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830" yWindow="-75" windowWidth="14310" windowHeight="11760" tabRatio="781" firstSheet="9" activeTab="11"/>
  </bookViews>
  <sheets>
    <sheet name="Contents" sheetId="1" r:id="rId1"/>
    <sheet name="S3.1 Units" sheetId="2" r:id="rId2"/>
    <sheet name="S3.2 Conversion factors" sheetId="3" r:id="rId3"/>
    <sheet name="S3.3 α grain size attenuation" sheetId="4" r:id="rId4"/>
    <sheet name="S3.4 β grain size attenuation" sheetId="5" r:id="rId5"/>
    <sheet name="S3.5 α etch depth attenuation" sheetId="6" r:id="rId6"/>
    <sheet name="S3.6 β etch depth attenuation" sheetId="7" r:id="rId7"/>
    <sheet name="S3.7Shallow depth gamma scaling" sheetId="8" r:id="rId8"/>
    <sheet name="S3.8 Cosmic dose rate (F, H, J)" sheetId="9" r:id="rId9"/>
    <sheet name="S3.9 Quartz worked example" sheetId="10" r:id="rId10"/>
    <sheet name="S3.10 Feldspar worked example" sheetId="11" r:id="rId11"/>
    <sheet name="S3.11 Polymineral worked exampl" sheetId="12" r:id="rId12"/>
    <sheet name="S3.12 DRACInput for examples" sheetId="13" r:id="rId13"/>
    <sheet name="S3.13 DRACOutput for examples" sheetId="14" r:id="rId14"/>
    <sheet name="Reference list" sheetId="15" r:id="rId15"/>
  </sheets>
  <definedNames>
    <definedName name="_ENREF_1" localSheetId="14">'Reference list'!$A$3</definedName>
    <definedName name="_ENREF_11" localSheetId="14">'Reference list'!$A$17</definedName>
    <definedName name="_ENREF_16" localSheetId="14">'Reference list'!$A$5</definedName>
    <definedName name="_ENREF_22" localSheetId="14">'Reference list'!$A$12</definedName>
    <definedName name="_ENREF_8" localSheetId="14">'Reference list'!$A$15</definedName>
    <definedName name="_xlnm._FilterDatabase" localSheetId="3" hidden="1">'S3.3 α grain size attenuation'!$L$7:$X$1007</definedName>
    <definedName name="_xlnm._FilterDatabase" localSheetId="4" hidden="1">'S3.4 β grain size attenuation'!$AL$6:$BT$1007</definedName>
    <definedName name="Z_0E0958A0_CA27_4D51_A4B2_87E58FC98B30_.wvu.FilterData" localSheetId="3" hidden="1">'S3.3 α grain size attenuation'!$L$7:$X$1007</definedName>
    <definedName name="Z_0E0958A0_CA27_4D51_A4B2_87E58FC98B30_.wvu.FilterData" localSheetId="4" hidden="1">'S3.4 β grain size attenuation'!$AL$6:$BT$1007</definedName>
    <definedName name="Z_5F7B65FB_3629_484C_99F7_C769A18C2DDB_.wvu.FilterData" localSheetId="3" hidden="1">'S3.3 α grain size attenuation'!$L$7:$X$1007</definedName>
    <definedName name="Z_5F7B65FB_3629_484C_99F7_C769A18C2DDB_.wvu.FilterData" localSheetId="4" hidden="1">'S3.4 β grain size attenuation'!$AL$6:$BT$1007</definedName>
    <definedName name="Z_A9D8DC52_F871_43AB_9FC4_781C7783690E_.wvu.FilterData" localSheetId="3" hidden="1">'S3.3 α grain size attenuation'!$L$7:$X$1007</definedName>
    <definedName name="Z_A9D8DC52_F871_43AB_9FC4_781C7783690E_.wvu.FilterData" localSheetId="4" hidden="1">'S3.4 β grain size attenuation'!$AL$6:$BT$1007</definedName>
  </definedNames>
  <calcPr calcId="145621"/>
  <customWorkbookViews>
    <customWorkbookView name="Julie Durcan - Personal View" guid="{0E0958A0-CA27-4D51-A4B2-87E58FC98B30}" mergeInterval="0" personalView="1" maximized="1" windowWidth="1280" windowHeight="838" tabRatio="781" activeSheetId="12"/>
    <customWorkbookView name="Julie - Personal View" guid="{A9D8DC52-F871-43AB-9FC4-781C7783690E}" mergeInterval="0" personalView="1" maximized="1" xWindow="-8" yWindow="-8" windowWidth="1382" windowHeight="744" tabRatio="781" activeSheetId="14"/>
    <customWorkbookView name="Georgina King - Personal View" guid="{5F7B65FB-3629-484C-99F7-C769A18C2DDB}" mergeInterval="0" personalView="1" maximized="1" windowWidth="1920" windowHeight="654" tabRatio="781" activeSheetId="10"/>
  </customWorkbookViews>
</workbook>
</file>

<file path=xl/calcChain.xml><?xml version="1.0" encoding="utf-8"?>
<calcChain xmlns="http://schemas.openxmlformats.org/spreadsheetml/2006/main">
  <c r="G38" i="12" l="1"/>
  <c r="G38" i="11"/>
  <c r="G38" i="10"/>
  <c r="G37" i="10"/>
  <c r="G35" i="11"/>
  <c r="H35" i="11" s="1"/>
  <c r="G37" i="11"/>
  <c r="G36" i="11"/>
  <c r="G37" i="12"/>
  <c r="G36" i="12"/>
  <c r="G35" i="12"/>
  <c r="G36" i="10" l="1"/>
  <c r="G35" i="10"/>
  <c r="N22" i="11" l="1"/>
  <c r="H24" i="11" l="1"/>
  <c r="H19" i="12"/>
  <c r="H164" i="10" l="1"/>
  <c r="H163" i="10"/>
  <c r="H163" i="12"/>
  <c r="H164" i="12" s="1"/>
  <c r="H164" i="11"/>
  <c r="H19" i="11"/>
  <c r="H163" i="11"/>
  <c r="H18" i="11"/>
  <c r="H18" i="10"/>
  <c r="H19" i="10" s="1"/>
  <c r="H18" i="12"/>
  <c r="H17" i="12"/>
  <c r="H130" i="12" l="1"/>
  <c r="H130" i="11"/>
  <c r="H130" i="10"/>
  <c r="G90" i="12" l="1"/>
  <c r="G50" i="11" l="1"/>
  <c r="H79" i="12" l="1"/>
  <c r="G79" i="12"/>
  <c r="H79" i="11"/>
  <c r="G79" i="11"/>
  <c r="O11" i="6" l="1"/>
  <c r="O10" i="6"/>
  <c r="G182" i="11" l="1"/>
  <c r="G182" i="10"/>
  <c r="N128" i="10" s="1"/>
  <c r="BV132" i="5"/>
  <c r="BV97" i="5"/>
  <c r="BW132" i="5" l="1"/>
  <c r="H199" i="12"/>
  <c r="G199" i="12"/>
  <c r="H198" i="12"/>
  <c r="G198" i="12"/>
  <c r="H197" i="12"/>
  <c r="G197" i="12"/>
  <c r="H196" i="12"/>
  <c r="G196" i="12"/>
  <c r="H195" i="12"/>
  <c r="G195" i="12"/>
  <c r="H199" i="11"/>
  <c r="G199" i="11"/>
  <c r="H198" i="11"/>
  <c r="G198" i="11"/>
  <c r="H197" i="11"/>
  <c r="G197" i="11"/>
  <c r="H196" i="11"/>
  <c r="G196" i="11"/>
  <c r="H195" i="11"/>
  <c r="G195" i="11"/>
  <c r="H138" i="11" l="1"/>
  <c r="H138" i="12"/>
  <c r="N245" i="12" s="1"/>
  <c r="H138" i="10"/>
  <c r="H137" i="11"/>
  <c r="H137" i="12"/>
  <c r="N244" i="12" s="1"/>
  <c r="H137" i="10"/>
  <c r="N253" i="12" l="1"/>
  <c r="N252" i="12"/>
  <c r="N243" i="12"/>
  <c r="N242" i="12"/>
  <c r="N237" i="12"/>
  <c r="N236" i="12"/>
  <c r="N235" i="12"/>
  <c r="N232" i="12"/>
  <c r="N231" i="12"/>
  <c r="N230" i="12"/>
  <c r="N229" i="12"/>
  <c r="N218" i="12"/>
  <c r="N217" i="12"/>
  <c r="N200" i="12"/>
  <c r="N199" i="12"/>
  <c r="N150" i="12"/>
  <c r="N149" i="12"/>
  <c r="N148" i="12"/>
  <c r="N111" i="12"/>
  <c r="N90" i="12"/>
  <c r="N89" i="12"/>
  <c r="N88" i="12"/>
  <c r="N65" i="12"/>
  <c r="N64" i="12"/>
  <c r="N63" i="12"/>
  <c r="N62" i="12"/>
  <c r="N61" i="12"/>
  <c r="N60" i="12"/>
  <c r="N59" i="12"/>
  <c r="N58" i="12"/>
  <c r="N57" i="12"/>
  <c r="N44" i="12"/>
  <c r="N43" i="12"/>
  <c r="N42" i="12"/>
  <c r="N41" i="12"/>
  <c r="N40" i="12"/>
  <c r="N39" i="12"/>
  <c r="N38" i="12"/>
  <c r="N37" i="12"/>
  <c r="N36" i="12"/>
  <c r="N17" i="12"/>
  <c r="N16" i="12"/>
  <c r="N15" i="12"/>
  <c r="N14" i="12"/>
  <c r="N13" i="12"/>
  <c r="N12" i="12"/>
  <c r="N11" i="12"/>
  <c r="N10" i="12"/>
  <c r="N9" i="12"/>
  <c r="N8" i="12"/>
  <c r="N7" i="12"/>
  <c r="N6" i="12"/>
  <c r="N5" i="12"/>
  <c r="N253" i="11"/>
  <c r="N252" i="11"/>
  <c r="N243" i="11"/>
  <c r="N242" i="11"/>
  <c r="N237" i="11"/>
  <c r="N236" i="11"/>
  <c r="N235" i="11"/>
  <c r="N232" i="11"/>
  <c r="N231" i="11"/>
  <c r="N230" i="11"/>
  <c r="N229" i="11"/>
  <c r="N218" i="11"/>
  <c r="N217" i="11"/>
  <c r="N200" i="11"/>
  <c r="N199" i="11"/>
  <c r="N150" i="11"/>
  <c r="N149" i="11"/>
  <c r="N148" i="11"/>
  <c r="N111" i="11"/>
  <c r="N90" i="11"/>
  <c r="N89" i="11"/>
  <c r="N88" i="11"/>
  <c r="N65" i="11"/>
  <c r="N64" i="11"/>
  <c r="N63" i="11"/>
  <c r="N62" i="11"/>
  <c r="N61" i="11"/>
  <c r="N60" i="11"/>
  <c r="N59" i="11"/>
  <c r="N58" i="11"/>
  <c r="N57" i="11"/>
  <c r="N44" i="11"/>
  <c r="N43" i="11"/>
  <c r="N42" i="11"/>
  <c r="N41" i="11"/>
  <c r="N40" i="11"/>
  <c r="N39" i="11"/>
  <c r="N38" i="11"/>
  <c r="N37" i="11"/>
  <c r="N36" i="11"/>
  <c r="N17" i="11"/>
  <c r="N16" i="11"/>
  <c r="N15" i="11"/>
  <c r="N14" i="11"/>
  <c r="N13" i="11"/>
  <c r="N12" i="11"/>
  <c r="N11" i="11"/>
  <c r="N10" i="11"/>
  <c r="N9" i="11"/>
  <c r="N8" i="11"/>
  <c r="N7" i="11"/>
  <c r="N6" i="11"/>
  <c r="N5" i="11"/>
  <c r="N149" i="10"/>
  <c r="N65" i="10"/>
  <c r="C23" i="3"/>
  <c r="C21" i="3"/>
  <c r="C19" i="3"/>
  <c r="C15" i="3"/>
  <c r="C13" i="3"/>
  <c r="C11" i="3"/>
  <c r="C9" i="3"/>
  <c r="C7" i="3"/>
  <c r="N184" i="12" l="1"/>
  <c r="N183" i="12"/>
  <c r="N182" i="12"/>
  <c r="N181" i="12"/>
  <c r="N180" i="12"/>
  <c r="N179" i="12"/>
  <c r="N160" i="12"/>
  <c r="N159" i="12"/>
  <c r="N158" i="12"/>
  <c r="N157" i="12"/>
  <c r="N184" i="11"/>
  <c r="N183" i="11"/>
  <c r="N182" i="11"/>
  <c r="N181" i="11"/>
  <c r="N180" i="11"/>
  <c r="N179" i="11"/>
  <c r="N160" i="11"/>
  <c r="N159" i="11"/>
  <c r="N158" i="11"/>
  <c r="N157" i="11"/>
  <c r="H199" i="10"/>
  <c r="H198" i="10"/>
  <c r="H197" i="10"/>
  <c r="H75" i="10"/>
  <c r="G199" i="10"/>
  <c r="G198" i="10"/>
  <c r="G197" i="10"/>
  <c r="G75" i="10"/>
  <c r="H196" i="10"/>
  <c r="H195" i="10"/>
  <c r="H73" i="10"/>
  <c r="G196" i="10"/>
  <c r="G195" i="10"/>
  <c r="G73" i="10"/>
  <c r="H25" i="12"/>
  <c r="N81" i="12" s="1"/>
  <c r="H24" i="12"/>
  <c r="N80" i="12" s="1"/>
  <c r="N69" i="12"/>
  <c r="N68" i="12"/>
  <c r="N67" i="12"/>
  <c r="N66" i="12"/>
  <c r="N69" i="11"/>
  <c r="N68" i="11"/>
  <c r="N67" i="11"/>
  <c r="N66" i="11"/>
  <c r="N69" i="10"/>
  <c r="N68" i="10"/>
  <c r="N67" i="10"/>
  <c r="N66" i="10"/>
  <c r="H77" i="12" l="1"/>
  <c r="N176" i="12" s="1"/>
  <c r="G77" i="12"/>
  <c r="N175" i="12" s="1"/>
  <c r="H77" i="11"/>
  <c r="N176" i="11" s="1"/>
  <c r="G77" i="11"/>
  <c r="N175" i="11" s="1"/>
  <c r="H77" i="10"/>
  <c r="G77" i="10"/>
  <c r="G76" i="10"/>
  <c r="N178" i="12" l="1"/>
  <c r="N177" i="12"/>
  <c r="H78" i="12"/>
  <c r="N156" i="12" s="1"/>
  <c r="G78" i="12"/>
  <c r="N155" i="12" s="1"/>
  <c r="H76" i="12"/>
  <c r="N174" i="12" s="1"/>
  <c r="G76" i="12"/>
  <c r="N173" i="12" s="1"/>
  <c r="H75" i="12"/>
  <c r="N172" i="12" s="1"/>
  <c r="G75" i="12"/>
  <c r="N171" i="12" s="1"/>
  <c r="H74" i="12"/>
  <c r="N154" i="12" s="1"/>
  <c r="G74" i="12"/>
  <c r="N153" i="12" s="1"/>
  <c r="H73" i="12"/>
  <c r="N152" i="12" s="1"/>
  <c r="G73" i="12"/>
  <c r="N151" i="12" s="1"/>
  <c r="N178" i="11"/>
  <c r="N177" i="11"/>
  <c r="H78" i="11"/>
  <c r="N156" i="11" s="1"/>
  <c r="G78" i="11"/>
  <c r="N155" i="11" s="1"/>
  <c r="H76" i="11"/>
  <c r="N174" i="11" s="1"/>
  <c r="G76" i="11"/>
  <c r="N173" i="11" s="1"/>
  <c r="H75" i="11"/>
  <c r="N172" i="11" s="1"/>
  <c r="G75" i="11"/>
  <c r="N171" i="11" s="1"/>
  <c r="H74" i="11"/>
  <c r="N154" i="11" s="1"/>
  <c r="G74" i="11"/>
  <c r="N153" i="11" s="1"/>
  <c r="H73" i="11"/>
  <c r="N152" i="11" s="1"/>
  <c r="G73" i="11"/>
  <c r="N151" i="11" s="1"/>
  <c r="H76" i="10"/>
  <c r="H74" i="10"/>
  <c r="H50" i="10"/>
  <c r="G74" i="10"/>
  <c r="G50" i="10"/>
  <c r="BA8" i="5"/>
  <c r="P52" i="5"/>
  <c r="P51" i="5"/>
  <c r="P50" i="5"/>
  <c r="P49" i="5"/>
  <c r="P48" i="5"/>
  <c r="P47" i="5"/>
  <c r="P46" i="5"/>
  <c r="P44" i="5"/>
  <c r="P43" i="5"/>
  <c r="P41" i="5"/>
  <c r="P40" i="5"/>
  <c r="P38" i="5"/>
  <c r="P36" i="5"/>
  <c r="P35" i="5"/>
  <c r="P34" i="5"/>
  <c r="P33" i="5"/>
  <c r="P31" i="5"/>
  <c r="P30" i="5"/>
  <c r="P28" i="5"/>
  <c r="P27" i="5"/>
  <c r="P25" i="5"/>
  <c r="P23" i="5"/>
  <c r="P22" i="5"/>
  <c r="P20" i="5"/>
  <c r="P18" i="5"/>
  <c r="P16" i="5"/>
  <c r="P15" i="5"/>
  <c r="P14" i="5"/>
  <c r="P13" i="5"/>
  <c r="P12" i="5"/>
  <c r="P10" i="5"/>
  <c r="P9" i="5"/>
  <c r="N52" i="5"/>
  <c r="N51" i="5"/>
  <c r="N50" i="5"/>
  <c r="N49" i="5"/>
  <c r="N48" i="5"/>
  <c r="N47" i="5"/>
  <c r="N46" i="5"/>
  <c r="N44" i="5"/>
  <c r="N43" i="5"/>
  <c r="N41" i="5"/>
  <c r="N40" i="5"/>
  <c r="N38" i="5"/>
  <c r="N36" i="5"/>
  <c r="N35" i="5"/>
  <c r="N34" i="5"/>
  <c r="N33" i="5"/>
  <c r="N31" i="5"/>
  <c r="N30" i="5"/>
  <c r="N28" i="5"/>
  <c r="N27" i="5"/>
  <c r="N25" i="5"/>
  <c r="N23" i="5"/>
  <c r="N22" i="5"/>
  <c r="N20" i="5"/>
  <c r="N18" i="5"/>
  <c r="N16" i="5"/>
  <c r="N15" i="5"/>
  <c r="N14" i="5"/>
  <c r="N13" i="5"/>
  <c r="N12" i="5"/>
  <c r="N10" i="5"/>
  <c r="N9" i="5"/>
  <c r="L23" i="5"/>
  <c r="L9" i="5"/>
  <c r="L10" i="5"/>
  <c r="L12" i="5"/>
  <c r="L13" i="5"/>
  <c r="L14" i="5"/>
  <c r="L15" i="5"/>
  <c r="L16" i="5"/>
  <c r="L18" i="5"/>
  <c r="L20" i="5"/>
  <c r="L22" i="5"/>
  <c r="L25" i="5"/>
  <c r="L27" i="5"/>
  <c r="L28" i="5"/>
  <c r="L30" i="5"/>
  <c r="L31" i="5"/>
  <c r="L33" i="5"/>
  <c r="L34" i="5"/>
  <c r="L35" i="5"/>
  <c r="L36" i="5"/>
  <c r="L38" i="5"/>
  <c r="L40" i="5"/>
  <c r="L41" i="5"/>
  <c r="L43" i="5"/>
  <c r="L44" i="5"/>
  <c r="L46" i="5"/>
  <c r="L47" i="5"/>
  <c r="L48" i="5"/>
  <c r="L49" i="5"/>
  <c r="L50" i="5"/>
  <c r="L51" i="5"/>
  <c r="L52" i="5"/>
  <c r="AX1007"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71" i="5"/>
  <c r="AV72" i="5"/>
  <c r="AV73" i="5"/>
  <c r="AV74" i="5"/>
  <c r="AV75" i="5"/>
  <c r="AV76" i="5"/>
  <c r="AV77" i="5"/>
  <c r="AV78" i="5"/>
  <c r="AV79" i="5"/>
  <c r="AV80" i="5"/>
  <c r="AV81" i="5"/>
  <c r="AV82" i="5"/>
  <c r="AV83" i="5"/>
  <c r="AV84" i="5"/>
  <c r="AV85" i="5"/>
  <c r="AV86" i="5"/>
  <c r="AV87" i="5"/>
  <c r="AV88" i="5"/>
  <c r="AV89" i="5"/>
  <c r="AV90" i="5"/>
  <c r="AV91" i="5"/>
  <c r="AV92" i="5"/>
  <c r="AV93" i="5"/>
  <c r="AV94" i="5"/>
  <c r="AV95" i="5"/>
  <c r="AV96" i="5"/>
  <c r="AV97" i="5"/>
  <c r="AV98" i="5"/>
  <c r="AV99" i="5"/>
  <c r="AV100" i="5"/>
  <c r="AV101" i="5"/>
  <c r="AV102" i="5"/>
  <c r="AV103" i="5"/>
  <c r="AV104" i="5"/>
  <c r="AV105" i="5"/>
  <c r="AV106" i="5"/>
  <c r="AV107" i="5"/>
  <c r="AV108" i="5"/>
  <c r="AV109" i="5"/>
  <c r="AV110" i="5"/>
  <c r="AV111" i="5"/>
  <c r="AV112" i="5"/>
  <c r="AV113" i="5"/>
  <c r="AV114" i="5"/>
  <c r="AV115" i="5"/>
  <c r="AV116" i="5"/>
  <c r="AV117" i="5"/>
  <c r="AV118" i="5"/>
  <c r="AV119" i="5"/>
  <c r="AV120" i="5"/>
  <c r="AV121" i="5"/>
  <c r="AV122" i="5"/>
  <c r="AV123" i="5"/>
  <c r="AV124" i="5"/>
  <c r="AV125" i="5"/>
  <c r="AV126" i="5"/>
  <c r="AV127" i="5"/>
  <c r="AV128" i="5"/>
  <c r="AV129" i="5"/>
  <c r="AV130" i="5"/>
  <c r="AV131" i="5"/>
  <c r="AV132" i="5"/>
  <c r="AV133" i="5"/>
  <c r="AV134" i="5"/>
  <c r="AV135" i="5"/>
  <c r="AV136" i="5"/>
  <c r="AV137" i="5"/>
  <c r="AV138" i="5"/>
  <c r="AV139" i="5"/>
  <c r="AV140" i="5"/>
  <c r="AV141" i="5"/>
  <c r="AV142" i="5"/>
  <c r="AV143" i="5"/>
  <c r="AV144" i="5"/>
  <c r="AV145" i="5"/>
  <c r="AV146" i="5"/>
  <c r="AV147" i="5"/>
  <c r="AV148" i="5"/>
  <c r="AV149" i="5"/>
  <c r="AV150" i="5"/>
  <c r="AV151" i="5"/>
  <c r="AV152" i="5"/>
  <c r="AV153" i="5"/>
  <c r="AV154" i="5"/>
  <c r="AV155" i="5"/>
  <c r="AV156" i="5"/>
  <c r="AV157" i="5"/>
  <c r="AV158" i="5"/>
  <c r="AV159" i="5"/>
  <c r="AV160" i="5"/>
  <c r="AV161" i="5"/>
  <c r="AV162" i="5"/>
  <c r="AV163" i="5"/>
  <c r="AV164" i="5"/>
  <c r="AV165" i="5"/>
  <c r="AV166" i="5"/>
  <c r="AV167" i="5"/>
  <c r="AV168" i="5"/>
  <c r="AV169" i="5"/>
  <c r="AV170" i="5"/>
  <c r="AV171" i="5"/>
  <c r="AV172" i="5"/>
  <c r="AV173" i="5"/>
  <c r="AV174" i="5"/>
  <c r="AV175" i="5"/>
  <c r="AV176" i="5"/>
  <c r="AV177" i="5"/>
  <c r="AV178" i="5"/>
  <c r="AV179" i="5"/>
  <c r="AV180" i="5"/>
  <c r="AV181" i="5"/>
  <c r="AV182" i="5"/>
  <c r="AV183" i="5"/>
  <c r="AV184" i="5"/>
  <c r="AV185" i="5"/>
  <c r="AV186" i="5"/>
  <c r="AV187" i="5"/>
  <c r="AV188" i="5"/>
  <c r="AV189" i="5"/>
  <c r="AV190" i="5"/>
  <c r="AV191" i="5"/>
  <c r="AV192" i="5"/>
  <c r="AV193" i="5"/>
  <c r="AV194" i="5"/>
  <c r="AV195" i="5"/>
  <c r="AV196" i="5"/>
  <c r="AV197" i="5"/>
  <c r="AV198" i="5"/>
  <c r="AV199" i="5"/>
  <c r="AV200" i="5"/>
  <c r="AV201" i="5"/>
  <c r="AV202" i="5"/>
  <c r="AV203" i="5"/>
  <c r="AV204" i="5"/>
  <c r="AV205" i="5"/>
  <c r="AV206"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Z11" i="5"/>
  <c r="AZ12" i="5"/>
  <c r="AZ13" i="5"/>
  <c r="AZ14" i="5"/>
  <c r="AZ15" i="5"/>
  <c r="AZ16" i="5"/>
  <c r="AZ17" i="5"/>
  <c r="AZ18" i="5"/>
  <c r="AZ19" i="5"/>
  <c r="AZ20" i="5"/>
  <c r="AZ21" i="5"/>
  <c r="AZ22" i="5"/>
  <c r="AZ23" i="5"/>
  <c r="AZ24" i="5"/>
  <c r="AZ25" i="5"/>
  <c r="AZ26" i="5"/>
  <c r="AZ27" i="5"/>
  <c r="AZ28" i="5"/>
  <c r="AZ29" i="5"/>
  <c r="AZ30" i="5"/>
  <c r="AZ31" i="5"/>
  <c r="AZ32" i="5"/>
  <c r="AZ33" i="5"/>
  <c r="AZ34" i="5"/>
  <c r="AZ35" i="5"/>
  <c r="AZ36" i="5"/>
  <c r="AZ37" i="5"/>
  <c r="AZ38" i="5"/>
  <c r="AZ39" i="5"/>
  <c r="AZ40" i="5"/>
  <c r="AZ41" i="5"/>
  <c r="AZ42" i="5"/>
  <c r="AZ43" i="5"/>
  <c r="AZ44" i="5"/>
  <c r="AZ45" i="5"/>
  <c r="AZ46" i="5"/>
  <c r="AZ47" i="5"/>
  <c r="AZ48" i="5"/>
  <c r="AZ49" i="5"/>
  <c r="AZ50" i="5"/>
  <c r="AZ51" i="5"/>
  <c r="AZ52" i="5"/>
  <c r="AZ53" i="5"/>
  <c r="AZ54" i="5"/>
  <c r="AZ55" i="5"/>
  <c r="AZ56" i="5"/>
  <c r="AZ57" i="5"/>
  <c r="AZ58" i="5"/>
  <c r="AZ59" i="5"/>
  <c r="AZ60" i="5"/>
  <c r="AZ61" i="5"/>
  <c r="AZ62" i="5"/>
  <c r="AZ63" i="5"/>
  <c r="AZ64" i="5"/>
  <c r="AZ65" i="5"/>
  <c r="AZ66" i="5"/>
  <c r="AZ67" i="5"/>
  <c r="AZ68" i="5"/>
  <c r="AZ69" i="5"/>
  <c r="AZ70" i="5"/>
  <c r="AZ71" i="5"/>
  <c r="AZ72" i="5"/>
  <c r="AZ73" i="5"/>
  <c r="AZ74" i="5"/>
  <c r="AZ75" i="5"/>
  <c r="AZ76" i="5"/>
  <c r="AZ77" i="5"/>
  <c r="AZ78" i="5"/>
  <c r="AZ79" i="5"/>
  <c r="AZ80" i="5"/>
  <c r="AZ81" i="5"/>
  <c r="AZ82" i="5"/>
  <c r="AZ83" i="5"/>
  <c r="AZ84" i="5"/>
  <c r="AZ85" i="5"/>
  <c r="AZ86" i="5"/>
  <c r="AZ87" i="5"/>
  <c r="AZ88" i="5"/>
  <c r="AZ89" i="5"/>
  <c r="AZ90" i="5"/>
  <c r="AZ91" i="5"/>
  <c r="AZ92" i="5"/>
  <c r="AZ93" i="5"/>
  <c r="AZ94" i="5"/>
  <c r="AZ95" i="5"/>
  <c r="AZ96" i="5"/>
  <c r="AZ97" i="5"/>
  <c r="AZ98" i="5"/>
  <c r="AZ99" i="5"/>
  <c r="AZ100" i="5"/>
  <c r="AZ101" i="5"/>
  <c r="AZ102" i="5"/>
  <c r="AZ103" i="5"/>
  <c r="AZ104" i="5"/>
  <c r="AZ105" i="5"/>
  <c r="AZ106" i="5"/>
  <c r="AZ107" i="5"/>
  <c r="AZ108" i="5"/>
  <c r="AZ109" i="5"/>
  <c r="AZ110" i="5"/>
  <c r="AZ111" i="5"/>
  <c r="AZ112" i="5"/>
  <c r="AZ113" i="5"/>
  <c r="AZ114" i="5"/>
  <c r="AZ115" i="5"/>
  <c r="AZ116" i="5"/>
  <c r="AZ117" i="5"/>
  <c r="AZ118" i="5"/>
  <c r="AZ119" i="5"/>
  <c r="AZ120" i="5"/>
  <c r="AZ121" i="5"/>
  <c r="AZ122" i="5"/>
  <c r="AZ123" i="5"/>
  <c r="AZ124" i="5"/>
  <c r="AZ125" i="5"/>
  <c r="AZ126" i="5"/>
  <c r="AZ127" i="5"/>
  <c r="AZ128" i="5"/>
  <c r="AZ129" i="5"/>
  <c r="AZ130" i="5"/>
  <c r="AZ131" i="5"/>
  <c r="AZ132" i="5"/>
  <c r="AZ133" i="5"/>
  <c r="AZ134" i="5"/>
  <c r="AZ135" i="5"/>
  <c r="AZ136" i="5"/>
  <c r="AZ137" i="5"/>
  <c r="AZ138" i="5"/>
  <c r="AZ139" i="5"/>
  <c r="AZ140" i="5"/>
  <c r="AZ141" i="5"/>
  <c r="AZ142" i="5"/>
  <c r="AZ143" i="5"/>
  <c r="AZ144" i="5"/>
  <c r="AZ145" i="5"/>
  <c r="AZ146" i="5"/>
  <c r="AZ147" i="5"/>
  <c r="AZ148" i="5"/>
  <c r="AZ149" i="5"/>
  <c r="AZ150" i="5"/>
  <c r="AZ151" i="5"/>
  <c r="AZ152" i="5"/>
  <c r="AZ153" i="5"/>
  <c r="AZ154" i="5"/>
  <c r="AZ155" i="5"/>
  <c r="AZ156" i="5"/>
  <c r="AZ157" i="5"/>
  <c r="AZ158" i="5"/>
  <c r="AZ159" i="5"/>
  <c r="AZ160" i="5"/>
  <c r="AZ161" i="5"/>
  <c r="AZ162" i="5"/>
  <c r="AZ163" i="5"/>
  <c r="AZ164" i="5"/>
  <c r="AZ165" i="5"/>
  <c r="AZ166" i="5"/>
  <c r="AZ167" i="5"/>
  <c r="AZ168" i="5"/>
  <c r="AZ169" i="5"/>
  <c r="AZ170" i="5"/>
  <c r="AZ171" i="5"/>
  <c r="AZ172" i="5"/>
  <c r="AZ173" i="5"/>
  <c r="AZ174" i="5"/>
  <c r="AZ175" i="5"/>
  <c r="AZ176" i="5"/>
  <c r="AZ177" i="5"/>
  <c r="AZ178" i="5"/>
  <c r="AZ179" i="5"/>
  <c r="AZ180" i="5"/>
  <c r="AZ181" i="5"/>
  <c r="AZ182" i="5"/>
  <c r="AZ183" i="5"/>
  <c r="AZ184" i="5"/>
  <c r="AZ185" i="5"/>
  <c r="AZ186" i="5"/>
  <c r="AZ187" i="5"/>
  <c r="AZ188" i="5"/>
  <c r="AZ189" i="5"/>
  <c r="AZ190" i="5"/>
  <c r="AZ191" i="5"/>
  <c r="AZ192" i="5"/>
  <c r="AZ193" i="5"/>
  <c r="AZ194" i="5"/>
  <c r="AZ195" i="5"/>
  <c r="AZ196" i="5"/>
  <c r="AZ197" i="5"/>
  <c r="AZ198" i="5"/>
  <c r="AZ199" i="5"/>
  <c r="AZ200" i="5"/>
  <c r="AZ201" i="5"/>
  <c r="AZ202" i="5"/>
  <c r="AZ203" i="5"/>
  <c r="AZ204" i="5"/>
  <c r="AZ205" i="5"/>
  <c r="AZ206"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307" i="5"/>
  <c r="AZ308" i="5"/>
  <c r="AZ309" i="5"/>
  <c r="AZ310" i="5"/>
  <c r="AZ311" i="5"/>
  <c r="AZ312" i="5"/>
  <c r="AZ313" i="5"/>
  <c r="AZ314" i="5"/>
  <c r="AZ315" i="5"/>
  <c r="AZ316" i="5"/>
  <c r="AZ317" i="5"/>
  <c r="AZ318" i="5"/>
  <c r="AZ319" i="5"/>
  <c r="AZ320" i="5"/>
  <c r="AZ321" i="5"/>
  <c r="AZ322" i="5"/>
  <c r="AZ323" i="5"/>
  <c r="AZ324" i="5"/>
  <c r="AZ325" i="5"/>
  <c r="AZ326" i="5"/>
  <c r="AZ327" i="5"/>
  <c r="AZ328" i="5"/>
  <c r="AZ329" i="5"/>
  <c r="AZ330" i="5"/>
  <c r="AZ331" i="5"/>
  <c r="AZ332" i="5"/>
  <c r="AZ333" i="5"/>
  <c r="AZ334" i="5"/>
  <c r="AZ335" i="5"/>
  <c r="AZ336" i="5"/>
  <c r="AZ337" i="5"/>
  <c r="AZ338" i="5"/>
  <c r="AZ339" i="5"/>
  <c r="AZ340" i="5"/>
  <c r="AZ341" i="5"/>
  <c r="AZ342" i="5"/>
  <c r="AZ343" i="5"/>
  <c r="AZ344" i="5"/>
  <c r="AZ345" i="5"/>
  <c r="AZ346" i="5"/>
  <c r="AZ347" i="5"/>
  <c r="AZ348" i="5"/>
  <c r="AZ349" i="5"/>
  <c r="AZ350" i="5"/>
  <c r="AZ351" i="5"/>
  <c r="AZ352" i="5"/>
  <c r="AZ353" i="5"/>
  <c r="AZ354" i="5"/>
  <c r="AZ355" i="5"/>
  <c r="AZ356" i="5"/>
  <c r="AZ357" i="5"/>
  <c r="AZ358" i="5"/>
  <c r="AZ359" i="5"/>
  <c r="AZ360" i="5"/>
  <c r="AZ361" i="5"/>
  <c r="AZ362" i="5"/>
  <c r="AZ363" i="5"/>
  <c r="AZ364" i="5"/>
  <c r="AZ365" i="5"/>
  <c r="AZ366" i="5"/>
  <c r="AZ367" i="5"/>
  <c r="AZ368" i="5"/>
  <c r="AZ369" i="5"/>
  <c r="AZ370" i="5"/>
  <c r="AZ371" i="5"/>
  <c r="AZ372" i="5"/>
  <c r="AZ373" i="5"/>
  <c r="AZ374" i="5"/>
  <c r="AZ375" i="5"/>
  <c r="AZ376" i="5"/>
  <c r="AZ377" i="5"/>
  <c r="AZ378" i="5"/>
  <c r="AZ379" i="5"/>
  <c r="AZ380" i="5"/>
  <c r="AZ381" i="5"/>
  <c r="AZ382" i="5"/>
  <c r="AZ383" i="5"/>
  <c r="AZ384" i="5"/>
  <c r="AZ385" i="5"/>
  <c r="AZ386" i="5"/>
  <c r="AZ387" i="5"/>
  <c r="AZ388" i="5"/>
  <c r="AZ389" i="5"/>
  <c r="AZ390" i="5"/>
  <c r="AZ391" i="5"/>
  <c r="AZ392" i="5"/>
  <c r="AZ393" i="5"/>
  <c r="AZ394" i="5"/>
  <c r="AZ395" i="5"/>
  <c r="AZ396" i="5"/>
  <c r="AZ397" i="5"/>
  <c r="AZ398" i="5"/>
  <c r="AZ399" i="5"/>
  <c r="AZ400" i="5"/>
  <c r="AZ401" i="5"/>
  <c r="AZ402" i="5"/>
  <c r="AZ403" i="5"/>
  <c r="AZ404" i="5"/>
  <c r="AZ405" i="5"/>
  <c r="AZ406" i="5"/>
  <c r="AZ407" i="5"/>
  <c r="AZ408" i="5"/>
  <c r="AZ409" i="5"/>
  <c r="AZ410" i="5"/>
  <c r="AZ411" i="5"/>
  <c r="AZ412" i="5"/>
  <c r="AZ413" i="5"/>
  <c r="AZ414" i="5"/>
  <c r="AZ415" i="5"/>
  <c r="AZ416" i="5"/>
  <c r="AZ417" i="5"/>
  <c r="AZ418" i="5"/>
  <c r="AZ419" i="5"/>
  <c r="AZ420" i="5"/>
  <c r="AZ421" i="5"/>
  <c r="AZ422" i="5"/>
  <c r="AZ423" i="5"/>
  <c r="AZ424" i="5"/>
  <c r="AZ425" i="5"/>
  <c r="AZ426" i="5"/>
  <c r="AZ427" i="5"/>
  <c r="AZ428" i="5"/>
  <c r="AZ429" i="5"/>
  <c r="AZ430" i="5"/>
  <c r="AZ431" i="5"/>
  <c r="AZ432" i="5"/>
  <c r="AZ433" i="5"/>
  <c r="AZ434" i="5"/>
  <c r="AZ435" i="5"/>
  <c r="AZ436" i="5"/>
  <c r="AZ437" i="5"/>
  <c r="AZ438" i="5"/>
  <c r="AZ439" i="5"/>
  <c r="AZ440" i="5"/>
  <c r="AZ441" i="5"/>
  <c r="AZ442" i="5"/>
  <c r="AZ443" i="5"/>
  <c r="AZ444" i="5"/>
  <c r="AZ445" i="5"/>
  <c r="AZ446" i="5"/>
  <c r="AZ447" i="5"/>
  <c r="AZ448" i="5"/>
  <c r="AZ449" i="5"/>
  <c r="AZ450" i="5"/>
  <c r="AZ451" i="5"/>
  <c r="AZ452" i="5"/>
  <c r="AZ453" i="5"/>
  <c r="AZ454" i="5"/>
  <c r="AZ455" i="5"/>
  <c r="AZ456" i="5"/>
  <c r="AZ457" i="5"/>
  <c r="AZ458" i="5"/>
  <c r="AZ459" i="5"/>
  <c r="AZ460" i="5"/>
  <c r="AZ461" i="5"/>
  <c r="AZ462" i="5"/>
  <c r="AZ463" i="5"/>
  <c r="AZ464" i="5"/>
  <c r="AZ465" i="5"/>
  <c r="AZ466" i="5"/>
  <c r="AZ467" i="5"/>
  <c r="AZ468" i="5"/>
  <c r="AZ469" i="5"/>
  <c r="AZ470" i="5"/>
  <c r="AZ471" i="5"/>
  <c r="AZ472" i="5"/>
  <c r="AZ473" i="5"/>
  <c r="AZ474" i="5"/>
  <c r="AZ475" i="5"/>
  <c r="AZ476" i="5"/>
  <c r="AZ477" i="5"/>
  <c r="AZ478" i="5"/>
  <c r="AZ479" i="5"/>
  <c r="AZ480" i="5"/>
  <c r="AZ481" i="5"/>
  <c r="AZ482" i="5"/>
  <c r="AZ483" i="5"/>
  <c r="AZ484" i="5"/>
  <c r="AZ485" i="5"/>
  <c r="AZ486" i="5"/>
  <c r="AZ487" i="5"/>
  <c r="AZ488" i="5"/>
  <c r="AZ489" i="5"/>
  <c r="AZ490" i="5"/>
  <c r="AZ491" i="5"/>
  <c r="AZ492" i="5"/>
  <c r="AZ493" i="5"/>
  <c r="AZ494" i="5"/>
  <c r="AZ495" i="5"/>
  <c r="AZ496" i="5"/>
  <c r="AZ497" i="5"/>
  <c r="AZ498" i="5"/>
  <c r="AZ499" i="5"/>
  <c r="AZ500" i="5"/>
  <c r="AZ501" i="5"/>
  <c r="AZ502" i="5"/>
  <c r="AZ503" i="5"/>
  <c r="AZ504" i="5"/>
  <c r="AZ505" i="5"/>
  <c r="AZ506" i="5"/>
  <c r="AZ507" i="5"/>
  <c r="AZ508" i="5"/>
  <c r="AZ509" i="5"/>
  <c r="AZ510" i="5"/>
  <c r="AZ511" i="5"/>
  <c r="AZ512" i="5"/>
  <c r="AZ513" i="5"/>
  <c r="AZ514" i="5"/>
  <c r="AZ515" i="5"/>
  <c r="AZ516" i="5"/>
  <c r="AZ517" i="5"/>
  <c r="AZ518" i="5"/>
  <c r="AZ519" i="5"/>
  <c r="AZ520" i="5"/>
  <c r="AZ521" i="5"/>
  <c r="AZ522" i="5"/>
  <c r="AZ523" i="5"/>
  <c r="AZ524" i="5"/>
  <c r="AZ525" i="5"/>
  <c r="AZ526" i="5"/>
  <c r="AZ527" i="5"/>
  <c r="AZ528" i="5"/>
  <c r="AZ529" i="5"/>
  <c r="AZ530" i="5"/>
  <c r="AZ531" i="5"/>
  <c r="AZ532" i="5"/>
  <c r="AZ533" i="5"/>
  <c r="AZ534" i="5"/>
  <c r="AZ535" i="5"/>
  <c r="AZ536" i="5"/>
  <c r="AZ537" i="5"/>
  <c r="AZ538" i="5"/>
  <c r="AZ539" i="5"/>
  <c r="AZ540" i="5"/>
  <c r="AZ541" i="5"/>
  <c r="AZ542" i="5"/>
  <c r="AZ543" i="5"/>
  <c r="AZ544" i="5"/>
  <c r="AZ545" i="5"/>
  <c r="AZ546" i="5"/>
  <c r="AZ547" i="5"/>
  <c r="AZ548" i="5"/>
  <c r="AZ549" i="5"/>
  <c r="AZ550" i="5"/>
  <c r="AZ551" i="5"/>
  <c r="AZ552" i="5"/>
  <c r="AZ553" i="5"/>
  <c r="AZ554" i="5"/>
  <c r="AZ555" i="5"/>
  <c r="AZ556" i="5"/>
  <c r="AZ557" i="5"/>
  <c r="AZ558" i="5"/>
  <c r="AZ559" i="5"/>
  <c r="AZ560" i="5"/>
  <c r="AZ561" i="5"/>
  <c r="AZ562" i="5"/>
  <c r="AZ563" i="5"/>
  <c r="AZ564" i="5"/>
  <c r="AZ565" i="5"/>
  <c r="AZ566" i="5"/>
  <c r="AZ567" i="5"/>
  <c r="AZ568" i="5"/>
  <c r="AZ569" i="5"/>
  <c r="AZ570" i="5"/>
  <c r="AZ571" i="5"/>
  <c r="AZ572" i="5"/>
  <c r="AZ573" i="5"/>
  <c r="AZ574" i="5"/>
  <c r="AZ575" i="5"/>
  <c r="AZ576" i="5"/>
  <c r="AZ577" i="5"/>
  <c r="AZ578" i="5"/>
  <c r="AZ579" i="5"/>
  <c r="AZ580" i="5"/>
  <c r="AZ581" i="5"/>
  <c r="AZ582" i="5"/>
  <c r="AZ583" i="5"/>
  <c r="AZ584" i="5"/>
  <c r="AZ585" i="5"/>
  <c r="AZ586" i="5"/>
  <c r="AZ587" i="5"/>
  <c r="AZ588" i="5"/>
  <c r="AZ589" i="5"/>
  <c r="AZ590" i="5"/>
  <c r="AZ591" i="5"/>
  <c r="AZ592" i="5"/>
  <c r="AZ593" i="5"/>
  <c r="AZ594" i="5"/>
  <c r="AZ595" i="5"/>
  <c r="AZ596" i="5"/>
  <c r="AZ597" i="5"/>
  <c r="AZ598" i="5"/>
  <c r="AZ599" i="5"/>
  <c r="AZ600" i="5"/>
  <c r="AZ601" i="5"/>
  <c r="AZ602" i="5"/>
  <c r="AZ603" i="5"/>
  <c r="AZ604" i="5"/>
  <c r="AZ605" i="5"/>
  <c r="AZ606" i="5"/>
  <c r="AZ607" i="5"/>
  <c r="AZ608" i="5"/>
  <c r="AZ609" i="5"/>
  <c r="AZ610" i="5"/>
  <c r="AZ611" i="5"/>
  <c r="AZ612" i="5"/>
  <c r="AZ613" i="5"/>
  <c r="AZ614" i="5"/>
  <c r="AZ615" i="5"/>
  <c r="AZ616" i="5"/>
  <c r="AZ617" i="5"/>
  <c r="AZ618" i="5"/>
  <c r="AZ619" i="5"/>
  <c r="AZ620" i="5"/>
  <c r="AZ621" i="5"/>
  <c r="AZ622" i="5"/>
  <c r="AZ623" i="5"/>
  <c r="AZ624" i="5"/>
  <c r="AZ625" i="5"/>
  <c r="AZ626" i="5"/>
  <c r="AZ627" i="5"/>
  <c r="AZ628" i="5"/>
  <c r="AZ629" i="5"/>
  <c r="AZ630" i="5"/>
  <c r="AZ631" i="5"/>
  <c r="AZ632" i="5"/>
  <c r="AZ633" i="5"/>
  <c r="AZ634" i="5"/>
  <c r="AZ635" i="5"/>
  <c r="AZ636" i="5"/>
  <c r="AZ637" i="5"/>
  <c r="AZ638" i="5"/>
  <c r="AZ639" i="5"/>
  <c r="AZ640" i="5"/>
  <c r="AZ641" i="5"/>
  <c r="AZ642" i="5"/>
  <c r="AZ643" i="5"/>
  <c r="AZ644" i="5"/>
  <c r="AZ645" i="5"/>
  <c r="AZ646" i="5"/>
  <c r="AZ647" i="5"/>
  <c r="AZ648" i="5"/>
  <c r="AZ649" i="5"/>
  <c r="AZ650" i="5"/>
  <c r="AZ651" i="5"/>
  <c r="AZ652" i="5"/>
  <c r="AZ653" i="5"/>
  <c r="AZ654" i="5"/>
  <c r="AZ655" i="5"/>
  <c r="AZ656" i="5"/>
  <c r="AZ657" i="5"/>
  <c r="AZ658" i="5"/>
  <c r="AZ659" i="5"/>
  <c r="AZ660" i="5"/>
  <c r="AZ661" i="5"/>
  <c r="AZ662" i="5"/>
  <c r="AZ663" i="5"/>
  <c r="AZ664" i="5"/>
  <c r="AZ665" i="5"/>
  <c r="AZ666" i="5"/>
  <c r="AZ667" i="5"/>
  <c r="AZ668" i="5"/>
  <c r="AZ669" i="5"/>
  <c r="AZ670" i="5"/>
  <c r="AZ671" i="5"/>
  <c r="AZ672" i="5"/>
  <c r="AZ673" i="5"/>
  <c r="AZ674" i="5"/>
  <c r="AZ675" i="5"/>
  <c r="AZ676" i="5"/>
  <c r="AZ677" i="5"/>
  <c r="AZ678" i="5"/>
  <c r="AZ679" i="5"/>
  <c r="AZ680" i="5"/>
  <c r="AZ681" i="5"/>
  <c r="AZ682" i="5"/>
  <c r="AZ683" i="5"/>
  <c r="AZ684" i="5"/>
  <c r="AZ685" i="5"/>
  <c r="AZ686" i="5"/>
  <c r="AZ687" i="5"/>
  <c r="AZ688" i="5"/>
  <c r="AZ689" i="5"/>
  <c r="AZ690" i="5"/>
  <c r="AZ691" i="5"/>
  <c r="AZ692" i="5"/>
  <c r="AZ693" i="5"/>
  <c r="AZ694" i="5"/>
  <c r="AZ695" i="5"/>
  <c r="AZ696" i="5"/>
  <c r="AZ697" i="5"/>
  <c r="AZ698" i="5"/>
  <c r="AZ699" i="5"/>
  <c r="AZ700" i="5"/>
  <c r="AZ701" i="5"/>
  <c r="AZ702" i="5"/>
  <c r="AZ703" i="5"/>
  <c r="AZ704" i="5"/>
  <c r="AZ705" i="5"/>
  <c r="AZ706" i="5"/>
  <c r="AZ707" i="5"/>
  <c r="AZ708" i="5"/>
  <c r="AZ709" i="5"/>
  <c r="AZ710" i="5"/>
  <c r="AZ711" i="5"/>
  <c r="AZ712" i="5"/>
  <c r="AZ713" i="5"/>
  <c r="AZ714" i="5"/>
  <c r="AZ715" i="5"/>
  <c r="AZ716" i="5"/>
  <c r="AZ717" i="5"/>
  <c r="AZ718" i="5"/>
  <c r="AZ719" i="5"/>
  <c r="AZ720" i="5"/>
  <c r="AZ721" i="5"/>
  <c r="AZ722" i="5"/>
  <c r="AZ723" i="5"/>
  <c r="AZ724" i="5"/>
  <c r="AZ725" i="5"/>
  <c r="AZ726" i="5"/>
  <c r="AZ727" i="5"/>
  <c r="AZ728" i="5"/>
  <c r="AZ729" i="5"/>
  <c r="AZ730" i="5"/>
  <c r="AZ731" i="5"/>
  <c r="AZ732" i="5"/>
  <c r="AZ733" i="5"/>
  <c r="AZ734" i="5"/>
  <c r="AZ735" i="5"/>
  <c r="AZ736" i="5"/>
  <c r="AZ737" i="5"/>
  <c r="AZ738" i="5"/>
  <c r="AZ739" i="5"/>
  <c r="AZ740" i="5"/>
  <c r="AZ741" i="5"/>
  <c r="AZ742" i="5"/>
  <c r="AZ743" i="5"/>
  <c r="AZ744" i="5"/>
  <c r="AZ745" i="5"/>
  <c r="AZ746" i="5"/>
  <c r="AZ747" i="5"/>
  <c r="AZ748" i="5"/>
  <c r="AZ749" i="5"/>
  <c r="AZ750" i="5"/>
  <c r="AZ751" i="5"/>
  <c r="AZ752" i="5"/>
  <c r="AZ753" i="5"/>
  <c r="AZ754" i="5"/>
  <c r="AZ755" i="5"/>
  <c r="AZ756" i="5"/>
  <c r="AZ757" i="5"/>
  <c r="AZ758" i="5"/>
  <c r="AZ759" i="5"/>
  <c r="AZ760" i="5"/>
  <c r="AZ761" i="5"/>
  <c r="AZ762" i="5"/>
  <c r="AZ763" i="5"/>
  <c r="AZ764" i="5"/>
  <c r="AZ765" i="5"/>
  <c r="AZ766" i="5"/>
  <c r="AZ767" i="5"/>
  <c r="AZ768" i="5"/>
  <c r="AZ769" i="5"/>
  <c r="AZ770" i="5"/>
  <c r="AZ771" i="5"/>
  <c r="AZ772" i="5"/>
  <c r="AZ773" i="5"/>
  <c r="AZ774" i="5"/>
  <c r="AZ775" i="5"/>
  <c r="AZ776" i="5"/>
  <c r="AZ777" i="5"/>
  <c r="AZ778" i="5"/>
  <c r="AZ779" i="5"/>
  <c r="AZ780" i="5"/>
  <c r="AZ781" i="5"/>
  <c r="AZ782" i="5"/>
  <c r="AZ783" i="5"/>
  <c r="AZ784" i="5"/>
  <c r="AZ785" i="5"/>
  <c r="AZ786" i="5"/>
  <c r="AZ787" i="5"/>
  <c r="AZ788" i="5"/>
  <c r="AZ789" i="5"/>
  <c r="AZ790" i="5"/>
  <c r="AZ791" i="5"/>
  <c r="AZ792" i="5"/>
  <c r="AZ793" i="5"/>
  <c r="AZ794" i="5"/>
  <c r="AZ795" i="5"/>
  <c r="AZ796" i="5"/>
  <c r="AZ797" i="5"/>
  <c r="AZ798" i="5"/>
  <c r="AZ799" i="5"/>
  <c r="AZ800" i="5"/>
  <c r="AZ801" i="5"/>
  <c r="AZ802" i="5"/>
  <c r="AZ803" i="5"/>
  <c r="AZ804" i="5"/>
  <c r="AZ805" i="5"/>
  <c r="AZ806" i="5"/>
  <c r="AZ807" i="5"/>
  <c r="AZ808" i="5"/>
  <c r="AZ809" i="5"/>
  <c r="AZ810" i="5"/>
  <c r="AZ811" i="5"/>
  <c r="AZ812" i="5"/>
  <c r="AZ813" i="5"/>
  <c r="AZ814" i="5"/>
  <c r="AZ815" i="5"/>
  <c r="AZ816" i="5"/>
  <c r="AZ817" i="5"/>
  <c r="AZ818" i="5"/>
  <c r="AZ819" i="5"/>
  <c r="AZ820" i="5"/>
  <c r="AZ821" i="5"/>
  <c r="AZ822" i="5"/>
  <c r="AZ823" i="5"/>
  <c r="AZ824" i="5"/>
  <c r="AZ825" i="5"/>
  <c r="AZ826" i="5"/>
  <c r="AZ827" i="5"/>
  <c r="AZ828" i="5"/>
  <c r="AZ829" i="5"/>
  <c r="AZ830" i="5"/>
  <c r="AZ831" i="5"/>
  <c r="AZ832" i="5"/>
  <c r="AZ833" i="5"/>
  <c r="AZ834" i="5"/>
  <c r="AZ835" i="5"/>
  <c r="AZ836" i="5"/>
  <c r="AZ837" i="5"/>
  <c r="AZ838" i="5"/>
  <c r="AZ839" i="5"/>
  <c r="AZ840" i="5"/>
  <c r="AZ841" i="5"/>
  <c r="AZ842" i="5"/>
  <c r="AZ843" i="5"/>
  <c r="AZ844" i="5"/>
  <c r="AZ845" i="5"/>
  <c r="AZ846" i="5"/>
  <c r="AZ847" i="5"/>
  <c r="AZ848" i="5"/>
  <c r="AZ849" i="5"/>
  <c r="AZ850" i="5"/>
  <c r="AZ851" i="5"/>
  <c r="AZ852" i="5"/>
  <c r="AZ853" i="5"/>
  <c r="AZ854" i="5"/>
  <c r="AZ855" i="5"/>
  <c r="AZ856" i="5"/>
  <c r="AZ857" i="5"/>
  <c r="AZ858" i="5"/>
  <c r="AZ859" i="5"/>
  <c r="AZ860" i="5"/>
  <c r="AZ861" i="5"/>
  <c r="AZ862" i="5"/>
  <c r="AZ863" i="5"/>
  <c r="AZ864" i="5"/>
  <c r="AZ865" i="5"/>
  <c r="AZ866" i="5"/>
  <c r="AZ867" i="5"/>
  <c r="AZ868" i="5"/>
  <c r="AZ869" i="5"/>
  <c r="AZ870" i="5"/>
  <c r="AZ871" i="5"/>
  <c r="AZ872" i="5"/>
  <c r="AZ873" i="5"/>
  <c r="AZ874" i="5"/>
  <c r="AZ875" i="5"/>
  <c r="AZ876" i="5"/>
  <c r="AZ877" i="5"/>
  <c r="AZ878" i="5"/>
  <c r="AZ879" i="5"/>
  <c r="AZ880" i="5"/>
  <c r="AZ881" i="5"/>
  <c r="AZ882" i="5"/>
  <c r="AZ883" i="5"/>
  <c r="AZ884" i="5"/>
  <c r="AZ885" i="5"/>
  <c r="AZ886" i="5"/>
  <c r="AZ887" i="5"/>
  <c r="AZ888" i="5"/>
  <c r="AZ889" i="5"/>
  <c r="AZ890" i="5"/>
  <c r="AZ891" i="5"/>
  <c r="AZ892" i="5"/>
  <c r="AZ893" i="5"/>
  <c r="AZ894" i="5"/>
  <c r="AZ895" i="5"/>
  <c r="AZ896" i="5"/>
  <c r="AZ897" i="5"/>
  <c r="AZ898" i="5"/>
  <c r="AZ899" i="5"/>
  <c r="AZ900" i="5"/>
  <c r="AZ901" i="5"/>
  <c r="AZ902" i="5"/>
  <c r="AZ903" i="5"/>
  <c r="AZ904" i="5"/>
  <c r="AZ905" i="5"/>
  <c r="AZ906" i="5"/>
  <c r="AZ907" i="5"/>
  <c r="AZ908" i="5"/>
  <c r="AZ909" i="5"/>
  <c r="AZ910" i="5"/>
  <c r="AZ911" i="5"/>
  <c r="AZ912" i="5"/>
  <c r="AZ913" i="5"/>
  <c r="AZ914" i="5"/>
  <c r="AZ915" i="5"/>
  <c r="AZ916" i="5"/>
  <c r="AZ917" i="5"/>
  <c r="AZ918" i="5"/>
  <c r="AZ919" i="5"/>
  <c r="AZ920" i="5"/>
  <c r="AZ921" i="5"/>
  <c r="AZ922" i="5"/>
  <c r="AZ923" i="5"/>
  <c r="AZ924" i="5"/>
  <c r="AZ925" i="5"/>
  <c r="AZ926" i="5"/>
  <c r="AZ927" i="5"/>
  <c r="AZ928" i="5"/>
  <c r="AZ929" i="5"/>
  <c r="AZ930" i="5"/>
  <c r="AZ931" i="5"/>
  <c r="AZ932" i="5"/>
  <c r="AZ933" i="5"/>
  <c r="AZ934" i="5"/>
  <c r="AZ935" i="5"/>
  <c r="AZ936" i="5"/>
  <c r="AZ937" i="5"/>
  <c r="AZ938" i="5"/>
  <c r="AZ939" i="5"/>
  <c r="AZ940" i="5"/>
  <c r="AZ941" i="5"/>
  <c r="AZ942" i="5"/>
  <c r="AZ943" i="5"/>
  <c r="AZ944" i="5"/>
  <c r="AZ945" i="5"/>
  <c r="AZ946" i="5"/>
  <c r="AZ947" i="5"/>
  <c r="AZ948" i="5"/>
  <c r="AZ949" i="5"/>
  <c r="AZ950" i="5"/>
  <c r="AZ951" i="5"/>
  <c r="AZ952" i="5"/>
  <c r="AZ953" i="5"/>
  <c r="AZ954" i="5"/>
  <c r="AZ955" i="5"/>
  <c r="AZ956" i="5"/>
  <c r="AZ957" i="5"/>
  <c r="AZ958" i="5"/>
  <c r="AZ959" i="5"/>
  <c r="AZ960" i="5"/>
  <c r="AZ961" i="5"/>
  <c r="AZ962" i="5"/>
  <c r="AZ963" i="5"/>
  <c r="AZ964" i="5"/>
  <c r="AZ965" i="5"/>
  <c r="AZ966" i="5"/>
  <c r="AZ967" i="5"/>
  <c r="AZ968" i="5"/>
  <c r="AZ969" i="5"/>
  <c r="AZ970" i="5"/>
  <c r="AZ971" i="5"/>
  <c r="AZ972" i="5"/>
  <c r="AZ973" i="5"/>
  <c r="AZ974" i="5"/>
  <c r="AZ975" i="5"/>
  <c r="AZ976" i="5"/>
  <c r="AZ977" i="5"/>
  <c r="AZ978" i="5"/>
  <c r="AZ979" i="5"/>
  <c r="AZ980" i="5"/>
  <c r="AZ981" i="5"/>
  <c r="AZ982" i="5"/>
  <c r="AZ983" i="5"/>
  <c r="AZ984" i="5"/>
  <c r="AZ985" i="5"/>
  <c r="AZ986" i="5"/>
  <c r="AZ987" i="5"/>
  <c r="AZ988" i="5"/>
  <c r="AZ989" i="5"/>
  <c r="AZ990" i="5"/>
  <c r="AZ991" i="5"/>
  <c r="AZ992" i="5"/>
  <c r="AZ993" i="5"/>
  <c r="AZ994" i="5"/>
  <c r="AZ995" i="5"/>
  <c r="AZ996" i="5"/>
  <c r="AZ997" i="5"/>
  <c r="AZ998" i="5"/>
  <c r="AZ999" i="5"/>
  <c r="AZ1000" i="5"/>
  <c r="AZ1001" i="5"/>
  <c r="AZ1002" i="5"/>
  <c r="AZ1003" i="5"/>
  <c r="AZ1004" i="5"/>
  <c r="AZ1005" i="5"/>
  <c r="AZ1006" i="5"/>
  <c r="AZ1007" i="5"/>
  <c r="AZ10" i="5"/>
  <c r="AZ9" i="5"/>
  <c r="AZ8" i="5"/>
  <c r="AX9" i="5"/>
  <c r="AX10" i="5"/>
  <c r="AX11" i="5"/>
  <c r="AX12" i="5"/>
  <c r="AX13" i="5"/>
  <c r="AX14" i="5"/>
  <c r="AX15" i="5"/>
  <c r="AX16" i="5"/>
  <c r="AX17" i="5"/>
  <c r="AX18" i="5"/>
  <c r="AX19" i="5"/>
  <c r="AX20" i="5"/>
  <c r="AX21" i="5"/>
  <c r="AX22" i="5"/>
  <c r="AX23" i="5"/>
  <c r="AX24" i="5"/>
  <c r="AX25" i="5"/>
  <c r="AX26" i="5"/>
  <c r="AX27" i="5"/>
  <c r="AX28" i="5"/>
  <c r="AX29" i="5"/>
  <c r="AX30" i="5"/>
  <c r="AX31" i="5"/>
  <c r="AX32" i="5"/>
  <c r="AX33" i="5"/>
  <c r="AX34" i="5"/>
  <c r="AX35" i="5"/>
  <c r="AX36" i="5"/>
  <c r="AX37" i="5"/>
  <c r="AX38" i="5"/>
  <c r="AX39" i="5"/>
  <c r="AX40" i="5"/>
  <c r="AX41" i="5"/>
  <c r="AX42" i="5"/>
  <c r="AX43" i="5"/>
  <c r="AX44" i="5"/>
  <c r="AX45" i="5"/>
  <c r="AX46" i="5"/>
  <c r="AX47" i="5"/>
  <c r="AX48" i="5"/>
  <c r="AX49" i="5"/>
  <c r="AX50" i="5"/>
  <c r="AX51" i="5"/>
  <c r="AX52" i="5"/>
  <c r="AX53" i="5"/>
  <c r="AX54" i="5"/>
  <c r="AX55" i="5"/>
  <c r="AX56" i="5"/>
  <c r="AX57" i="5"/>
  <c r="AX58" i="5"/>
  <c r="AX59" i="5"/>
  <c r="AX60" i="5"/>
  <c r="AX61" i="5"/>
  <c r="AX62" i="5"/>
  <c r="AX63" i="5"/>
  <c r="AX64" i="5"/>
  <c r="AX65" i="5"/>
  <c r="AX66" i="5"/>
  <c r="AX67" i="5"/>
  <c r="AX68" i="5"/>
  <c r="AX69" i="5"/>
  <c r="AX70" i="5"/>
  <c r="AX71" i="5"/>
  <c r="AX72" i="5"/>
  <c r="AX73" i="5"/>
  <c r="AX74" i="5"/>
  <c r="AX75" i="5"/>
  <c r="AX76" i="5"/>
  <c r="AX77" i="5"/>
  <c r="AX78" i="5"/>
  <c r="AX79" i="5"/>
  <c r="AX80" i="5"/>
  <c r="AX81" i="5"/>
  <c r="AX82" i="5"/>
  <c r="AX83" i="5"/>
  <c r="AX84" i="5"/>
  <c r="AX85" i="5"/>
  <c r="AX86" i="5"/>
  <c r="AX87" i="5"/>
  <c r="AX88" i="5"/>
  <c r="AX89" i="5"/>
  <c r="AX90" i="5"/>
  <c r="AX91" i="5"/>
  <c r="AX92" i="5"/>
  <c r="AX93" i="5"/>
  <c r="AX94" i="5"/>
  <c r="AX95" i="5"/>
  <c r="AX96" i="5"/>
  <c r="AX97" i="5"/>
  <c r="AX98" i="5"/>
  <c r="AX99" i="5"/>
  <c r="AX100" i="5"/>
  <c r="AX101" i="5"/>
  <c r="AX102" i="5"/>
  <c r="AX103" i="5"/>
  <c r="AX104" i="5"/>
  <c r="AX105" i="5"/>
  <c r="AX106" i="5"/>
  <c r="AX107" i="5"/>
  <c r="AX108" i="5"/>
  <c r="AX109" i="5"/>
  <c r="AX110" i="5"/>
  <c r="AX111" i="5"/>
  <c r="AX112" i="5"/>
  <c r="AX113" i="5"/>
  <c r="AX114" i="5"/>
  <c r="AX115" i="5"/>
  <c r="AX116" i="5"/>
  <c r="AX117" i="5"/>
  <c r="AX118" i="5"/>
  <c r="AX119" i="5"/>
  <c r="AX120" i="5"/>
  <c r="AX121" i="5"/>
  <c r="AX122" i="5"/>
  <c r="AX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318" i="5"/>
  <c r="AX319" i="5"/>
  <c r="AX320" i="5"/>
  <c r="AX321" i="5"/>
  <c r="AX322" i="5"/>
  <c r="AX323" i="5"/>
  <c r="AX324" i="5"/>
  <c r="AX325" i="5"/>
  <c r="AX326" i="5"/>
  <c r="AX327" i="5"/>
  <c r="AX328" i="5"/>
  <c r="AX329" i="5"/>
  <c r="AX330" i="5"/>
  <c r="AX331" i="5"/>
  <c r="AX332" i="5"/>
  <c r="AX333" i="5"/>
  <c r="AX334" i="5"/>
  <c r="AX335" i="5"/>
  <c r="AX336" i="5"/>
  <c r="AX337" i="5"/>
  <c r="AX338" i="5"/>
  <c r="AX339" i="5"/>
  <c r="AX340" i="5"/>
  <c r="AX341" i="5"/>
  <c r="AX342" i="5"/>
  <c r="AX343" i="5"/>
  <c r="AX344" i="5"/>
  <c r="AX345" i="5"/>
  <c r="AX346" i="5"/>
  <c r="AX347" i="5"/>
  <c r="AX348" i="5"/>
  <c r="AX349" i="5"/>
  <c r="AX350" i="5"/>
  <c r="AX351" i="5"/>
  <c r="AX352" i="5"/>
  <c r="AX353" i="5"/>
  <c r="AX354" i="5"/>
  <c r="AX355" i="5"/>
  <c r="AX356" i="5"/>
  <c r="AX357" i="5"/>
  <c r="AX358" i="5"/>
  <c r="AX359" i="5"/>
  <c r="AX360" i="5"/>
  <c r="AX361" i="5"/>
  <c r="AX362" i="5"/>
  <c r="AX363" i="5"/>
  <c r="AX364" i="5"/>
  <c r="AX365" i="5"/>
  <c r="AX366" i="5"/>
  <c r="AX367" i="5"/>
  <c r="AX368" i="5"/>
  <c r="AX369" i="5"/>
  <c r="AX370" i="5"/>
  <c r="AX371" i="5"/>
  <c r="AX372" i="5"/>
  <c r="AX373" i="5"/>
  <c r="AX374" i="5"/>
  <c r="AX375" i="5"/>
  <c r="AX376" i="5"/>
  <c r="AX377" i="5"/>
  <c r="AX378" i="5"/>
  <c r="AX379" i="5"/>
  <c r="AX380" i="5"/>
  <c r="AX381" i="5"/>
  <c r="AX382" i="5"/>
  <c r="AX383" i="5"/>
  <c r="AX384" i="5"/>
  <c r="AX385" i="5"/>
  <c r="AX386" i="5"/>
  <c r="AX387" i="5"/>
  <c r="AX388" i="5"/>
  <c r="AX389" i="5"/>
  <c r="AX390" i="5"/>
  <c r="AX391" i="5"/>
  <c r="AX392" i="5"/>
  <c r="AX393" i="5"/>
  <c r="AX394" i="5"/>
  <c r="AX395" i="5"/>
  <c r="AX396" i="5"/>
  <c r="AX397" i="5"/>
  <c r="AX398" i="5"/>
  <c r="AX399" i="5"/>
  <c r="AX400" i="5"/>
  <c r="AX401" i="5"/>
  <c r="AX402" i="5"/>
  <c r="AX403" i="5"/>
  <c r="AX404" i="5"/>
  <c r="AX405" i="5"/>
  <c r="AX406" i="5"/>
  <c r="AX407" i="5"/>
  <c r="AX408" i="5"/>
  <c r="AX409" i="5"/>
  <c r="AX410" i="5"/>
  <c r="AX411" i="5"/>
  <c r="AX412" i="5"/>
  <c r="AX413" i="5"/>
  <c r="AX414" i="5"/>
  <c r="AX415" i="5"/>
  <c r="AX416" i="5"/>
  <c r="AX417" i="5"/>
  <c r="AX418" i="5"/>
  <c r="AX419" i="5"/>
  <c r="AX420" i="5"/>
  <c r="AX421" i="5"/>
  <c r="AX422" i="5"/>
  <c r="AX423" i="5"/>
  <c r="AX424" i="5"/>
  <c r="AX425" i="5"/>
  <c r="AX426" i="5"/>
  <c r="AX427" i="5"/>
  <c r="AX428" i="5"/>
  <c r="AX429" i="5"/>
  <c r="AX430" i="5"/>
  <c r="AX431" i="5"/>
  <c r="AX432" i="5"/>
  <c r="AX433" i="5"/>
  <c r="AX434" i="5"/>
  <c r="AX435" i="5"/>
  <c r="AX436" i="5"/>
  <c r="AX437" i="5"/>
  <c r="AX438" i="5"/>
  <c r="AX439" i="5"/>
  <c r="AX440" i="5"/>
  <c r="AX441" i="5"/>
  <c r="AX442" i="5"/>
  <c r="AX443" i="5"/>
  <c r="AX444" i="5"/>
  <c r="AX445" i="5"/>
  <c r="AX446" i="5"/>
  <c r="AX447" i="5"/>
  <c r="AX448" i="5"/>
  <c r="AX449" i="5"/>
  <c r="AX450" i="5"/>
  <c r="AX451" i="5"/>
  <c r="AX452" i="5"/>
  <c r="AX453" i="5"/>
  <c r="AX454" i="5"/>
  <c r="AX455" i="5"/>
  <c r="AX456" i="5"/>
  <c r="AX457" i="5"/>
  <c r="AX458" i="5"/>
  <c r="AX459" i="5"/>
  <c r="AX460" i="5"/>
  <c r="AX461" i="5"/>
  <c r="AX462" i="5"/>
  <c r="AX463" i="5"/>
  <c r="AX464" i="5"/>
  <c r="AX465" i="5"/>
  <c r="AX466" i="5"/>
  <c r="AX467" i="5"/>
  <c r="AX468" i="5"/>
  <c r="AX469" i="5"/>
  <c r="AX470" i="5"/>
  <c r="AX471" i="5"/>
  <c r="AX472" i="5"/>
  <c r="AX473" i="5"/>
  <c r="AX474" i="5"/>
  <c r="AX475" i="5"/>
  <c r="AX476" i="5"/>
  <c r="AX477" i="5"/>
  <c r="AX478" i="5"/>
  <c r="AX479" i="5"/>
  <c r="AX480" i="5"/>
  <c r="AX481" i="5"/>
  <c r="AX482" i="5"/>
  <c r="AX483" i="5"/>
  <c r="AX484" i="5"/>
  <c r="AX485" i="5"/>
  <c r="AX486" i="5"/>
  <c r="AX487" i="5"/>
  <c r="AX488" i="5"/>
  <c r="AX489" i="5"/>
  <c r="AX490" i="5"/>
  <c r="AX491" i="5"/>
  <c r="AX492" i="5"/>
  <c r="AX493" i="5"/>
  <c r="AX494" i="5"/>
  <c r="AX495" i="5"/>
  <c r="AX496"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25" i="5"/>
  <c r="AX526" i="5"/>
  <c r="AX527" i="5"/>
  <c r="AX528" i="5"/>
  <c r="AX529" i="5"/>
  <c r="AX530" i="5"/>
  <c r="AX531" i="5"/>
  <c r="AX532" i="5"/>
  <c r="AX533" i="5"/>
  <c r="AX534" i="5"/>
  <c r="AX535" i="5"/>
  <c r="AX536" i="5"/>
  <c r="AX537" i="5"/>
  <c r="AX538" i="5"/>
  <c r="AX539" i="5"/>
  <c r="AX540" i="5"/>
  <c r="AX541" i="5"/>
  <c r="AX542" i="5"/>
  <c r="AX543" i="5"/>
  <c r="AX544" i="5"/>
  <c r="AX545" i="5"/>
  <c r="AX546" i="5"/>
  <c r="AX547" i="5"/>
  <c r="AX548" i="5"/>
  <c r="AX549" i="5"/>
  <c r="AX550" i="5"/>
  <c r="AX551" i="5"/>
  <c r="AX552" i="5"/>
  <c r="AX553" i="5"/>
  <c r="AX554" i="5"/>
  <c r="AX555" i="5"/>
  <c r="AX556" i="5"/>
  <c r="AX557" i="5"/>
  <c r="AX558" i="5"/>
  <c r="AX559" i="5"/>
  <c r="AX560" i="5"/>
  <c r="AX561" i="5"/>
  <c r="AX562" i="5"/>
  <c r="AX563" i="5"/>
  <c r="AX564" i="5"/>
  <c r="AX565" i="5"/>
  <c r="AX566" i="5"/>
  <c r="AX567" i="5"/>
  <c r="AX568" i="5"/>
  <c r="AX569" i="5"/>
  <c r="AX570" i="5"/>
  <c r="AX571" i="5"/>
  <c r="AX572" i="5"/>
  <c r="AX573" i="5"/>
  <c r="AX574" i="5"/>
  <c r="AX575" i="5"/>
  <c r="AX576" i="5"/>
  <c r="AX577" i="5"/>
  <c r="AX578" i="5"/>
  <c r="AX579" i="5"/>
  <c r="AX580" i="5"/>
  <c r="AX581" i="5"/>
  <c r="AX582" i="5"/>
  <c r="AX583" i="5"/>
  <c r="AX584" i="5"/>
  <c r="AX585" i="5"/>
  <c r="AX586" i="5"/>
  <c r="AX587" i="5"/>
  <c r="AX588" i="5"/>
  <c r="AX589" i="5"/>
  <c r="AX590" i="5"/>
  <c r="AX591" i="5"/>
  <c r="AX592" i="5"/>
  <c r="AX593" i="5"/>
  <c r="AX594" i="5"/>
  <c r="AX595" i="5"/>
  <c r="AX596" i="5"/>
  <c r="AX597" i="5"/>
  <c r="AX598" i="5"/>
  <c r="AX599" i="5"/>
  <c r="AX600" i="5"/>
  <c r="AX601" i="5"/>
  <c r="AX602" i="5"/>
  <c r="AX603" i="5"/>
  <c r="AX604" i="5"/>
  <c r="AX605" i="5"/>
  <c r="AX606" i="5"/>
  <c r="AX607" i="5"/>
  <c r="AX608" i="5"/>
  <c r="AX609" i="5"/>
  <c r="AX610" i="5"/>
  <c r="AX611" i="5"/>
  <c r="AX612" i="5"/>
  <c r="AX613" i="5"/>
  <c r="AX614" i="5"/>
  <c r="AX615" i="5"/>
  <c r="AX616" i="5"/>
  <c r="AX617" i="5"/>
  <c r="AX618" i="5"/>
  <c r="AX619" i="5"/>
  <c r="AX620" i="5"/>
  <c r="AX621" i="5"/>
  <c r="AX622" i="5"/>
  <c r="AX623" i="5"/>
  <c r="AX624" i="5"/>
  <c r="AX625" i="5"/>
  <c r="AX626" i="5"/>
  <c r="AX627" i="5"/>
  <c r="AX628" i="5"/>
  <c r="AX629" i="5"/>
  <c r="AX630" i="5"/>
  <c r="AX631" i="5"/>
  <c r="AX632" i="5"/>
  <c r="AX633" i="5"/>
  <c r="AX634" i="5"/>
  <c r="AX635" i="5"/>
  <c r="AX636" i="5"/>
  <c r="AX637" i="5"/>
  <c r="AX638" i="5"/>
  <c r="AX639" i="5"/>
  <c r="AX640" i="5"/>
  <c r="AX641" i="5"/>
  <c r="AX642" i="5"/>
  <c r="AX643" i="5"/>
  <c r="AX644" i="5"/>
  <c r="AX645" i="5"/>
  <c r="AX646" i="5"/>
  <c r="AX647" i="5"/>
  <c r="AX648" i="5"/>
  <c r="AX649" i="5"/>
  <c r="AX650" i="5"/>
  <c r="AX651" i="5"/>
  <c r="AX652" i="5"/>
  <c r="AX653" i="5"/>
  <c r="AX654" i="5"/>
  <c r="AX655" i="5"/>
  <c r="AX656" i="5"/>
  <c r="AX657" i="5"/>
  <c r="AX658" i="5"/>
  <c r="AX659" i="5"/>
  <c r="AX660" i="5"/>
  <c r="AX661" i="5"/>
  <c r="AX662" i="5"/>
  <c r="AX663" i="5"/>
  <c r="AX664" i="5"/>
  <c r="AX665" i="5"/>
  <c r="AX666" i="5"/>
  <c r="AX667" i="5"/>
  <c r="AX668" i="5"/>
  <c r="AX669" i="5"/>
  <c r="AX670" i="5"/>
  <c r="AX671" i="5"/>
  <c r="AX672" i="5"/>
  <c r="AX673" i="5"/>
  <c r="AX674" i="5"/>
  <c r="AX675" i="5"/>
  <c r="AX676" i="5"/>
  <c r="AX677" i="5"/>
  <c r="AX678" i="5"/>
  <c r="AX679" i="5"/>
  <c r="AX680" i="5"/>
  <c r="AX681" i="5"/>
  <c r="AX682" i="5"/>
  <c r="AX683" i="5"/>
  <c r="AX684" i="5"/>
  <c r="AX685" i="5"/>
  <c r="AX686" i="5"/>
  <c r="AX687" i="5"/>
  <c r="AX688" i="5"/>
  <c r="AX689" i="5"/>
  <c r="AX690" i="5"/>
  <c r="AX691" i="5"/>
  <c r="AX692" i="5"/>
  <c r="AX693" i="5"/>
  <c r="AX694" i="5"/>
  <c r="AX695" i="5"/>
  <c r="AX696" i="5"/>
  <c r="AX697" i="5"/>
  <c r="AX698" i="5"/>
  <c r="AX699" i="5"/>
  <c r="AX700" i="5"/>
  <c r="AX701" i="5"/>
  <c r="AX702" i="5"/>
  <c r="AX703" i="5"/>
  <c r="AX704" i="5"/>
  <c r="AX705" i="5"/>
  <c r="AX706" i="5"/>
  <c r="AX707" i="5"/>
  <c r="AX708" i="5"/>
  <c r="AX709" i="5"/>
  <c r="AX710" i="5"/>
  <c r="AX711" i="5"/>
  <c r="AX712" i="5"/>
  <c r="AX713" i="5"/>
  <c r="AX714" i="5"/>
  <c r="AX715" i="5"/>
  <c r="AX716" i="5"/>
  <c r="AX717" i="5"/>
  <c r="AX718" i="5"/>
  <c r="AX719" i="5"/>
  <c r="AX720" i="5"/>
  <c r="AX721" i="5"/>
  <c r="AX722" i="5"/>
  <c r="AX723" i="5"/>
  <c r="AX724" i="5"/>
  <c r="AX725" i="5"/>
  <c r="AX726" i="5"/>
  <c r="AX727" i="5"/>
  <c r="AX728" i="5"/>
  <c r="AX729" i="5"/>
  <c r="AX730" i="5"/>
  <c r="AX731" i="5"/>
  <c r="AX732" i="5"/>
  <c r="AX733" i="5"/>
  <c r="AX734" i="5"/>
  <c r="AX735" i="5"/>
  <c r="AX736" i="5"/>
  <c r="AX737" i="5"/>
  <c r="AX738" i="5"/>
  <c r="AX739" i="5"/>
  <c r="AX740" i="5"/>
  <c r="AX741" i="5"/>
  <c r="AX742" i="5"/>
  <c r="AX743" i="5"/>
  <c r="AX744" i="5"/>
  <c r="AX745" i="5"/>
  <c r="AX746" i="5"/>
  <c r="AX747" i="5"/>
  <c r="AX748" i="5"/>
  <c r="AX749" i="5"/>
  <c r="AX750" i="5"/>
  <c r="AX751" i="5"/>
  <c r="AX752" i="5"/>
  <c r="AX753" i="5"/>
  <c r="AX754" i="5"/>
  <c r="AX755" i="5"/>
  <c r="AX756" i="5"/>
  <c r="AX757" i="5"/>
  <c r="AX758" i="5"/>
  <c r="AX759" i="5"/>
  <c r="AX760" i="5"/>
  <c r="AX761" i="5"/>
  <c r="AX762" i="5"/>
  <c r="AX763" i="5"/>
  <c r="AX764" i="5"/>
  <c r="AX765" i="5"/>
  <c r="AX766" i="5"/>
  <c r="AX767" i="5"/>
  <c r="AX768" i="5"/>
  <c r="AX769" i="5"/>
  <c r="AX770" i="5"/>
  <c r="AX771" i="5"/>
  <c r="AX772" i="5"/>
  <c r="AX773" i="5"/>
  <c r="AX774" i="5"/>
  <c r="AX775" i="5"/>
  <c r="AX776" i="5"/>
  <c r="AX777" i="5"/>
  <c r="AX778" i="5"/>
  <c r="AX779" i="5"/>
  <c r="AX780" i="5"/>
  <c r="AX781" i="5"/>
  <c r="AX782" i="5"/>
  <c r="AX783" i="5"/>
  <c r="AX784" i="5"/>
  <c r="AX785" i="5"/>
  <c r="AX786" i="5"/>
  <c r="AX787" i="5"/>
  <c r="AX788" i="5"/>
  <c r="AX789" i="5"/>
  <c r="AX790" i="5"/>
  <c r="AX791" i="5"/>
  <c r="AX792" i="5"/>
  <c r="AX793" i="5"/>
  <c r="AX794" i="5"/>
  <c r="AX795" i="5"/>
  <c r="AX796" i="5"/>
  <c r="AX797" i="5"/>
  <c r="AX798" i="5"/>
  <c r="AX799" i="5"/>
  <c r="AX800" i="5"/>
  <c r="AX801" i="5"/>
  <c r="AX802" i="5"/>
  <c r="AX803" i="5"/>
  <c r="AX804" i="5"/>
  <c r="AX805" i="5"/>
  <c r="AX806" i="5"/>
  <c r="AX807" i="5"/>
  <c r="AX808" i="5"/>
  <c r="AX809" i="5"/>
  <c r="AX810" i="5"/>
  <c r="AX811" i="5"/>
  <c r="AX812" i="5"/>
  <c r="AX813" i="5"/>
  <c r="AX814" i="5"/>
  <c r="AX815" i="5"/>
  <c r="AX816" i="5"/>
  <c r="AX817" i="5"/>
  <c r="AX818" i="5"/>
  <c r="AX819" i="5"/>
  <c r="AX820" i="5"/>
  <c r="AX821" i="5"/>
  <c r="AX822" i="5"/>
  <c r="AX823" i="5"/>
  <c r="AX824" i="5"/>
  <c r="AX825" i="5"/>
  <c r="AX826" i="5"/>
  <c r="AX827" i="5"/>
  <c r="AX828" i="5"/>
  <c r="AX829" i="5"/>
  <c r="AX830" i="5"/>
  <c r="AX831" i="5"/>
  <c r="AX832" i="5"/>
  <c r="AX833" i="5"/>
  <c r="AX834" i="5"/>
  <c r="AX835" i="5"/>
  <c r="AX836" i="5"/>
  <c r="AX837" i="5"/>
  <c r="AX838" i="5"/>
  <c r="AX839" i="5"/>
  <c r="AX840" i="5"/>
  <c r="AX841" i="5"/>
  <c r="AX842" i="5"/>
  <c r="AX843" i="5"/>
  <c r="AX844" i="5"/>
  <c r="AX845" i="5"/>
  <c r="AX846" i="5"/>
  <c r="AX847" i="5"/>
  <c r="AX848" i="5"/>
  <c r="AX849" i="5"/>
  <c r="AX850" i="5"/>
  <c r="AX851" i="5"/>
  <c r="AX852" i="5"/>
  <c r="AX853" i="5"/>
  <c r="AX854" i="5"/>
  <c r="AX855" i="5"/>
  <c r="AX856" i="5"/>
  <c r="AX857" i="5"/>
  <c r="AX858" i="5"/>
  <c r="AX859" i="5"/>
  <c r="AX860" i="5"/>
  <c r="AX861" i="5"/>
  <c r="AX862" i="5"/>
  <c r="AX863" i="5"/>
  <c r="AX864" i="5"/>
  <c r="AX865" i="5"/>
  <c r="AX866" i="5"/>
  <c r="AX867" i="5"/>
  <c r="AX868" i="5"/>
  <c r="AX869" i="5"/>
  <c r="AX870" i="5"/>
  <c r="AX871" i="5"/>
  <c r="AX872" i="5"/>
  <c r="AX873" i="5"/>
  <c r="AX874" i="5"/>
  <c r="AX875" i="5"/>
  <c r="AX876" i="5"/>
  <c r="AX877" i="5"/>
  <c r="AX878" i="5"/>
  <c r="AX879" i="5"/>
  <c r="AX880" i="5"/>
  <c r="AX881" i="5"/>
  <c r="AX882" i="5"/>
  <c r="AX883" i="5"/>
  <c r="AX884" i="5"/>
  <c r="AX885" i="5"/>
  <c r="AX886" i="5"/>
  <c r="AX887" i="5"/>
  <c r="AX888" i="5"/>
  <c r="AX889" i="5"/>
  <c r="AX890" i="5"/>
  <c r="AX891" i="5"/>
  <c r="AX892" i="5"/>
  <c r="AX893" i="5"/>
  <c r="AX894" i="5"/>
  <c r="AX895" i="5"/>
  <c r="AX896" i="5"/>
  <c r="AX897" i="5"/>
  <c r="AX898" i="5"/>
  <c r="AX899" i="5"/>
  <c r="AX900" i="5"/>
  <c r="AX901" i="5"/>
  <c r="AX902" i="5"/>
  <c r="AX903" i="5"/>
  <c r="AX904" i="5"/>
  <c r="AX905" i="5"/>
  <c r="AX906" i="5"/>
  <c r="AX907" i="5"/>
  <c r="AX908" i="5"/>
  <c r="AX909" i="5"/>
  <c r="AX910" i="5"/>
  <c r="AX911" i="5"/>
  <c r="AX912" i="5"/>
  <c r="AX913" i="5"/>
  <c r="AX914" i="5"/>
  <c r="AX915" i="5"/>
  <c r="AX916" i="5"/>
  <c r="AX917" i="5"/>
  <c r="AX918" i="5"/>
  <c r="AX919" i="5"/>
  <c r="AX920" i="5"/>
  <c r="AX921" i="5"/>
  <c r="AX922" i="5"/>
  <c r="AX923" i="5"/>
  <c r="AX924" i="5"/>
  <c r="AX925" i="5"/>
  <c r="AX926" i="5"/>
  <c r="AX927" i="5"/>
  <c r="AX928" i="5"/>
  <c r="AX929" i="5"/>
  <c r="AX930" i="5"/>
  <c r="AX931" i="5"/>
  <c r="AX932" i="5"/>
  <c r="AX933" i="5"/>
  <c r="AX934" i="5"/>
  <c r="AX935" i="5"/>
  <c r="AX936" i="5"/>
  <c r="AX937" i="5"/>
  <c r="AX938" i="5"/>
  <c r="AX939" i="5"/>
  <c r="AX940" i="5"/>
  <c r="AX941" i="5"/>
  <c r="AX942" i="5"/>
  <c r="AX943" i="5"/>
  <c r="AX944" i="5"/>
  <c r="AX945" i="5"/>
  <c r="AX946" i="5"/>
  <c r="AX947" i="5"/>
  <c r="AX948" i="5"/>
  <c r="AX949" i="5"/>
  <c r="AX950" i="5"/>
  <c r="AX951" i="5"/>
  <c r="AX952" i="5"/>
  <c r="AX953" i="5"/>
  <c r="AX954" i="5"/>
  <c r="AX955" i="5"/>
  <c r="AX956" i="5"/>
  <c r="AX957" i="5"/>
  <c r="AX958" i="5"/>
  <c r="AX959" i="5"/>
  <c r="AX960" i="5"/>
  <c r="AX961" i="5"/>
  <c r="AX962" i="5"/>
  <c r="AX963" i="5"/>
  <c r="AX964" i="5"/>
  <c r="AX965" i="5"/>
  <c r="AX966" i="5"/>
  <c r="AX967" i="5"/>
  <c r="AX968" i="5"/>
  <c r="AX969" i="5"/>
  <c r="AX970" i="5"/>
  <c r="AX971" i="5"/>
  <c r="AX972" i="5"/>
  <c r="AX973" i="5"/>
  <c r="AX974" i="5"/>
  <c r="AX975" i="5"/>
  <c r="AX976" i="5"/>
  <c r="AX977" i="5"/>
  <c r="AX978" i="5"/>
  <c r="AX979" i="5"/>
  <c r="AX980" i="5"/>
  <c r="AX981" i="5"/>
  <c r="AX982" i="5"/>
  <c r="AX983" i="5"/>
  <c r="AX984" i="5"/>
  <c r="AX985" i="5"/>
  <c r="AX986" i="5"/>
  <c r="AX987" i="5"/>
  <c r="AX988" i="5"/>
  <c r="AX989" i="5"/>
  <c r="AX990" i="5"/>
  <c r="AX991" i="5"/>
  <c r="AX992" i="5"/>
  <c r="AX993" i="5"/>
  <c r="AX994" i="5"/>
  <c r="AX995" i="5"/>
  <c r="AX996" i="5"/>
  <c r="AX997" i="5"/>
  <c r="AX998" i="5"/>
  <c r="AX999" i="5"/>
  <c r="AX1000" i="5"/>
  <c r="AX1001" i="5"/>
  <c r="AX1002" i="5"/>
  <c r="AX1003" i="5"/>
  <c r="AX1004" i="5"/>
  <c r="AX1005" i="5"/>
  <c r="AX1006" i="5"/>
  <c r="AX8" i="5"/>
  <c r="AV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BA196" i="5"/>
  <c r="BA197" i="5"/>
  <c r="BA198" i="5"/>
  <c r="BA199" i="5"/>
  <c r="BA200" i="5"/>
  <c r="BA201" i="5"/>
  <c r="BA202" i="5"/>
  <c r="BA203" i="5"/>
  <c r="BA204" i="5"/>
  <c r="BA205" i="5"/>
  <c r="BA206"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307" i="5"/>
  <c r="BA308" i="5"/>
  <c r="BA309" i="5"/>
  <c r="BA310" i="5"/>
  <c r="BA311" i="5"/>
  <c r="BA312" i="5"/>
  <c r="BA313" i="5"/>
  <c r="BA314" i="5"/>
  <c r="BA315" i="5"/>
  <c r="BA316" i="5"/>
  <c r="BA317" i="5"/>
  <c r="BA318" i="5"/>
  <c r="BA319" i="5"/>
  <c r="BA320" i="5"/>
  <c r="BA321" i="5"/>
  <c r="BA322" i="5"/>
  <c r="BA323" i="5"/>
  <c r="BA324" i="5"/>
  <c r="BA325" i="5"/>
  <c r="BA326" i="5"/>
  <c r="BA327" i="5"/>
  <c r="BA328" i="5"/>
  <c r="BA329" i="5"/>
  <c r="BA330" i="5"/>
  <c r="BA331" i="5"/>
  <c r="BA332" i="5"/>
  <c r="BA333" i="5"/>
  <c r="BA334" i="5"/>
  <c r="BA335" i="5"/>
  <c r="BA336" i="5"/>
  <c r="BA337" i="5"/>
  <c r="BA338" i="5"/>
  <c r="BA339" i="5"/>
  <c r="BA340" i="5"/>
  <c r="BA341" i="5"/>
  <c r="BA342" i="5"/>
  <c r="BA343" i="5"/>
  <c r="BA344" i="5"/>
  <c r="BA345" i="5"/>
  <c r="BA346" i="5"/>
  <c r="BA347" i="5"/>
  <c r="BA348" i="5"/>
  <c r="BA349" i="5"/>
  <c r="BA350" i="5"/>
  <c r="BA351" i="5"/>
  <c r="BA352" i="5"/>
  <c r="BA353" i="5"/>
  <c r="BA354" i="5"/>
  <c r="BA355" i="5"/>
  <c r="BA356" i="5"/>
  <c r="BA357" i="5"/>
  <c r="BA358" i="5"/>
  <c r="BA359" i="5"/>
  <c r="BA360" i="5"/>
  <c r="BA361" i="5"/>
  <c r="BA362" i="5"/>
  <c r="BA363" i="5"/>
  <c r="BA364" i="5"/>
  <c r="BA365" i="5"/>
  <c r="BA366" i="5"/>
  <c r="BA367" i="5"/>
  <c r="BA368" i="5"/>
  <c r="BA369" i="5"/>
  <c r="BA370" i="5"/>
  <c r="BA371" i="5"/>
  <c r="BA372" i="5"/>
  <c r="BA373" i="5"/>
  <c r="BA374" i="5"/>
  <c r="BA375" i="5"/>
  <c r="BA376" i="5"/>
  <c r="BA377" i="5"/>
  <c r="BA378" i="5"/>
  <c r="BA379" i="5"/>
  <c r="BA380" i="5"/>
  <c r="BA381" i="5"/>
  <c r="BA382" i="5"/>
  <c r="BA383" i="5"/>
  <c r="BA384" i="5"/>
  <c r="BA385" i="5"/>
  <c r="BA386" i="5"/>
  <c r="BA387" i="5"/>
  <c r="BA388" i="5"/>
  <c r="BA389" i="5"/>
  <c r="BA390" i="5"/>
  <c r="BA391" i="5"/>
  <c r="BA392" i="5"/>
  <c r="BA393" i="5"/>
  <c r="BA394" i="5"/>
  <c r="BA395" i="5"/>
  <c r="BA396" i="5"/>
  <c r="BA397" i="5"/>
  <c r="BA398" i="5"/>
  <c r="BA399" i="5"/>
  <c r="BA400" i="5"/>
  <c r="BA401" i="5"/>
  <c r="BA402" i="5"/>
  <c r="BA403" i="5"/>
  <c r="BA404" i="5"/>
  <c r="BA405" i="5"/>
  <c r="BA406" i="5"/>
  <c r="BA407" i="5"/>
  <c r="BA408" i="5"/>
  <c r="BA409" i="5"/>
  <c r="BA410" i="5"/>
  <c r="BA411" i="5"/>
  <c r="BA412" i="5"/>
  <c r="BA413" i="5"/>
  <c r="BA414" i="5"/>
  <c r="BA415" i="5"/>
  <c r="BA416" i="5"/>
  <c r="BA417" i="5"/>
  <c r="BA418" i="5"/>
  <c r="BA419" i="5"/>
  <c r="BA420" i="5"/>
  <c r="BA421" i="5"/>
  <c r="BA422" i="5"/>
  <c r="BA423" i="5"/>
  <c r="BA424" i="5"/>
  <c r="BA425" i="5"/>
  <c r="BA426" i="5"/>
  <c r="BA427" i="5"/>
  <c r="BA428" i="5"/>
  <c r="BA429" i="5"/>
  <c r="BA430" i="5"/>
  <c r="BA431" i="5"/>
  <c r="BA432" i="5"/>
  <c r="BA433" i="5"/>
  <c r="BA434" i="5"/>
  <c r="BA435" i="5"/>
  <c r="BA436" i="5"/>
  <c r="BA437" i="5"/>
  <c r="BA438" i="5"/>
  <c r="BA439" i="5"/>
  <c r="BA440" i="5"/>
  <c r="BA441" i="5"/>
  <c r="BA442" i="5"/>
  <c r="BA443" i="5"/>
  <c r="BA444" i="5"/>
  <c r="BA445" i="5"/>
  <c r="BA446" i="5"/>
  <c r="BA447" i="5"/>
  <c r="BA448" i="5"/>
  <c r="BA449" i="5"/>
  <c r="BA450" i="5"/>
  <c r="BA451" i="5"/>
  <c r="BA452" i="5"/>
  <c r="BA453" i="5"/>
  <c r="BA454" i="5"/>
  <c r="BA455" i="5"/>
  <c r="BA456" i="5"/>
  <c r="BA457" i="5"/>
  <c r="BA458" i="5"/>
  <c r="BA459" i="5"/>
  <c r="BA460" i="5"/>
  <c r="BA461" i="5"/>
  <c r="BA462" i="5"/>
  <c r="BA463" i="5"/>
  <c r="BA464" i="5"/>
  <c r="BA465" i="5"/>
  <c r="BA466" i="5"/>
  <c r="BA467" i="5"/>
  <c r="BA468" i="5"/>
  <c r="BA469" i="5"/>
  <c r="BA470" i="5"/>
  <c r="BA471" i="5"/>
  <c r="BA472" i="5"/>
  <c r="BA473" i="5"/>
  <c r="BA474" i="5"/>
  <c r="BA475" i="5"/>
  <c r="BA476" i="5"/>
  <c r="BA477" i="5"/>
  <c r="BA478" i="5"/>
  <c r="BA479" i="5"/>
  <c r="BA480" i="5"/>
  <c r="BA481" i="5"/>
  <c r="BA482" i="5"/>
  <c r="BA483" i="5"/>
  <c r="BA484" i="5"/>
  <c r="BA485" i="5"/>
  <c r="BA486" i="5"/>
  <c r="BA487" i="5"/>
  <c r="BA488" i="5"/>
  <c r="BA489" i="5"/>
  <c r="BA490" i="5"/>
  <c r="BA491" i="5"/>
  <c r="BA492" i="5"/>
  <c r="BA493" i="5"/>
  <c r="BA494" i="5"/>
  <c r="BA495" i="5"/>
  <c r="BA496" i="5"/>
  <c r="BA497" i="5"/>
  <c r="BA498" i="5"/>
  <c r="BA499" i="5"/>
  <c r="BA500" i="5"/>
  <c r="BA501" i="5"/>
  <c r="BA502" i="5"/>
  <c r="BA503" i="5"/>
  <c r="BA504" i="5"/>
  <c r="BA505" i="5"/>
  <c r="BA506" i="5"/>
  <c r="BA507" i="5"/>
  <c r="BA508" i="5"/>
  <c r="BA509" i="5"/>
  <c r="BA510" i="5"/>
  <c r="BA511" i="5"/>
  <c r="BA512" i="5"/>
  <c r="BA513" i="5"/>
  <c r="BA514" i="5"/>
  <c r="BA515" i="5"/>
  <c r="BA516" i="5"/>
  <c r="BA517" i="5"/>
  <c r="BA518" i="5"/>
  <c r="BA519" i="5"/>
  <c r="BA520" i="5"/>
  <c r="BA521" i="5"/>
  <c r="BA522" i="5"/>
  <c r="BA523" i="5"/>
  <c r="BA524" i="5"/>
  <c r="BA525" i="5"/>
  <c r="BA526" i="5"/>
  <c r="BA527" i="5"/>
  <c r="BA528" i="5"/>
  <c r="BA529" i="5"/>
  <c r="BA530" i="5"/>
  <c r="BA531" i="5"/>
  <c r="BA532" i="5"/>
  <c r="BA533" i="5"/>
  <c r="BA534" i="5"/>
  <c r="BA535" i="5"/>
  <c r="BA536" i="5"/>
  <c r="BA537" i="5"/>
  <c r="BA538" i="5"/>
  <c r="BA539" i="5"/>
  <c r="BA540" i="5"/>
  <c r="BA541" i="5"/>
  <c r="BA542" i="5"/>
  <c r="BA543" i="5"/>
  <c r="BA544" i="5"/>
  <c r="BA545" i="5"/>
  <c r="BA546" i="5"/>
  <c r="BA547" i="5"/>
  <c r="BA548" i="5"/>
  <c r="BA549" i="5"/>
  <c r="BA550" i="5"/>
  <c r="BA551" i="5"/>
  <c r="BA552" i="5"/>
  <c r="BA553" i="5"/>
  <c r="BA554" i="5"/>
  <c r="BA555" i="5"/>
  <c r="BA556" i="5"/>
  <c r="BA557" i="5"/>
  <c r="BA558" i="5"/>
  <c r="BA559" i="5"/>
  <c r="BA560" i="5"/>
  <c r="BA561" i="5"/>
  <c r="BA562" i="5"/>
  <c r="BA563" i="5"/>
  <c r="BA564" i="5"/>
  <c r="BA565" i="5"/>
  <c r="BA566" i="5"/>
  <c r="BA567" i="5"/>
  <c r="BA568" i="5"/>
  <c r="BA569" i="5"/>
  <c r="BA570" i="5"/>
  <c r="BA571" i="5"/>
  <c r="BA572" i="5"/>
  <c r="BA573" i="5"/>
  <c r="BA574" i="5"/>
  <c r="BA575" i="5"/>
  <c r="BA576" i="5"/>
  <c r="BA577" i="5"/>
  <c r="BA578" i="5"/>
  <c r="BA579" i="5"/>
  <c r="BA580" i="5"/>
  <c r="BA581" i="5"/>
  <c r="BA582" i="5"/>
  <c r="BA583" i="5"/>
  <c r="BA584" i="5"/>
  <c r="BA585" i="5"/>
  <c r="BA586" i="5"/>
  <c r="BA587" i="5"/>
  <c r="BA588" i="5"/>
  <c r="BA589" i="5"/>
  <c r="BA590" i="5"/>
  <c r="BA591" i="5"/>
  <c r="BA592" i="5"/>
  <c r="BA593" i="5"/>
  <c r="BA594" i="5"/>
  <c r="BA595" i="5"/>
  <c r="BA596" i="5"/>
  <c r="BA597" i="5"/>
  <c r="BA598" i="5"/>
  <c r="BA599" i="5"/>
  <c r="BA600" i="5"/>
  <c r="BA601" i="5"/>
  <c r="BA602" i="5"/>
  <c r="BA603" i="5"/>
  <c r="BA604" i="5"/>
  <c r="BA605" i="5"/>
  <c r="BA606" i="5"/>
  <c r="BA607" i="5"/>
  <c r="BA608" i="5"/>
  <c r="BA609" i="5"/>
  <c r="BA610" i="5"/>
  <c r="BA611" i="5"/>
  <c r="BA612" i="5"/>
  <c r="BA613" i="5"/>
  <c r="BA614" i="5"/>
  <c r="BA615" i="5"/>
  <c r="BA616" i="5"/>
  <c r="BA617" i="5"/>
  <c r="BA618" i="5"/>
  <c r="BA619" i="5"/>
  <c r="BA620" i="5"/>
  <c r="BA621" i="5"/>
  <c r="BA622" i="5"/>
  <c r="BA623" i="5"/>
  <c r="BA624" i="5"/>
  <c r="BA625" i="5"/>
  <c r="BA626" i="5"/>
  <c r="BA627" i="5"/>
  <c r="BA628" i="5"/>
  <c r="BA629" i="5"/>
  <c r="BA630" i="5"/>
  <c r="BA631" i="5"/>
  <c r="BA632" i="5"/>
  <c r="BA633" i="5"/>
  <c r="BA634" i="5"/>
  <c r="BA635" i="5"/>
  <c r="BA636" i="5"/>
  <c r="BA637" i="5"/>
  <c r="BA638" i="5"/>
  <c r="BA639" i="5"/>
  <c r="BA640" i="5"/>
  <c r="BA641" i="5"/>
  <c r="BA642" i="5"/>
  <c r="BA643" i="5"/>
  <c r="BA644" i="5"/>
  <c r="BA645" i="5"/>
  <c r="BA646" i="5"/>
  <c r="BA647" i="5"/>
  <c r="BA648" i="5"/>
  <c r="BA649" i="5"/>
  <c r="BA650" i="5"/>
  <c r="BA651" i="5"/>
  <c r="BA652" i="5"/>
  <c r="BA653" i="5"/>
  <c r="BA654" i="5"/>
  <c r="BA655" i="5"/>
  <c r="BA656" i="5"/>
  <c r="BA657" i="5"/>
  <c r="BA658" i="5"/>
  <c r="BA659" i="5"/>
  <c r="BA660" i="5"/>
  <c r="BA661" i="5"/>
  <c r="BA662" i="5"/>
  <c r="BA663" i="5"/>
  <c r="BA664" i="5"/>
  <c r="BA665" i="5"/>
  <c r="BA666" i="5"/>
  <c r="BA667" i="5"/>
  <c r="BA668" i="5"/>
  <c r="BA669" i="5"/>
  <c r="BA670" i="5"/>
  <c r="BA671" i="5"/>
  <c r="BA672" i="5"/>
  <c r="BA673" i="5"/>
  <c r="BA674" i="5"/>
  <c r="BA675" i="5"/>
  <c r="BA676" i="5"/>
  <c r="BA677" i="5"/>
  <c r="BA678" i="5"/>
  <c r="BA679" i="5"/>
  <c r="BA680" i="5"/>
  <c r="BA681" i="5"/>
  <c r="BA682" i="5"/>
  <c r="BA683" i="5"/>
  <c r="BA684" i="5"/>
  <c r="BA685" i="5"/>
  <c r="BA686" i="5"/>
  <c r="BA687" i="5"/>
  <c r="BA688" i="5"/>
  <c r="BA689" i="5"/>
  <c r="BA690" i="5"/>
  <c r="BA691" i="5"/>
  <c r="BA692" i="5"/>
  <c r="BA693" i="5"/>
  <c r="BA694" i="5"/>
  <c r="BA695" i="5"/>
  <c r="BA696" i="5"/>
  <c r="BA697" i="5"/>
  <c r="BA698" i="5"/>
  <c r="BA699" i="5"/>
  <c r="BA700" i="5"/>
  <c r="BA701" i="5"/>
  <c r="BA702" i="5"/>
  <c r="BA703" i="5"/>
  <c r="BA704" i="5"/>
  <c r="BA705" i="5"/>
  <c r="BA706" i="5"/>
  <c r="BA707" i="5"/>
  <c r="BA708" i="5"/>
  <c r="BA709" i="5"/>
  <c r="BA710" i="5"/>
  <c r="BA711" i="5"/>
  <c r="BA712" i="5"/>
  <c r="BA713" i="5"/>
  <c r="BA714" i="5"/>
  <c r="BA715" i="5"/>
  <c r="BA716" i="5"/>
  <c r="BA717" i="5"/>
  <c r="BA718" i="5"/>
  <c r="BA719" i="5"/>
  <c r="BA720" i="5"/>
  <c r="BA721" i="5"/>
  <c r="BA722" i="5"/>
  <c r="BA723" i="5"/>
  <c r="BA724" i="5"/>
  <c r="BA725" i="5"/>
  <c r="BA726" i="5"/>
  <c r="BA727" i="5"/>
  <c r="BA728" i="5"/>
  <c r="BA729" i="5"/>
  <c r="BA730" i="5"/>
  <c r="BA731" i="5"/>
  <c r="BA732" i="5"/>
  <c r="BA733" i="5"/>
  <c r="BA734" i="5"/>
  <c r="BA735" i="5"/>
  <c r="BA736" i="5"/>
  <c r="BA737" i="5"/>
  <c r="BA738" i="5"/>
  <c r="BA739" i="5"/>
  <c r="BA740" i="5"/>
  <c r="BA741" i="5"/>
  <c r="BA742" i="5"/>
  <c r="BA743" i="5"/>
  <c r="BA744" i="5"/>
  <c r="BA745" i="5"/>
  <c r="BA746" i="5"/>
  <c r="BA747" i="5"/>
  <c r="BA748" i="5"/>
  <c r="BA749" i="5"/>
  <c r="BA750" i="5"/>
  <c r="BA751" i="5"/>
  <c r="BA752" i="5"/>
  <c r="BA753" i="5"/>
  <c r="BA754" i="5"/>
  <c r="BA755" i="5"/>
  <c r="BA756" i="5"/>
  <c r="BA757" i="5"/>
  <c r="BA758" i="5"/>
  <c r="BA759" i="5"/>
  <c r="BA760" i="5"/>
  <c r="BA761" i="5"/>
  <c r="BA762" i="5"/>
  <c r="BA763" i="5"/>
  <c r="BA764" i="5"/>
  <c r="BA765" i="5"/>
  <c r="BA766" i="5"/>
  <c r="BA767" i="5"/>
  <c r="BA768" i="5"/>
  <c r="BA769" i="5"/>
  <c r="BA770" i="5"/>
  <c r="BA771" i="5"/>
  <c r="BA772" i="5"/>
  <c r="BA773" i="5"/>
  <c r="BA774" i="5"/>
  <c r="BA775" i="5"/>
  <c r="BA776" i="5"/>
  <c r="BA777" i="5"/>
  <c r="BA778" i="5"/>
  <c r="BA779" i="5"/>
  <c r="BA780" i="5"/>
  <c r="BA781" i="5"/>
  <c r="BA782" i="5"/>
  <c r="BA783" i="5"/>
  <c r="BA784" i="5"/>
  <c r="BA785" i="5"/>
  <c r="BA786" i="5"/>
  <c r="BA787" i="5"/>
  <c r="BA788" i="5"/>
  <c r="BA789" i="5"/>
  <c r="BA790" i="5"/>
  <c r="BA791" i="5"/>
  <c r="BA792" i="5"/>
  <c r="BA793" i="5"/>
  <c r="BA794" i="5"/>
  <c r="BA795" i="5"/>
  <c r="BA796" i="5"/>
  <c r="BA797" i="5"/>
  <c r="BA798" i="5"/>
  <c r="BA799" i="5"/>
  <c r="BA800" i="5"/>
  <c r="BA801" i="5"/>
  <c r="BA802" i="5"/>
  <c r="BA803" i="5"/>
  <c r="BA804" i="5"/>
  <c r="BA805" i="5"/>
  <c r="BA806" i="5"/>
  <c r="BA807" i="5"/>
  <c r="BA808" i="5"/>
  <c r="BA809" i="5"/>
  <c r="BA810" i="5"/>
  <c r="BA811" i="5"/>
  <c r="BA812" i="5"/>
  <c r="BA813" i="5"/>
  <c r="BA814" i="5"/>
  <c r="BA815" i="5"/>
  <c r="BA816" i="5"/>
  <c r="BA817" i="5"/>
  <c r="BA818" i="5"/>
  <c r="BA819" i="5"/>
  <c r="BA820" i="5"/>
  <c r="BA821" i="5"/>
  <c r="BA822" i="5"/>
  <c r="BA823" i="5"/>
  <c r="BA824" i="5"/>
  <c r="BA825" i="5"/>
  <c r="BA826" i="5"/>
  <c r="BA827" i="5"/>
  <c r="BA828" i="5"/>
  <c r="BA829" i="5"/>
  <c r="BA830" i="5"/>
  <c r="BA831" i="5"/>
  <c r="BA832" i="5"/>
  <c r="BA833" i="5"/>
  <c r="BA834" i="5"/>
  <c r="BA835" i="5"/>
  <c r="BA836" i="5"/>
  <c r="BA837" i="5"/>
  <c r="BA838" i="5"/>
  <c r="BA839" i="5"/>
  <c r="BA840" i="5"/>
  <c r="BA841" i="5"/>
  <c r="BA842" i="5"/>
  <c r="BA843" i="5"/>
  <c r="BA844" i="5"/>
  <c r="BA845" i="5"/>
  <c r="BA846" i="5"/>
  <c r="BA847" i="5"/>
  <c r="BA848" i="5"/>
  <c r="BA849" i="5"/>
  <c r="BA850" i="5"/>
  <c r="BA851" i="5"/>
  <c r="BA852" i="5"/>
  <c r="BA853" i="5"/>
  <c r="BA854" i="5"/>
  <c r="BA855" i="5"/>
  <c r="BA856" i="5"/>
  <c r="BA857" i="5"/>
  <c r="BA858" i="5"/>
  <c r="BA859" i="5"/>
  <c r="BA860" i="5"/>
  <c r="BA861" i="5"/>
  <c r="BA862" i="5"/>
  <c r="BA863" i="5"/>
  <c r="BA864" i="5"/>
  <c r="BA865" i="5"/>
  <c r="BA866" i="5"/>
  <c r="BA867" i="5"/>
  <c r="BA868" i="5"/>
  <c r="BA869" i="5"/>
  <c r="BA870" i="5"/>
  <c r="BA871" i="5"/>
  <c r="BA872" i="5"/>
  <c r="BA873" i="5"/>
  <c r="BA874" i="5"/>
  <c r="BA875" i="5"/>
  <c r="BA876" i="5"/>
  <c r="BA877" i="5"/>
  <c r="BA878" i="5"/>
  <c r="BA879" i="5"/>
  <c r="BA880" i="5"/>
  <c r="BA881" i="5"/>
  <c r="BA882" i="5"/>
  <c r="BA883" i="5"/>
  <c r="BA884" i="5"/>
  <c r="BA885" i="5"/>
  <c r="BA886" i="5"/>
  <c r="BA887" i="5"/>
  <c r="BA888" i="5"/>
  <c r="BA889" i="5"/>
  <c r="BA890" i="5"/>
  <c r="BA891" i="5"/>
  <c r="BA892" i="5"/>
  <c r="BA893" i="5"/>
  <c r="BA894" i="5"/>
  <c r="BA895" i="5"/>
  <c r="BA896" i="5"/>
  <c r="BA897" i="5"/>
  <c r="BA898" i="5"/>
  <c r="BA899" i="5"/>
  <c r="BA900" i="5"/>
  <c r="BA901" i="5"/>
  <c r="BA902" i="5"/>
  <c r="BA903" i="5"/>
  <c r="BA904" i="5"/>
  <c r="BA905" i="5"/>
  <c r="BA906" i="5"/>
  <c r="BA907" i="5"/>
  <c r="BA908" i="5"/>
  <c r="BA909" i="5"/>
  <c r="BA910" i="5"/>
  <c r="BA911" i="5"/>
  <c r="BA912" i="5"/>
  <c r="BA913" i="5"/>
  <c r="BA914" i="5"/>
  <c r="BA915" i="5"/>
  <c r="BA916" i="5"/>
  <c r="BA917" i="5"/>
  <c r="BA918" i="5"/>
  <c r="BA919" i="5"/>
  <c r="BA920" i="5"/>
  <c r="BA921" i="5"/>
  <c r="BA922" i="5"/>
  <c r="BA923" i="5"/>
  <c r="BA924" i="5"/>
  <c r="BA925" i="5"/>
  <c r="BA926" i="5"/>
  <c r="BA927" i="5"/>
  <c r="BA928" i="5"/>
  <c r="BA929" i="5"/>
  <c r="BA930" i="5"/>
  <c r="BA931" i="5"/>
  <c r="BA932" i="5"/>
  <c r="BA933" i="5"/>
  <c r="BA934" i="5"/>
  <c r="BA935" i="5"/>
  <c r="BA936" i="5"/>
  <c r="BA937" i="5"/>
  <c r="BA938" i="5"/>
  <c r="BA939" i="5"/>
  <c r="BA940" i="5"/>
  <c r="BA941" i="5"/>
  <c r="BA942" i="5"/>
  <c r="BA943" i="5"/>
  <c r="BA944" i="5"/>
  <c r="BA945" i="5"/>
  <c r="BA946" i="5"/>
  <c r="BA947" i="5"/>
  <c r="BA948" i="5"/>
  <c r="BA949" i="5"/>
  <c r="BA950" i="5"/>
  <c r="BA951" i="5"/>
  <c r="BA952" i="5"/>
  <c r="BA953" i="5"/>
  <c r="BA954" i="5"/>
  <c r="BA955" i="5"/>
  <c r="BA956" i="5"/>
  <c r="BA957" i="5"/>
  <c r="BA958" i="5"/>
  <c r="BA959" i="5"/>
  <c r="BA960" i="5"/>
  <c r="BA961" i="5"/>
  <c r="BA962" i="5"/>
  <c r="BA963" i="5"/>
  <c r="BA964" i="5"/>
  <c r="BA965" i="5"/>
  <c r="BA966" i="5"/>
  <c r="BA967" i="5"/>
  <c r="BA968" i="5"/>
  <c r="BA969" i="5"/>
  <c r="BA970" i="5"/>
  <c r="BA971" i="5"/>
  <c r="BA972" i="5"/>
  <c r="BA973" i="5"/>
  <c r="BA974" i="5"/>
  <c r="BA975" i="5"/>
  <c r="BA976" i="5"/>
  <c r="BA977" i="5"/>
  <c r="BA978" i="5"/>
  <c r="BA979" i="5"/>
  <c r="BA980" i="5"/>
  <c r="BA981" i="5"/>
  <c r="BA982" i="5"/>
  <c r="BA983" i="5"/>
  <c r="BA984" i="5"/>
  <c r="BA985" i="5"/>
  <c r="BA986" i="5"/>
  <c r="BA987" i="5"/>
  <c r="BA988" i="5"/>
  <c r="BA989" i="5"/>
  <c r="BA990" i="5"/>
  <c r="BA991" i="5"/>
  <c r="BA992" i="5"/>
  <c r="BA993" i="5"/>
  <c r="BA994" i="5"/>
  <c r="BA995" i="5"/>
  <c r="BA996" i="5"/>
  <c r="BA997" i="5"/>
  <c r="BA998" i="5"/>
  <c r="BA999" i="5"/>
  <c r="BA1000" i="5"/>
  <c r="BA1001" i="5"/>
  <c r="BA1002" i="5"/>
  <c r="BA1003" i="5"/>
  <c r="BA1004" i="5"/>
  <c r="BA1005" i="5"/>
  <c r="BA1006" i="5"/>
  <c r="BA1007" i="5"/>
  <c r="BB696" i="5" l="1"/>
  <c r="BB978" i="5"/>
  <c r="BB970" i="5"/>
  <c r="BB962" i="5"/>
  <c r="BB954" i="5"/>
  <c r="BB946" i="5"/>
  <c r="BB938" i="5"/>
  <c r="BB930" i="5"/>
  <c r="BB922" i="5"/>
  <c r="BB914" i="5"/>
  <c r="BB906" i="5"/>
  <c r="BB898" i="5"/>
  <c r="BB890" i="5"/>
  <c r="BB882" i="5"/>
  <c r="BB874" i="5"/>
  <c r="BB866" i="5"/>
  <c r="BB858" i="5"/>
  <c r="BB850" i="5"/>
  <c r="BB842" i="5"/>
  <c r="BB834" i="5"/>
  <c r="BB826" i="5"/>
  <c r="BB818" i="5"/>
  <c r="BB810" i="5"/>
  <c r="BB802" i="5"/>
  <c r="BB794" i="5"/>
  <c r="BB786" i="5"/>
  <c r="BB778" i="5"/>
  <c r="BB770" i="5"/>
  <c r="BB762" i="5"/>
  <c r="BB754" i="5"/>
  <c r="BB746" i="5"/>
  <c r="BB738" i="5"/>
  <c r="BB730" i="5"/>
  <c r="BB722" i="5"/>
  <c r="BB714" i="5"/>
  <c r="BB706" i="5"/>
  <c r="BB698" i="5"/>
  <c r="BB690" i="5"/>
  <c r="BB682" i="5"/>
  <c r="BB674" i="5"/>
  <c r="BB666" i="5"/>
  <c r="BB658" i="5"/>
  <c r="BB650" i="5"/>
  <c r="BB642" i="5"/>
  <c r="BB634" i="5"/>
  <c r="BB626" i="5"/>
  <c r="BB618" i="5"/>
  <c r="BB610" i="5"/>
  <c r="BB602" i="5"/>
  <c r="BB594" i="5"/>
  <c r="BB586" i="5"/>
  <c r="BB578" i="5"/>
  <c r="BB570" i="5"/>
  <c r="BB562" i="5"/>
  <c r="BB554" i="5"/>
  <c r="BB546" i="5"/>
  <c r="BB538" i="5"/>
  <c r="BB530" i="5"/>
  <c r="BB522" i="5"/>
  <c r="BB514" i="5"/>
  <c r="BB506" i="5"/>
  <c r="BB498" i="5"/>
  <c r="BB490" i="5"/>
  <c r="BB482" i="5"/>
  <c r="BB474" i="5"/>
  <c r="BB466" i="5"/>
  <c r="BB458" i="5"/>
  <c r="BB450" i="5"/>
  <c r="BB442" i="5"/>
  <c r="BB434" i="5"/>
  <c r="BB426" i="5"/>
  <c r="BB418" i="5"/>
  <c r="BB410" i="5"/>
  <c r="BB402" i="5"/>
  <c r="BB394" i="5"/>
  <c r="BB386" i="5"/>
  <c r="BB378" i="5"/>
  <c r="BB370" i="5"/>
  <c r="BB362" i="5"/>
  <c r="BB354" i="5"/>
  <c r="BB346" i="5"/>
  <c r="BB338" i="5"/>
  <c r="BB330" i="5"/>
  <c r="BB322" i="5"/>
  <c r="BB314" i="5"/>
  <c r="BB306" i="5"/>
  <c r="BB10" i="5"/>
  <c r="BB1000" i="5"/>
  <c r="BB992" i="5"/>
  <c r="BB984" i="5"/>
  <c r="BB976" i="5"/>
  <c r="BB968" i="5"/>
  <c r="BB960" i="5"/>
  <c r="BB952" i="5"/>
  <c r="BB944" i="5"/>
  <c r="BB936" i="5"/>
  <c r="BB928" i="5"/>
  <c r="BB920" i="5"/>
  <c r="BB912" i="5"/>
  <c r="BB904" i="5"/>
  <c r="BB896" i="5"/>
  <c r="BB888" i="5"/>
  <c r="BB880" i="5"/>
  <c r="BB872" i="5"/>
  <c r="BB864" i="5"/>
  <c r="BB856" i="5"/>
  <c r="BB848" i="5"/>
  <c r="BB840" i="5"/>
  <c r="BB832" i="5"/>
  <c r="BB824" i="5"/>
  <c r="BB816" i="5"/>
  <c r="BB808" i="5"/>
  <c r="BB800" i="5"/>
  <c r="BB792" i="5"/>
  <c r="BB784" i="5"/>
  <c r="BB776" i="5"/>
  <c r="BB768" i="5"/>
  <c r="BB760" i="5"/>
  <c r="BB752" i="5"/>
  <c r="BB744" i="5"/>
  <c r="BB736" i="5"/>
  <c r="BB728" i="5"/>
  <c r="BB720" i="5"/>
  <c r="BB712" i="5"/>
  <c r="BB704" i="5"/>
  <c r="BB1004" i="5"/>
  <c r="BB996" i="5"/>
  <c r="BB988" i="5"/>
  <c r="BB980" i="5"/>
  <c r="BB972" i="5"/>
  <c r="BB964" i="5"/>
  <c r="BB956" i="5"/>
  <c r="BB948" i="5"/>
  <c r="BB940" i="5"/>
  <c r="BB932" i="5"/>
  <c r="BB924" i="5"/>
  <c r="BB916" i="5"/>
  <c r="BB908" i="5"/>
  <c r="BB900" i="5"/>
  <c r="BB892" i="5"/>
  <c r="BB884" i="5"/>
  <c r="BB876" i="5"/>
  <c r="BB868" i="5"/>
  <c r="BB860" i="5"/>
  <c r="BB852" i="5"/>
  <c r="BB844" i="5"/>
  <c r="BB836" i="5"/>
  <c r="BB828" i="5"/>
  <c r="BB820" i="5"/>
  <c r="BB812" i="5"/>
  <c r="BB804" i="5"/>
  <c r="BB796" i="5"/>
  <c r="BB788" i="5"/>
  <c r="BB780" i="5"/>
  <c r="BB772" i="5"/>
  <c r="BB764" i="5"/>
  <c r="BB756" i="5"/>
  <c r="BB748" i="5"/>
  <c r="BB740" i="5"/>
  <c r="BB732" i="5"/>
  <c r="BB724" i="5"/>
  <c r="BB716" i="5"/>
  <c r="BB708" i="5"/>
  <c r="BB700" i="5"/>
  <c r="BB692" i="5"/>
  <c r="BB684" i="5"/>
  <c r="BB676" i="5"/>
  <c r="BB668" i="5"/>
  <c r="BB660" i="5"/>
  <c r="BB652" i="5"/>
  <c r="BB644" i="5"/>
  <c r="BB636" i="5"/>
  <c r="BB628" i="5"/>
  <c r="BB620" i="5"/>
  <c r="BB612" i="5"/>
  <c r="BB604" i="5"/>
  <c r="BB596" i="5"/>
  <c r="BB588" i="5"/>
  <c r="BB580" i="5"/>
  <c r="BB572" i="5"/>
  <c r="BB564" i="5"/>
  <c r="BB556" i="5"/>
  <c r="BB688" i="5"/>
  <c r="BB680" i="5"/>
  <c r="BB672" i="5"/>
  <c r="BB664" i="5"/>
  <c r="BB656" i="5"/>
  <c r="BB648" i="5"/>
  <c r="BB640" i="5"/>
  <c r="BB632" i="5"/>
  <c r="BB624" i="5"/>
  <c r="BB616" i="5"/>
  <c r="BB608" i="5"/>
  <c r="BB600" i="5"/>
  <c r="BB592" i="5"/>
  <c r="BB584" i="5"/>
  <c r="BB576" i="5"/>
  <c r="BB568" i="5"/>
  <c r="BB560" i="5"/>
  <c r="BB552" i="5"/>
  <c r="BB544" i="5"/>
  <c r="BB536" i="5"/>
  <c r="BB528" i="5"/>
  <c r="BB520" i="5"/>
  <c r="BB512" i="5"/>
  <c r="BB504" i="5"/>
  <c r="BB496" i="5"/>
  <c r="BB488" i="5"/>
  <c r="BB480" i="5"/>
  <c r="BB472" i="5"/>
  <c r="BB464" i="5"/>
  <c r="BB456" i="5"/>
  <c r="BB448" i="5"/>
  <c r="BB440" i="5"/>
  <c r="BB432" i="5"/>
  <c r="BB424" i="5"/>
  <c r="BB416" i="5"/>
  <c r="BB408" i="5"/>
  <c r="BB400" i="5"/>
  <c r="BB392" i="5"/>
  <c r="BB384" i="5"/>
  <c r="BB376" i="5"/>
  <c r="BB368" i="5"/>
  <c r="BB360" i="5"/>
  <c r="BB352" i="5"/>
  <c r="BB344" i="5"/>
  <c r="BB336" i="5"/>
  <c r="BB328" i="5"/>
  <c r="BB320" i="5"/>
  <c r="BB312" i="5"/>
  <c r="BB304" i="5"/>
  <c r="BB296" i="5"/>
  <c r="BB288" i="5"/>
  <c r="BB280" i="5"/>
  <c r="BB272" i="5"/>
  <c r="BB264" i="5"/>
  <c r="BB256" i="5"/>
  <c r="BB248" i="5"/>
  <c r="BB240" i="5"/>
  <c r="BB232" i="5"/>
  <c r="BB224" i="5"/>
  <c r="BB216" i="5"/>
  <c r="BB208" i="5"/>
  <c r="BB200" i="5"/>
  <c r="BB192" i="5"/>
  <c r="BB184" i="5"/>
  <c r="BB176" i="5"/>
  <c r="BB168" i="5"/>
  <c r="BB160" i="5"/>
  <c r="BB152" i="5"/>
  <c r="BB144" i="5"/>
  <c r="BB136" i="5"/>
  <c r="BB128" i="5"/>
  <c r="BB120" i="5"/>
  <c r="BB112" i="5"/>
  <c r="BB104" i="5"/>
  <c r="BB96" i="5"/>
  <c r="BB88" i="5"/>
  <c r="BB80" i="5"/>
  <c r="BB72" i="5"/>
  <c r="BB64" i="5"/>
  <c r="BB56" i="5"/>
  <c r="BB48" i="5"/>
  <c r="BB40" i="5"/>
  <c r="BB32" i="5"/>
  <c r="BB24" i="5"/>
  <c r="BB16" i="5"/>
  <c r="BB548" i="5"/>
  <c r="BB540" i="5"/>
  <c r="BB532" i="5"/>
  <c r="BB524" i="5"/>
  <c r="BB516" i="5"/>
  <c r="BB508" i="5"/>
  <c r="BB500" i="5"/>
  <c r="BB492" i="5"/>
  <c r="BB484" i="5"/>
  <c r="BB476" i="5"/>
  <c r="BB468" i="5"/>
  <c r="BB460" i="5"/>
  <c r="BB452" i="5"/>
  <c r="BB444" i="5"/>
  <c r="BB436" i="5"/>
  <c r="BB428" i="5"/>
  <c r="BB420" i="5"/>
  <c r="BB412" i="5"/>
  <c r="BB404" i="5"/>
  <c r="BB396" i="5"/>
  <c r="BB388" i="5"/>
  <c r="BB380" i="5"/>
  <c r="BB372" i="5"/>
  <c r="BB364" i="5"/>
  <c r="BB356" i="5"/>
  <c r="BB348" i="5"/>
  <c r="BB340" i="5"/>
  <c r="BB332" i="5"/>
  <c r="BB324" i="5"/>
  <c r="BB316" i="5"/>
  <c r="BB308" i="5"/>
  <c r="BB300" i="5"/>
  <c r="BB292" i="5"/>
  <c r="BB284" i="5"/>
  <c r="BB276" i="5"/>
  <c r="BB268" i="5"/>
  <c r="BB260" i="5"/>
  <c r="BB252" i="5"/>
  <c r="BB244" i="5"/>
  <c r="BB236" i="5"/>
  <c r="BB228" i="5"/>
  <c r="BB220" i="5"/>
  <c r="BB212" i="5"/>
  <c r="BB204" i="5"/>
  <c r="BB196" i="5"/>
  <c r="BB188" i="5"/>
  <c r="BB180" i="5"/>
  <c r="BB172" i="5"/>
  <c r="BB164" i="5"/>
  <c r="BB156" i="5"/>
  <c r="BB148" i="5"/>
  <c r="BB140" i="5"/>
  <c r="BB132" i="5"/>
  <c r="BB124" i="5"/>
  <c r="BB116" i="5"/>
  <c r="BB108" i="5"/>
  <c r="BB100" i="5"/>
  <c r="BB92" i="5"/>
  <c r="BB84" i="5"/>
  <c r="BB76" i="5"/>
  <c r="BB68" i="5"/>
  <c r="BB60" i="5"/>
  <c r="BB52" i="5"/>
  <c r="BB44" i="5"/>
  <c r="BB36" i="5"/>
  <c r="BB28" i="5"/>
  <c r="BB20" i="5"/>
  <c r="BB12" i="5"/>
  <c r="BB986" i="5"/>
  <c r="BB1002" i="5"/>
  <c r="BB994" i="5"/>
  <c r="BB1006" i="5"/>
  <c r="BB998" i="5"/>
  <c r="BB990" i="5"/>
  <c r="BB982" i="5"/>
  <c r="BB974" i="5"/>
  <c r="BB966" i="5"/>
  <c r="BB958" i="5"/>
  <c r="BB950" i="5"/>
  <c r="BB942" i="5"/>
  <c r="BB934" i="5"/>
  <c r="BB926" i="5"/>
  <c r="BB918" i="5"/>
  <c r="BB910" i="5"/>
  <c r="BB902" i="5"/>
  <c r="BB894" i="5"/>
  <c r="BB886" i="5"/>
  <c r="BB878" i="5"/>
  <c r="BB870" i="5"/>
  <c r="BB862" i="5"/>
  <c r="BB854" i="5"/>
  <c r="BB846" i="5"/>
  <c r="BB838" i="5"/>
  <c r="BB830" i="5"/>
  <c r="BB822" i="5"/>
  <c r="BB814" i="5"/>
  <c r="BB806" i="5"/>
  <c r="BB798" i="5"/>
  <c r="BB790" i="5"/>
  <c r="BB782" i="5"/>
  <c r="BB774" i="5"/>
  <c r="BB766" i="5"/>
  <c r="BB758" i="5"/>
  <c r="BB750" i="5"/>
  <c r="BB742" i="5"/>
  <c r="BB734" i="5"/>
  <c r="BB726" i="5"/>
  <c r="BB718" i="5"/>
  <c r="BB710" i="5"/>
  <c r="BB702" i="5"/>
  <c r="BB694" i="5"/>
  <c r="BB686" i="5"/>
  <c r="BB678" i="5"/>
  <c r="BB670" i="5"/>
  <c r="BB662" i="5"/>
  <c r="BB654" i="5"/>
  <c r="BB646" i="5"/>
  <c r="BB638" i="5"/>
  <c r="BB630" i="5"/>
  <c r="BB622" i="5"/>
  <c r="BB614" i="5"/>
  <c r="BB606" i="5"/>
  <c r="BB598" i="5"/>
  <c r="BB590" i="5"/>
  <c r="BB582" i="5"/>
  <c r="BB574" i="5"/>
  <c r="BB566" i="5"/>
  <c r="BB558" i="5"/>
  <c r="BB550" i="5"/>
  <c r="BB542" i="5"/>
  <c r="BB534" i="5"/>
  <c r="BB526" i="5"/>
  <c r="BB518" i="5"/>
  <c r="BB510" i="5"/>
  <c r="BB502" i="5"/>
  <c r="BB494" i="5"/>
  <c r="BB486" i="5"/>
  <c r="BB478" i="5"/>
  <c r="BB470" i="5"/>
  <c r="BB462" i="5"/>
  <c r="BB454" i="5"/>
  <c r="BB446" i="5"/>
  <c r="BB438" i="5"/>
  <c r="BB430" i="5"/>
  <c r="BB422" i="5"/>
  <c r="BB414" i="5"/>
  <c r="BB406" i="5"/>
  <c r="BB398" i="5"/>
  <c r="BB390" i="5"/>
  <c r="BB382" i="5"/>
  <c r="BB374" i="5"/>
  <c r="BB366" i="5"/>
  <c r="BB358" i="5"/>
  <c r="BB350" i="5"/>
  <c r="BB342" i="5"/>
  <c r="BB334" i="5"/>
  <c r="BB326" i="5"/>
  <c r="BB318" i="5"/>
  <c r="BB310" i="5"/>
  <c r="BB302" i="5"/>
  <c r="BB1005" i="5"/>
  <c r="BB1001" i="5"/>
  <c r="BB997" i="5"/>
  <c r="BB993" i="5"/>
  <c r="BB989" i="5"/>
  <c r="BB985" i="5"/>
  <c r="BB981" i="5"/>
  <c r="BB977" i="5"/>
  <c r="BB973" i="5"/>
  <c r="BB969" i="5"/>
  <c r="BB965" i="5"/>
  <c r="BB961" i="5"/>
  <c r="BB957" i="5"/>
  <c r="BB953" i="5"/>
  <c r="BB949" i="5"/>
  <c r="BB945" i="5"/>
  <c r="BB941" i="5"/>
  <c r="BB937" i="5"/>
  <c r="BB933" i="5"/>
  <c r="BB929" i="5"/>
  <c r="BB925" i="5"/>
  <c r="BB921" i="5"/>
  <c r="BB917" i="5"/>
  <c r="BB913" i="5"/>
  <c r="BB909" i="5"/>
  <c r="BB905" i="5"/>
  <c r="BB901" i="5"/>
  <c r="BB897" i="5"/>
  <c r="BB893" i="5"/>
  <c r="BB889" i="5"/>
  <c r="BB885" i="5"/>
  <c r="BB881" i="5"/>
  <c r="BB877" i="5"/>
  <c r="BB873" i="5"/>
  <c r="BB869" i="5"/>
  <c r="BB865" i="5"/>
  <c r="BB861" i="5"/>
  <c r="BB857" i="5"/>
  <c r="BB853" i="5"/>
  <c r="BB849" i="5"/>
  <c r="BB845" i="5"/>
  <c r="BB841" i="5"/>
  <c r="BB837" i="5"/>
  <c r="BB833" i="5"/>
  <c r="BB829" i="5"/>
  <c r="BB825" i="5"/>
  <c r="BB821" i="5"/>
  <c r="BB817" i="5"/>
  <c r="BB813" i="5"/>
  <c r="BB809" i="5"/>
  <c r="BB805" i="5"/>
  <c r="BB801" i="5"/>
  <c r="BB797" i="5"/>
  <c r="BB793" i="5"/>
  <c r="BB789" i="5"/>
  <c r="BB785" i="5"/>
  <c r="BB781" i="5"/>
  <c r="BB777" i="5"/>
  <c r="BB773" i="5"/>
  <c r="BB769" i="5"/>
  <c r="BB765" i="5"/>
  <c r="BB761" i="5"/>
  <c r="BB757" i="5"/>
  <c r="BB753" i="5"/>
  <c r="BB749" i="5"/>
  <c r="BB745" i="5"/>
  <c r="BB741" i="5"/>
  <c r="BB737" i="5"/>
  <c r="BB733" i="5"/>
  <c r="BB729" i="5"/>
  <c r="BB725" i="5"/>
  <c r="BB721" i="5"/>
  <c r="BB717" i="5"/>
  <c r="BB713" i="5"/>
  <c r="BB709" i="5"/>
  <c r="BB705" i="5"/>
  <c r="BB701" i="5"/>
  <c r="BB697" i="5"/>
  <c r="BB693" i="5"/>
  <c r="BB1003" i="5"/>
  <c r="BB999" i="5"/>
  <c r="BB995" i="5"/>
  <c r="BB991" i="5"/>
  <c r="BB987" i="5"/>
  <c r="BB983" i="5"/>
  <c r="BB979" i="5"/>
  <c r="BB975" i="5"/>
  <c r="BB971" i="5"/>
  <c r="BB967" i="5"/>
  <c r="BB963" i="5"/>
  <c r="BB959" i="5"/>
  <c r="BB955" i="5"/>
  <c r="BB951" i="5"/>
  <c r="BB947" i="5"/>
  <c r="BB943" i="5"/>
  <c r="BB939" i="5"/>
  <c r="BB935" i="5"/>
  <c r="BB931" i="5"/>
  <c r="BB927" i="5"/>
  <c r="BB923" i="5"/>
  <c r="BB919" i="5"/>
  <c r="BB915" i="5"/>
  <c r="BB911" i="5"/>
  <c r="BB907" i="5"/>
  <c r="BB903" i="5"/>
  <c r="BB899" i="5"/>
  <c r="BB895" i="5"/>
  <c r="BB891" i="5"/>
  <c r="BB887" i="5"/>
  <c r="BB883" i="5"/>
  <c r="BB879" i="5"/>
  <c r="BB875" i="5"/>
  <c r="BB871" i="5"/>
  <c r="BB867" i="5"/>
  <c r="BB863" i="5"/>
  <c r="BB859" i="5"/>
  <c r="BB855" i="5"/>
  <c r="BB851" i="5"/>
  <c r="BB847" i="5"/>
  <c r="BB689" i="5"/>
  <c r="BB685" i="5"/>
  <c r="BB681" i="5"/>
  <c r="BB677" i="5"/>
  <c r="BB673" i="5"/>
  <c r="BB669" i="5"/>
  <c r="BB665" i="5"/>
  <c r="BB661" i="5"/>
  <c r="BB657" i="5"/>
  <c r="BB653" i="5"/>
  <c r="BB649" i="5"/>
  <c r="BB645" i="5"/>
  <c r="BB641" i="5"/>
  <c r="BB637" i="5"/>
  <c r="BB633" i="5"/>
  <c r="BB629" i="5"/>
  <c r="BB625" i="5"/>
  <c r="BB621" i="5"/>
  <c r="BB617" i="5"/>
  <c r="BB613" i="5"/>
  <c r="BB609" i="5"/>
  <c r="BB605" i="5"/>
  <c r="BB601" i="5"/>
  <c r="BB597" i="5"/>
  <c r="BB593" i="5"/>
  <c r="BB589" i="5"/>
  <c r="BB585" i="5"/>
  <c r="BB581" i="5"/>
  <c r="BB577" i="5"/>
  <c r="BB573" i="5"/>
  <c r="BB569" i="5"/>
  <c r="BB565" i="5"/>
  <c r="BB561" i="5"/>
  <c r="BB557" i="5"/>
  <c r="BB553" i="5"/>
  <c r="BB549" i="5"/>
  <c r="BB545" i="5"/>
  <c r="BB541" i="5"/>
  <c r="BB537" i="5"/>
  <c r="BB533" i="5"/>
  <c r="BB529" i="5"/>
  <c r="BB525" i="5"/>
  <c r="BB521" i="5"/>
  <c r="BB517" i="5"/>
  <c r="BB513" i="5"/>
  <c r="BB509" i="5"/>
  <c r="BB505" i="5"/>
  <c r="BB501" i="5"/>
  <c r="BB497" i="5"/>
  <c r="BB493" i="5"/>
  <c r="BB489" i="5"/>
  <c r="BB485" i="5"/>
  <c r="BB481" i="5"/>
  <c r="BB477" i="5"/>
  <c r="BB473" i="5"/>
  <c r="BB469" i="5"/>
  <c r="BB465" i="5"/>
  <c r="BB461" i="5"/>
  <c r="BB457" i="5"/>
  <c r="BB453" i="5"/>
  <c r="BB449" i="5"/>
  <c r="BB445" i="5"/>
  <c r="BB441" i="5"/>
  <c r="BB437" i="5"/>
  <c r="BB433" i="5"/>
  <c r="BB429" i="5"/>
  <c r="BB425" i="5"/>
  <c r="BB421" i="5"/>
  <c r="BB417" i="5"/>
  <c r="BB413" i="5"/>
  <c r="BB409" i="5"/>
  <c r="BB405" i="5"/>
  <c r="BB401" i="5"/>
  <c r="BB397" i="5"/>
  <c r="BB393" i="5"/>
  <c r="BB389" i="5"/>
  <c r="BB385" i="5"/>
  <c r="BB381" i="5"/>
  <c r="BB377" i="5"/>
  <c r="BB373" i="5"/>
  <c r="BB369" i="5"/>
  <c r="BB365" i="5"/>
  <c r="BB361" i="5"/>
  <c r="BB357" i="5"/>
  <c r="BB353" i="5"/>
  <c r="BB843" i="5"/>
  <c r="BB839" i="5"/>
  <c r="BB835" i="5"/>
  <c r="BB831" i="5"/>
  <c r="BB827" i="5"/>
  <c r="BB823" i="5"/>
  <c r="BB819" i="5"/>
  <c r="BB815" i="5"/>
  <c r="BB811" i="5"/>
  <c r="BB807" i="5"/>
  <c r="BB803" i="5"/>
  <c r="BB799" i="5"/>
  <c r="BB795" i="5"/>
  <c r="BB791" i="5"/>
  <c r="BB787" i="5"/>
  <c r="BB783" i="5"/>
  <c r="BB779" i="5"/>
  <c r="BB775" i="5"/>
  <c r="BB771" i="5"/>
  <c r="BB767" i="5"/>
  <c r="BB763" i="5"/>
  <c r="BB759" i="5"/>
  <c r="BB755" i="5"/>
  <c r="BB751" i="5"/>
  <c r="BB747" i="5"/>
  <c r="BB743" i="5"/>
  <c r="BB739" i="5"/>
  <c r="BB735" i="5"/>
  <c r="BB731" i="5"/>
  <c r="BB727" i="5"/>
  <c r="BB723" i="5"/>
  <c r="BB719" i="5"/>
  <c r="BB715" i="5"/>
  <c r="BB711" i="5"/>
  <c r="BB707" i="5"/>
  <c r="BB703" i="5"/>
  <c r="BB699" i="5"/>
  <c r="BB695" i="5"/>
  <c r="BB691" i="5"/>
  <c r="BB687" i="5"/>
  <c r="BB683" i="5"/>
  <c r="BB679" i="5"/>
  <c r="BB675" i="5"/>
  <c r="BB671" i="5"/>
  <c r="BB667" i="5"/>
  <c r="BB663" i="5"/>
  <c r="BB659" i="5"/>
  <c r="BB655" i="5"/>
  <c r="BB651" i="5"/>
  <c r="BB647" i="5"/>
  <c r="BB643" i="5"/>
  <c r="BB639" i="5"/>
  <c r="BB635" i="5"/>
  <c r="BB631" i="5"/>
  <c r="BB627" i="5"/>
  <c r="BB623" i="5"/>
  <c r="BB619" i="5"/>
  <c r="BB615" i="5"/>
  <c r="BB611" i="5"/>
  <c r="BB607" i="5"/>
  <c r="BB603" i="5"/>
  <c r="BB599" i="5"/>
  <c r="BB595" i="5"/>
  <c r="BB349" i="5"/>
  <c r="BB345" i="5"/>
  <c r="BB341" i="5"/>
  <c r="BB337" i="5"/>
  <c r="BB333" i="5"/>
  <c r="BB329" i="5"/>
  <c r="BB325" i="5"/>
  <c r="BB321" i="5"/>
  <c r="BB317" i="5"/>
  <c r="BB313" i="5"/>
  <c r="BB309" i="5"/>
  <c r="BB305" i="5"/>
  <c r="BB301" i="5"/>
  <c r="BB297" i="5"/>
  <c r="BB293" i="5"/>
  <c r="BB289" i="5"/>
  <c r="BB285" i="5"/>
  <c r="BB281" i="5"/>
  <c r="BB277" i="5"/>
  <c r="BB273" i="5"/>
  <c r="BB269" i="5"/>
  <c r="BB265" i="5"/>
  <c r="BB261" i="5"/>
  <c r="BB257" i="5"/>
  <c r="BB253" i="5"/>
  <c r="BB249" i="5"/>
  <c r="BB245" i="5"/>
  <c r="BB241" i="5"/>
  <c r="BB237" i="5"/>
  <c r="BB233" i="5"/>
  <c r="BB229" i="5"/>
  <c r="BB225" i="5"/>
  <c r="BB221" i="5"/>
  <c r="BB217" i="5"/>
  <c r="BB213" i="5"/>
  <c r="BB209" i="5"/>
  <c r="BB205" i="5"/>
  <c r="BB201" i="5"/>
  <c r="BB197" i="5"/>
  <c r="BB193" i="5"/>
  <c r="BB189" i="5"/>
  <c r="BB185" i="5"/>
  <c r="BB181" i="5"/>
  <c r="BB177" i="5"/>
  <c r="BB173" i="5"/>
  <c r="BB169" i="5"/>
  <c r="BB165" i="5"/>
  <c r="BB161" i="5"/>
  <c r="BB157" i="5"/>
  <c r="BB153" i="5"/>
  <c r="BB149" i="5"/>
  <c r="BB145" i="5"/>
  <c r="BB141" i="5"/>
  <c r="BB137" i="5"/>
  <c r="BB133" i="5"/>
  <c r="BB129" i="5"/>
  <c r="BB125" i="5"/>
  <c r="BB121" i="5"/>
  <c r="BB117" i="5"/>
  <c r="BB113" i="5"/>
  <c r="BB109" i="5"/>
  <c r="BB105" i="5"/>
  <c r="BB101" i="5"/>
  <c r="BB97" i="5"/>
  <c r="BB93" i="5"/>
  <c r="BB89" i="5"/>
  <c r="BB85" i="5"/>
  <c r="BB81" i="5"/>
  <c r="BB77" i="5"/>
  <c r="BB73" i="5"/>
  <c r="BB69" i="5"/>
  <c r="BB65" i="5"/>
  <c r="BB61" i="5"/>
  <c r="BB57" i="5"/>
  <c r="BB53" i="5"/>
  <c r="BB49" i="5"/>
  <c r="BB45" i="5"/>
  <c r="BB41" i="5"/>
  <c r="BB37" i="5"/>
  <c r="BB33" i="5"/>
  <c r="BB29" i="5"/>
  <c r="BB25" i="5"/>
  <c r="BB21" i="5"/>
  <c r="BB17" i="5"/>
  <c r="BB13" i="5"/>
  <c r="BB8" i="5"/>
  <c r="BB591" i="5"/>
  <c r="BB587" i="5"/>
  <c r="BB583" i="5"/>
  <c r="BB579" i="5"/>
  <c r="BB575" i="5"/>
  <c r="BB571" i="5"/>
  <c r="BB567" i="5"/>
  <c r="BB563" i="5"/>
  <c r="BB559" i="5"/>
  <c r="BB555" i="5"/>
  <c r="BB551" i="5"/>
  <c r="BB547" i="5"/>
  <c r="BB543" i="5"/>
  <c r="BB539" i="5"/>
  <c r="BB535" i="5"/>
  <c r="BB531" i="5"/>
  <c r="BB527" i="5"/>
  <c r="BB523" i="5"/>
  <c r="BB519" i="5"/>
  <c r="BB515" i="5"/>
  <c r="BB511" i="5"/>
  <c r="BB507" i="5"/>
  <c r="BB503" i="5"/>
  <c r="BB499" i="5"/>
  <c r="BB495" i="5"/>
  <c r="BB491" i="5"/>
  <c r="BB487" i="5"/>
  <c r="BB483" i="5"/>
  <c r="BB479" i="5"/>
  <c r="BB475" i="5"/>
  <c r="BB471" i="5"/>
  <c r="BB467" i="5"/>
  <c r="BB463" i="5"/>
  <c r="BB459" i="5"/>
  <c r="BB455" i="5"/>
  <c r="BB451" i="5"/>
  <c r="BB447" i="5"/>
  <c r="BB443" i="5"/>
  <c r="BB439" i="5"/>
  <c r="BB435" i="5"/>
  <c r="BB431" i="5"/>
  <c r="BB427" i="5"/>
  <c r="BB423" i="5"/>
  <c r="BB419" i="5"/>
  <c r="BB415" i="5"/>
  <c r="BB411" i="5"/>
  <c r="BB407" i="5"/>
  <c r="BB403" i="5"/>
  <c r="BB399" i="5"/>
  <c r="BB395" i="5"/>
  <c r="BB391" i="5"/>
  <c r="BB387" i="5"/>
  <c r="BB383" i="5"/>
  <c r="BB379" i="5"/>
  <c r="BB375" i="5"/>
  <c r="BB371" i="5"/>
  <c r="BB367" i="5"/>
  <c r="BB363" i="5"/>
  <c r="BB359" i="5"/>
  <c r="BB355" i="5"/>
  <c r="BB351" i="5"/>
  <c r="BB298" i="5"/>
  <c r="BB294" i="5"/>
  <c r="BB290" i="5"/>
  <c r="BB286" i="5"/>
  <c r="BB282" i="5"/>
  <c r="BB278" i="5"/>
  <c r="BB274" i="5"/>
  <c r="BB270" i="5"/>
  <c r="BB266" i="5"/>
  <c r="BB262" i="5"/>
  <c r="BB258" i="5"/>
  <c r="BB254" i="5"/>
  <c r="BB250" i="5"/>
  <c r="BB246" i="5"/>
  <c r="BB242" i="5"/>
  <c r="BB238" i="5"/>
  <c r="BB234" i="5"/>
  <c r="BB230" i="5"/>
  <c r="BB226" i="5"/>
  <c r="BB222" i="5"/>
  <c r="BB218" i="5"/>
  <c r="BB214" i="5"/>
  <c r="BB210" i="5"/>
  <c r="BB206" i="5"/>
  <c r="BB202" i="5"/>
  <c r="BB198" i="5"/>
  <c r="BB194" i="5"/>
  <c r="BB190" i="5"/>
  <c r="BB186" i="5"/>
  <c r="BB182" i="5"/>
  <c r="BB178" i="5"/>
  <c r="BB174" i="5"/>
  <c r="BB170" i="5"/>
  <c r="BB166" i="5"/>
  <c r="BB162" i="5"/>
  <c r="BB158" i="5"/>
  <c r="BB154" i="5"/>
  <c r="BB150" i="5"/>
  <c r="BB146" i="5"/>
  <c r="BB142" i="5"/>
  <c r="BB138" i="5"/>
  <c r="BB134" i="5"/>
  <c r="BB130" i="5"/>
  <c r="BB126" i="5"/>
  <c r="BB122" i="5"/>
  <c r="BB118" i="5"/>
  <c r="BB114" i="5"/>
  <c r="BB110" i="5"/>
  <c r="BB106" i="5"/>
  <c r="BB102" i="5"/>
  <c r="BB98" i="5"/>
  <c r="BB94" i="5"/>
  <c r="BB90" i="5"/>
  <c r="BB86" i="5"/>
  <c r="BB82" i="5"/>
  <c r="BB78" i="5"/>
  <c r="BB74" i="5"/>
  <c r="BB70" i="5"/>
  <c r="BB66" i="5"/>
  <c r="BB62" i="5"/>
  <c r="BB58" i="5"/>
  <c r="BB54" i="5"/>
  <c r="BB50" i="5"/>
  <c r="BB46" i="5"/>
  <c r="BB42" i="5"/>
  <c r="BB38" i="5"/>
  <c r="BB34" i="5"/>
  <c r="BB30" i="5"/>
  <c r="BB26" i="5"/>
  <c r="BB22" i="5"/>
  <c r="BB18" i="5"/>
  <c r="BB14" i="5"/>
  <c r="BB347" i="5"/>
  <c r="BB343" i="5"/>
  <c r="BB339" i="5"/>
  <c r="BB335" i="5"/>
  <c r="BB331" i="5"/>
  <c r="BB327" i="5"/>
  <c r="BB323" i="5"/>
  <c r="BB319" i="5"/>
  <c r="BB315" i="5"/>
  <c r="BB311" i="5"/>
  <c r="BB307" i="5"/>
  <c r="BB303" i="5"/>
  <c r="BB299" i="5"/>
  <c r="BB295" i="5"/>
  <c r="BB291" i="5"/>
  <c r="BB287" i="5"/>
  <c r="BB283" i="5"/>
  <c r="BB279" i="5"/>
  <c r="BB275" i="5"/>
  <c r="BB271" i="5"/>
  <c r="BB267" i="5"/>
  <c r="BB263" i="5"/>
  <c r="BB259" i="5"/>
  <c r="BB255" i="5"/>
  <c r="BB251" i="5"/>
  <c r="BB247" i="5"/>
  <c r="BB243" i="5"/>
  <c r="BB239" i="5"/>
  <c r="BB235" i="5"/>
  <c r="BB231" i="5"/>
  <c r="BB227" i="5"/>
  <c r="BB223" i="5"/>
  <c r="BB219" i="5"/>
  <c r="BB215" i="5"/>
  <c r="BB211" i="5"/>
  <c r="BB207" i="5"/>
  <c r="BB203" i="5"/>
  <c r="BB199" i="5"/>
  <c r="BB195" i="5"/>
  <c r="BB191" i="5"/>
  <c r="BB187" i="5"/>
  <c r="BB183" i="5"/>
  <c r="BB179" i="5"/>
  <c r="BB175" i="5"/>
  <c r="BB171" i="5"/>
  <c r="BB167" i="5"/>
  <c r="BB163" i="5"/>
  <c r="BB159" i="5"/>
  <c r="BB155" i="5"/>
  <c r="BB151" i="5"/>
  <c r="BB147" i="5"/>
  <c r="BB143" i="5"/>
  <c r="BB139" i="5"/>
  <c r="BB135" i="5"/>
  <c r="BB131" i="5"/>
  <c r="BB127" i="5"/>
  <c r="BB123" i="5"/>
  <c r="BB119" i="5"/>
  <c r="BB115" i="5"/>
  <c r="BB111" i="5"/>
  <c r="BB107" i="5"/>
  <c r="BB103" i="5"/>
  <c r="BB99" i="5"/>
  <c r="BB95" i="5"/>
  <c r="BB91" i="5"/>
  <c r="BB87" i="5"/>
  <c r="BB83" i="5"/>
  <c r="BB79" i="5"/>
  <c r="BB75" i="5"/>
  <c r="BB71" i="5"/>
  <c r="BB67" i="5"/>
  <c r="BB63" i="5"/>
  <c r="BB59" i="5"/>
  <c r="BB55" i="5"/>
  <c r="BB51" i="5"/>
  <c r="BB47" i="5"/>
  <c r="BB43" i="5"/>
  <c r="BB39" i="5"/>
  <c r="BB35" i="5"/>
  <c r="BB31" i="5"/>
  <c r="BB27" i="5"/>
  <c r="BB23" i="5"/>
  <c r="BB19" i="5"/>
  <c r="BB15" i="5"/>
  <c r="BB11" i="5"/>
  <c r="BB1007" i="5"/>
  <c r="BB9" i="5"/>
  <c r="H12" i="7"/>
  <c r="H13" i="7"/>
  <c r="H14" i="7"/>
  <c r="H15" i="7"/>
  <c r="H16" i="7"/>
  <c r="H17" i="7"/>
  <c r="H18" i="7"/>
  <c r="H19" i="7"/>
  <c r="H20" i="7"/>
  <c r="H21" i="7"/>
  <c r="H11"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10" i="7"/>
  <c r="H79" i="10" l="1"/>
  <c r="G79" i="10"/>
  <c r="Q11" i="7"/>
  <c r="H129" i="12" l="1"/>
  <c r="H129" i="11"/>
  <c r="H129" i="10"/>
  <c r="N234" i="11" l="1"/>
  <c r="N233" i="11"/>
  <c r="N234" i="12"/>
  <c r="N233" i="12"/>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8" i="5"/>
  <c r="G12" i="12" l="1"/>
  <c r="N18" i="12" s="1"/>
  <c r="G182" i="12"/>
  <c r="N128" i="12" s="1"/>
  <c r="G50" i="12"/>
  <c r="N91" i="12" s="1"/>
  <c r="H16" i="12"/>
  <c r="N30" i="12" s="1"/>
  <c r="I50" i="12" l="1"/>
  <c r="H239" i="12"/>
  <c r="G239" i="12"/>
  <c r="H182" i="12"/>
  <c r="N129" i="12" s="1"/>
  <c r="H181" i="12"/>
  <c r="N127" i="12" s="1"/>
  <c r="G181" i="12"/>
  <c r="N126" i="12" s="1"/>
  <c r="H180" i="12"/>
  <c r="N125" i="12" s="1"/>
  <c r="G180" i="12"/>
  <c r="N124" i="12" s="1"/>
  <c r="H179" i="12"/>
  <c r="N123" i="12" s="1"/>
  <c r="G179" i="12"/>
  <c r="N122" i="12" s="1"/>
  <c r="H178" i="12"/>
  <c r="N100" i="12" s="1"/>
  <c r="G178" i="12"/>
  <c r="N99" i="12" s="1"/>
  <c r="H177" i="12"/>
  <c r="N98" i="12" s="1"/>
  <c r="G177" i="12"/>
  <c r="N97" i="12" s="1"/>
  <c r="N55" i="12"/>
  <c r="H161" i="12"/>
  <c r="N53" i="12" s="1"/>
  <c r="H159" i="12"/>
  <c r="N51" i="12" s="1"/>
  <c r="G159" i="12"/>
  <c r="N49" i="12" s="1"/>
  <c r="H157" i="12"/>
  <c r="N47" i="12" s="1"/>
  <c r="G157" i="12"/>
  <c r="N45" i="12" s="1"/>
  <c r="H131" i="12"/>
  <c r="N238" i="12" s="1"/>
  <c r="H55" i="12"/>
  <c r="N119" i="12" s="1"/>
  <c r="G55" i="12"/>
  <c r="N118" i="12" s="1"/>
  <c r="H51" i="12"/>
  <c r="N94" i="12" s="1"/>
  <c r="G51" i="12"/>
  <c r="N93" i="12" s="1"/>
  <c r="H50" i="12"/>
  <c r="N92" i="12" s="1"/>
  <c r="I21" i="12"/>
  <c r="H21" i="12"/>
  <c r="G21" i="12"/>
  <c r="I20" i="12"/>
  <c r="H20" i="12"/>
  <c r="G20" i="12"/>
  <c r="J56" i="12" s="1"/>
  <c r="N106" i="12" s="1"/>
  <c r="I16" i="12"/>
  <c r="I14" i="12"/>
  <c r="N28" i="12" s="1"/>
  <c r="H14" i="12"/>
  <c r="N26" i="12" s="1"/>
  <c r="G14" i="12"/>
  <c r="N24" i="12" s="1"/>
  <c r="I12" i="12"/>
  <c r="H12" i="12"/>
  <c r="N20" i="12" s="1"/>
  <c r="H181" i="11"/>
  <c r="N127" i="11" s="1"/>
  <c r="G181" i="11"/>
  <c r="N126" i="11" s="1"/>
  <c r="H180" i="11"/>
  <c r="N125" i="11" s="1"/>
  <c r="G180" i="11"/>
  <c r="N124" i="11" s="1"/>
  <c r="H179" i="11"/>
  <c r="N123" i="11" s="1"/>
  <c r="G179" i="11"/>
  <c r="N122" i="11" s="1"/>
  <c r="H178" i="11"/>
  <c r="N100" i="11" s="1"/>
  <c r="H177" i="11"/>
  <c r="N98" i="11" s="1"/>
  <c r="G178" i="11"/>
  <c r="N99" i="11" s="1"/>
  <c r="G177" i="11"/>
  <c r="N97" i="11" s="1"/>
  <c r="H51" i="11"/>
  <c r="N94" i="11" s="1"/>
  <c r="H50" i="11"/>
  <c r="N92" i="11" s="1"/>
  <c r="G51" i="11"/>
  <c r="N93" i="11" s="1"/>
  <c r="N91" i="11"/>
  <c r="N199" i="10"/>
  <c r="N111" i="10"/>
  <c r="N88" i="10"/>
  <c r="N6" i="10"/>
  <c r="N7" i="10"/>
  <c r="N8" i="10"/>
  <c r="N9" i="10"/>
  <c r="N10" i="10"/>
  <c r="N11" i="10"/>
  <c r="N12" i="10"/>
  <c r="N13" i="10"/>
  <c r="N14" i="10"/>
  <c r="N15" i="10"/>
  <c r="N16" i="10"/>
  <c r="N17" i="10"/>
  <c r="N37" i="10"/>
  <c r="N38" i="10"/>
  <c r="N39" i="10"/>
  <c r="N40" i="10"/>
  <c r="N41" i="10"/>
  <c r="N42" i="10"/>
  <c r="N43" i="10"/>
  <c r="N44" i="10"/>
  <c r="N36" i="10"/>
  <c r="H35" i="12" l="1"/>
  <c r="N22" i="12"/>
  <c r="H37" i="12"/>
  <c r="N74" i="12" s="1"/>
  <c r="N32" i="12"/>
  <c r="I73" i="12"/>
  <c r="N161" i="12" s="1"/>
  <c r="N101" i="12"/>
  <c r="H36" i="12"/>
  <c r="N72" i="12" s="1"/>
  <c r="G158" i="12"/>
  <c r="N46" i="12" s="1"/>
  <c r="I181" i="12"/>
  <c r="I24" i="12"/>
  <c r="N82" i="12" s="1"/>
  <c r="H165" i="12"/>
  <c r="N86" i="12" s="1"/>
  <c r="I180" i="12"/>
  <c r="I182" i="12"/>
  <c r="N146" i="12" s="1"/>
  <c r="H158" i="12"/>
  <c r="N48" i="12" s="1"/>
  <c r="G165" i="12"/>
  <c r="N84" i="12" s="1"/>
  <c r="H160" i="12"/>
  <c r="N52" i="12" s="1"/>
  <c r="G24" i="12"/>
  <c r="N78" i="12" s="1"/>
  <c r="I51" i="12"/>
  <c r="N103" i="12" s="1"/>
  <c r="I179" i="12"/>
  <c r="H132" i="12"/>
  <c r="N239" i="12" s="1"/>
  <c r="H133" i="12"/>
  <c r="N240" i="12" s="1"/>
  <c r="H134" i="12"/>
  <c r="N241" i="12" s="1"/>
  <c r="I178" i="12"/>
  <c r="G160" i="12"/>
  <c r="N50" i="12" s="1"/>
  <c r="N56" i="12"/>
  <c r="I177" i="12"/>
  <c r="N70" i="12" l="1"/>
  <c r="G118" i="12"/>
  <c r="N223" i="12" s="1"/>
  <c r="N107" i="12"/>
  <c r="I195" i="12"/>
  <c r="N142" i="12"/>
  <c r="I198" i="12"/>
  <c r="J198" i="12" s="1"/>
  <c r="N109" i="12"/>
  <c r="I196" i="12"/>
  <c r="J196" i="12" s="1"/>
  <c r="N140" i="12"/>
  <c r="I197" i="12"/>
  <c r="N144" i="12"/>
  <c r="I199" i="12"/>
  <c r="N197" i="12" s="1"/>
  <c r="H38" i="12"/>
  <c r="N76" i="12" s="1"/>
  <c r="I74" i="12"/>
  <c r="N163" i="12" s="1"/>
  <c r="J182" i="12"/>
  <c r="N147" i="12" s="1"/>
  <c r="N201" i="12"/>
  <c r="G107" i="12"/>
  <c r="N215" i="12" s="1"/>
  <c r="J180" i="12"/>
  <c r="N143" i="12" s="1"/>
  <c r="I184" i="12"/>
  <c r="J177" i="12"/>
  <c r="N108" i="12" s="1"/>
  <c r="G166" i="12"/>
  <c r="N85" i="12" s="1"/>
  <c r="J179" i="12"/>
  <c r="N141" i="12" s="1"/>
  <c r="I185" i="12"/>
  <c r="J178" i="12"/>
  <c r="N110" i="12" s="1"/>
  <c r="H135" i="12"/>
  <c r="I59" i="12"/>
  <c r="J197" i="12" l="1"/>
  <c r="I202" i="12"/>
  <c r="G223" i="12" s="1"/>
  <c r="N227" i="12" s="1"/>
  <c r="J195" i="12"/>
  <c r="J201" i="12" s="1"/>
  <c r="I201" i="12"/>
  <c r="N167" i="12"/>
  <c r="N193" i="12"/>
  <c r="N195" i="12"/>
  <c r="N169" i="12"/>
  <c r="G92" i="12"/>
  <c r="N203" i="12" s="1"/>
  <c r="I81" i="12"/>
  <c r="G212" i="12"/>
  <c r="N209" i="12" s="1"/>
  <c r="H136" i="12"/>
  <c r="G210" i="12"/>
  <c r="N207" i="12" s="1"/>
  <c r="J184" i="12"/>
  <c r="N194" i="12" l="1"/>
  <c r="N168" i="12"/>
  <c r="N170" i="12"/>
  <c r="N196" i="12"/>
  <c r="G211" i="12"/>
  <c r="N208" i="12" s="1"/>
  <c r="G213" i="12"/>
  <c r="N210" i="12" s="1"/>
  <c r="G214" i="12"/>
  <c r="G215" i="12" s="1"/>
  <c r="G222" i="12" l="1"/>
  <c r="N225" i="12" s="1"/>
  <c r="H222" i="12" l="1"/>
  <c r="N226" i="12" s="1"/>
  <c r="G225" i="12"/>
  <c r="G233" i="12" s="1"/>
  <c r="N248" i="12" l="1"/>
  <c r="H239" i="11"/>
  <c r="G239" i="11"/>
  <c r="H182" i="11"/>
  <c r="N129" i="11" s="1"/>
  <c r="N128" i="11"/>
  <c r="N55" i="11"/>
  <c r="H161" i="11"/>
  <c r="N53" i="11" s="1"/>
  <c r="H159" i="11"/>
  <c r="N51" i="11" s="1"/>
  <c r="G159" i="11"/>
  <c r="N49" i="11" s="1"/>
  <c r="H157" i="11"/>
  <c r="N47" i="11" s="1"/>
  <c r="G157" i="11"/>
  <c r="N45" i="11" s="1"/>
  <c r="H131" i="11"/>
  <c r="N238" i="11" s="1"/>
  <c r="H55" i="11"/>
  <c r="N119" i="11" s="1"/>
  <c r="G55" i="11"/>
  <c r="N118" i="11" s="1"/>
  <c r="I21" i="11"/>
  <c r="H21" i="11"/>
  <c r="G21" i="11"/>
  <c r="I20" i="11"/>
  <c r="H20" i="11"/>
  <c r="J57" i="11" s="1"/>
  <c r="N139" i="11" s="1"/>
  <c r="G20" i="11"/>
  <c r="J56" i="11" s="1"/>
  <c r="N106" i="11" s="1"/>
  <c r="I16" i="11"/>
  <c r="N32" i="11" s="1"/>
  <c r="H16" i="11"/>
  <c r="N30" i="11" s="1"/>
  <c r="I14" i="11"/>
  <c r="H14" i="11"/>
  <c r="N26" i="11" s="1"/>
  <c r="G14" i="11"/>
  <c r="N24" i="11" s="1"/>
  <c r="I12" i="11"/>
  <c r="H12" i="11"/>
  <c r="N20" i="11" s="1"/>
  <c r="G12" i="11"/>
  <c r="N18" i="11" s="1"/>
  <c r="N181" i="10"/>
  <c r="N151" i="10"/>
  <c r="H182" i="10"/>
  <c r="N129" i="10" s="1"/>
  <c r="H179" i="10"/>
  <c r="N123" i="10" s="1"/>
  <c r="G179" i="10"/>
  <c r="N122" i="10" s="1"/>
  <c r="H57" i="10"/>
  <c r="G57" i="10"/>
  <c r="H55" i="10"/>
  <c r="G55" i="10"/>
  <c r="H51" i="10"/>
  <c r="G51" i="10"/>
  <c r="G94" i="10"/>
  <c r="G91" i="10"/>
  <c r="H20" i="10"/>
  <c r="J57" i="10" s="1"/>
  <c r="G21" i="10"/>
  <c r="G20" i="10"/>
  <c r="J56" i="10" s="1"/>
  <c r="I21" i="10"/>
  <c r="I20" i="10"/>
  <c r="H21" i="10"/>
  <c r="H36" i="11" l="1"/>
  <c r="N72" i="11" s="1"/>
  <c r="N28" i="11"/>
  <c r="H37" i="11"/>
  <c r="N74" i="11" s="1"/>
  <c r="N182" i="10"/>
  <c r="I181" i="11"/>
  <c r="G158" i="11"/>
  <c r="N46" i="11" s="1"/>
  <c r="H158" i="11"/>
  <c r="N48" i="11" s="1"/>
  <c r="I180" i="11"/>
  <c r="I182" i="11"/>
  <c r="N146" i="11" s="1"/>
  <c r="N160" i="10"/>
  <c r="N159" i="10"/>
  <c r="N184" i="10"/>
  <c r="N183" i="10"/>
  <c r="N158" i="10"/>
  <c r="N157" i="10"/>
  <c r="N180" i="10"/>
  <c r="N179" i="10"/>
  <c r="H160" i="11"/>
  <c r="N52" i="11" s="1"/>
  <c r="I24" i="11"/>
  <c r="N82" i="11" s="1"/>
  <c r="I50" i="11"/>
  <c r="N101" i="11" s="1"/>
  <c r="G24" i="11"/>
  <c r="N78" i="11" s="1"/>
  <c r="I51" i="11"/>
  <c r="H132" i="11"/>
  <c r="N239" i="11" s="1"/>
  <c r="I178" i="11"/>
  <c r="G160" i="11"/>
  <c r="N50" i="11" s="1"/>
  <c r="N56" i="11"/>
  <c r="G165" i="11"/>
  <c r="N84" i="11" s="1"/>
  <c r="I179" i="11"/>
  <c r="H133" i="11"/>
  <c r="N240" i="11" s="1"/>
  <c r="H134" i="11"/>
  <c r="N241" i="11" s="1"/>
  <c r="H165" i="11"/>
  <c r="N86" i="11" s="1"/>
  <c r="I177" i="11"/>
  <c r="H157" i="10"/>
  <c r="G159" i="10"/>
  <c r="G157" i="10"/>
  <c r="N45" i="10" s="1"/>
  <c r="N55" i="10"/>
  <c r="H161" i="10"/>
  <c r="N53" i="10" s="1"/>
  <c r="H159" i="10"/>
  <c r="G12" i="10"/>
  <c r="H239" i="10"/>
  <c r="G239" i="10"/>
  <c r="N70" i="11" l="1"/>
  <c r="G118" i="11"/>
  <c r="N223" i="11" s="1"/>
  <c r="N107" i="11"/>
  <c r="I195" i="11"/>
  <c r="N140" i="11"/>
  <c r="I197" i="11"/>
  <c r="N109" i="11"/>
  <c r="I196" i="11"/>
  <c r="J196" i="11" s="1"/>
  <c r="N142" i="11"/>
  <c r="I198" i="11"/>
  <c r="J198" i="11" s="1"/>
  <c r="N144" i="11"/>
  <c r="I199" i="11"/>
  <c r="I74" i="11"/>
  <c r="N163" i="11" s="1"/>
  <c r="N103" i="11"/>
  <c r="H38" i="11"/>
  <c r="N76" i="11" s="1"/>
  <c r="I73" i="11"/>
  <c r="J180" i="11"/>
  <c r="N143" i="11" s="1"/>
  <c r="J182" i="11"/>
  <c r="N147" i="11" s="1"/>
  <c r="I185" i="11"/>
  <c r="I179" i="10"/>
  <c r="N140" i="10" s="1"/>
  <c r="N47" i="10"/>
  <c r="I184" i="11"/>
  <c r="J177" i="11"/>
  <c r="N108" i="11" s="1"/>
  <c r="J179" i="11"/>
  <c r="N141" i="11" s="1"/>
  <c r="J178" i="11"/>
  <c r="N110" i="11" s="1"/>
  <c r="H135" i="11"/>
  <c r="N244" i="11" s="1"/>
  <c r="G166" i="11"/>
  <c r="N85" i="11" s="1"/>
  <c r="G92" i="11"/>
  <c r="N203" i="11" s="1"/>
  <c r="I59" i="11"/>
  <c r="G107" i="11"/>
  <c r="N215" i="11" s="1"/>
  <c r="H160" i="10"/>
  <c r="N56" i="10"/>
  <c r="I182" i="10"/>
  <c r="G160" i="10"/>
  <c r="H162" i="10"/>
  <c r="N54" i="10" s="1"/>
  <c r="G158" i="10"/>
  <c r="H165" i="10"/>
  <c r="H158" i="10"/>
  <c r="G165" i="10"/>
  <c r="J197" i="11" l="1"/>
  <c r="I202" i="11"/>
  <c r="G223" i="11" s="1"/>
  <c r="N227" i="11" s="1"/>
  <c r="J195" i="11"/>
  <c r="J201" i="11" s="1"/>
  <c r="I201" i="11"/>
  <c r="N197" i="11"/>
  <c r="N195" i="11"/>
  <c r="N169" i="11"/>
  <c r="G90" i="11"/>
  <c r="N201" i="11" s="1"/>
  <c r="N161" i="11"/>
  <c r="N167" i="11"/>
  <c r="N193" i="11"/>
  <c r="G166" i="10"/>
  <c r="I81" i="11"/>
  <c r="J179" i="10"/>
  <c r="N141" i="10" s="1"/>
  <c r="I197" i="10"/>
  <c r="J197" i="10" s="1"/>
  <c r="H166" i="10"/>
  <c r="N48" i="10"/>
  <c r="J182" i="10"/>
  <c r="N147" i="10" s="1"/>
  <c r="N146" i="10"/>
  <c r="H136" i="11"/>
  <c r="N245" i="11" s="1"/>
  <c r="G210" i="11"/>
  <c r="N207" i="11" s="1"/>
  <c r="G212" i="11"/>
  <c r="N209" i="11" s="1"/>
  <c r="J184" i="11"/>
  <c r="N5" i="10"/>
  <c r="I57" i="10"/>
  <c r="J79" i="10" s="1"/>
  <c r="N170" i="11" l="1"/>
  <c r="N196" i="11"/>
  <c r="N194" i="11"/>
  <c r="N168" i="11"/>
  <c r="G213" i="11"/>
  <c r="N210" i="11" s="1"/>
  <c r="G214" i="11"/>
  <c r="G215" i="11" s="1"/>
  <c r="G211" i="11"/>
  <c r="N208" i="11" s="1"/>
  <c r="I16" i="10"/>
  <c r="H37" i="10" s="1"/>
  <c r="N74" i="10" s="1"/>
  <c r="I14" i="10"/>
  <c r="H36" i="10" s="1"/>
  <c r="N72" i="10" s="1"/>
  <c r="I12" i="10"/>
  <c r="H35" i="10" s="1"/>
  <c r="H12" i="10"/>
  <c r="H16" i="10"/>
  <c r="H14" i="10"/>
  <c r="G14" i="10"/>
  <c r="N253" i="10"/>
  <c r="N252" i="10"/>
  <c r="N243" i="10"/>
  <c r="N242" i="10"/>
  <c r="N237" i="10"/>
  <c r="N236" i="10"/>
  <c r="N235" i="10"/>
  <c r="N232" i="10"/>
  <c r="N231" i="10"/>
  <c r="N230" i="10"/>
  <c r="N229" i="10"/>
  <c r="N218" i="10"/>
  <c r="N217" i="10"/>
  <c r="N200" i="10"/>
  <c r="N150" i="10"/>
  <c r="N148" i="10"/>
  <c r="N52" i="10"/>
  <c r="H131" i="10"/>
  <c r="N233" i="10"/>
  <c r="N90" i="10"/>
  <c r="N89" i="10"/>
  <c r="G93" i="10"/>
  <c r="N204" i="10" s="1"/>
  <c r="N202" i="10"/>
  <c r="N64" i="10"/>
  <c r="N63" i="10"/>
  <c r="N62" i="10"/>
  <c r="N61" i="10"/>
  <c r="N60" i="10"/>
  <c r="N59" i="10"/>
  <c r="N173" i="10"/>
  <c r="N58" i="10"/>
  <c r="N171" i="10"/>
  <c r="N57" i="10"/>
  <c r="N153" i="10"/>
  <c r="N121" i="10"/>
  <c r="N120" i="10"/>
  <c r="N119" i="10"/>
  <c r="N118" i="10"/>
  <c r="N94" i="10"/>
  <c r="N93" i="10"/>
  <c r="N92" i="10"/>
  <c r="N91" i="10"/>
  <c r="N70" i="10" l="1"/>
  <c r="G118" i="10"/>
  <c r="G222" i="11"/>
  <c r="N225" i="11" s="1"/>
  <c r="H222" i="11"/>
  <c r="N226" i="11" s="1"/>
  <c r="N238" i="10"/>
  <c r="H134" i="10"/>
  <c r="N241" i="10" s="1"/>
  <c r="H133" i="10"/>
  <c r="N240" i="10" s="1"/>
  <c r="H132" i="10"/>
  <c r="N239" i="10" s="1"/>
  <c r="N205" i="10"/>
  <c r="N175" i="10"/>
  <c r="I24" i="10"/>
  <c r="H38" i="10" s="1"/>
  <c r="N76" i="10" s="1"/>
  <c r="I50" i="10"/>
  <c r="I51" i="10"/>
  <c r="I74" i="10" s="1"/>
  <c r="G92" i="10" s="1"/>
  <c r="N49" i="10"/>
  <c r="N35" i="10"/>
  <c r="N51" i="10"/>
  <c r="N22" i="10"/>
  <c r="N28" i="10"/>
  <c r="N154" i="10"/>
  <c r="N174" i="10"/>
  <c r="N50" i="10"/>
  <c r="N18" i="10"/>
  <c r="N24" i="10"/>
  <c r="N30" i="10"/>
  <c r="N20" i="10"/>
  <c r="N26" i="10"/>
  <c r="N32" i="10"/>
  <c r="N234" i="10"/>
  <c r="G24" i="10"/>
  <c r="N78" i="10" s="1"/>
  <c r="N152" i="10"/>
  <c r="N172" i="10"/>
  <c r="N176" i="10"/>
  <c r="N86" i="10"/>
  <c r="N84" i="10"/>
  <c r="G225" i="11" l="1"/>
  <c r="G233" i="11" s="1"/>
  <c r="N248" i="11" s="1"/>
  <c r="G107" i="10"/>
  <c r="N215" i="10" s="1"/>
  <c r="I73" i="10"/>
  <c r="N82" i="10"/>
  <c r="N101" i="10"/>
  <c r="I59" i="10"/>
  <c r="N106" i="10"/>
  <c r="N85" i="10"/>
  <c r="N46" i="10"/>
  <c r="H135" i="10"/>
  <c r="N244" i="10" s="1"/>
  <c r="N138" i="10"/>
  <c r="N139" i="10"/>
  <c r="N103" i="10"/>
  <c r="N87" i="10"/>
  <c r="N163" i="10"/>
  <c r="G90" i="10" l="1"/>
  <c r="G96" i="10" s="1"/>
  <c r="I81" i="10"/>
  <c r="N161" i="10"/>
  <c r="N223" i="10"/>
  <c r="N203" i="10"/>
  <c r="N192" i="10"/>
  <c r="H136" i="10"/>
  <c r="N245" i="10" s="1"/>
  <c r="G97" i="10" l="1"/>
  <c r="H105" i="10" s="1"/>
  <c r="N212" i="10" s="1"/>
  <c r="N201" i="10"/>
  <c r="G105" i="10"/>
  <c r="N211" i="10" l="1"/>
  <c r="G116" i="10"/>
  <c r="H116" i="10" s="1"/>
  <c r="N219" i="10" l="1"/>
  <c r="N220" i="10" l="1"/>
  <c r="F11" i="2" l="1"/>
  <c r="E11" i="2"/>
  <c r="D11" i="2"/>
  <c r="G10" i="2"/>
  <c r="G9" i="2"/>
  <c r="G8" i="2"/>
  <c r="G13" i="10" l="1"/>
  <c r="N19" i="10" s="1"/>
  <c r="G13" i="12"/>
  <c r="N19" i="12" s="1"/>
  <c r="G13" i="11"/>
  <c r="N19" i="11" s="1"/>
  <c r="G11" i="2"/>
  <c r="J50" i="10" l="1"/>
  <c r="J73" i="10" s="1"/>
  <c r="J50" i="11"/>
  <c r="J50" i="12"/>
  <c r="H24" i="6"/>
  <c r="H23" i="6"/>
  <c r="H22" i="6"/>
  <c r="H21" i="6"/>
  <c r="H20" i="6"/>
  <c r="H19" i="6"/>
  <c r="H18" i="6"/>
  <c r="H17" i="6"/>
  <c r="H16" i="6"/>
  <c r="H15" i="6"/>
  <c r="H14" i="6"/>
  <c r="H13" i="6"/>
  <c r="H12" i="6"/>
  <c r="H11" i="6"/>
  <c r="H10" i="6"/>
  <c r="H9"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10" i="6"/>
  <c r="F30" i="6"/>
  <c r="E11" i="6" s="1"/>
  <c r="D30" i="6"/>
  <c r="AO11" i="7"/>
  <c r="AP11" i="7"/>
  <c r="AO12" i="7"/>
  <c r="AP12" i="7"/>
  <c r="AO13" i="7"/>
  <c r="AP13" i="7"/>
  <c r="AO14" i="7"/>
  <c r="AP14" i="7"/>
  <c r="AO15" i="7"/>
  <c r="AP15" i="7"/>
  <c r="AO16" i="7"/>
  <c r="AP16" i="7"/>
  <c r="AO17" i="7"/>
  <c r="AP17" i="7"/>
  <c r="AO18" i="7"/>
  <c r="AP18" i="7"/>
  <c r="AO19" i="7"/>
  <c r="AP19" i="7"/>
  <c r="AO20" i="7"/>
  <c r="AP20" i="7"/>
  <c r="AO21" i="7"/>
  <c r="AP21" i="7"/>
  <c r="AO22" i="7"/>
  <c r="AP22" i="7"/>
  <c r="AO23" i="7"/>
  <c r="AP23" i="7"/>
  <c r="AO24" i="7"/>
  <c r="AP24" i="7"/>
  <c r="AO25" i="7"/>
  <c r="AP25" i="7"/>
  <c r="AO26" i="7"/>
  <c r="AP26" i="7"/>
  <c r="AO27" i="7"/>
  <c r="AP27" i="7"/>
  <c r="AO28" i="7"/>
  <c r="AP28" i="7"/>
  <c r="AO29" i="7"/>
  <c r="AP29" i="7"/>
  <c r="AO30" i="7"/>
  <c r="AP30" i="7"/>
  <c r="AO31" i="7"/>
  <c r="AP31" i="7"/>
  <c r="AO32" i="7"/>
  <c r="AP32" i="7"/>
  <c r="AO33" i="7"/>
  <c r="AP33" i="7"/>
  <c r="AO34" i="7"/>
  <c r="AP34" i="7"/>
  <c r="AO35" i="7"/>
  <c r="AP35" i="7"/>
  <c r="AO36" i="7"/>
  <c r="AP36" i="7"/>
  <c r="AO37" i="7"/>
  <c r="AP37" i="7"/>
  <c r="AO38" i="7"/>
  <c r="AP38" i="7"/>
  <c r="AO39" i="7"/>
  <c r="AP39" i="7"/>
  <c r="AP10" i="7"/>
  <c r="AO10" i="7"/>
  <c r="AG21" i="7"/>
  <c r="AG22" i="7"/>
  <c r="AG23" i="7"/>
  <c r="AG24" i="7"/>
  <c r="AG25" i="7"/>
  <c r="AG26" i="7"/>
  <c r="AG27" i="7"/>
  <c r="AG28" i="7"/>
  <c r="AG29" i="7"/>
  <c r="AG30" i="7"/>
  <c r="AG31" i="7"/>
  <c r="AG32" i="7"/>
  <c r="AG33" i="7"/>
  <c r="AG34" i="7"/>
  <c r="AG35" i="7"/>
  <c r="AG36" i="7"/>
  <c r="AG37" i="7"/>
  <c r="AG38" i="7"/>
  <c r="AG39" i="7"/>
  <c r="AG20" i="7"/>
  <c r="AG19" i="7"/>
  <c r="AG18" i="7"/>
  <c r="AG17" i="7"/>
  <c r="AG16" i="7"/>
  <c r="AG15" i="7"/>
  <c r="AG14" i="7"/>
  <c r="AG13" i="7"/>
  <c r="AG12" i="7"/>
  <c r="AG11" i="7"/>
  <c r="AG10" i="7"/>
  <c r="F32" i="7"/>
  <c r="E21" i="7" s="1"/>
  <c r="D32" i="7"/>
  <c r="C19" i="7" s="1"/>
  <c r="S11" i="7"/>
  <c r="U11" i="7"/>
  <c r="U26" i="7"/>
  <c r="S26" i="7"/>
  <c r="Q26" i="7"/>
  <c r="U25" i="7"/>
  <c r="S25" i="7"/>
  <c r="Q25" i="7"/>
  <c r="U24" i="7"/>
  <c r="S24" i="7"/>
  <c r="Q24" i="7"/>
  <c r="U23" i="7"/>
  <c r="S23" i="7"/>
  <c r="Q23" i="7"/>
  <c r="U22" i="7"/>
  <c r="S22" i="7"/>
  <c r="Q22" i="7"/>
  <c r="U19" i="7"/>
  <c r="S19" i="7"/>
  <c r="Q19" i="7"/>
  <c r="U17" i="7"/>
  <c r="S17" i="7"/>
  <c r="Q17" i="7"/>
  <c r="U15" i="7"/>
  <c r="S15" i="7"/>
  <c r="Q15" i="7"/>
  <c r="U13" i="7"/>
  <c r="S13" i="7"/>
  <c r="Q13" i="7"/>
  <c r="N9" i="7"/>
  <c r="L9" i="7"/>
  <c r="J9" i="7"/>
  <c r="R9" i="7" s="1"/>
  <c r="H78" i="10" l="1"/>
  <c r="N156" i="10" s="1"/>
  <c r="G78" i="10"/>
  <c r="W15" i="7"/>
  <c r="C21" i="6"/>
  <c r="C9" i="6"/>
  <c r="C10" i="6"/>
  <c r="N155" i="10"/>
  <c r="J73" i="12"/>
  <c r="N162" i="12" s="1"/>
  <c r="N102" i="12"/>
  <c r="J73" i="11"/>
  <c r="N162" i="11" s="1"/>
  <c r="N102" i="11"/>
  <c r="N102" i="10"/>
  <c r="I79" i="10"/>
  <c r="N191" i="10" s="1"/>
  <c r="C13" i="6"/>
  <c r="N162" i="10"/>
  <c r="C19" i="6"/>
  <c r="C23" i="6"/>
  <c r="C15" i="6"/>
  <c r="C11" i="6"/>
  <c r="G11" i="6" s="1"/>
  <c r="C20" i="6"/>
  <c r="C16" i="6"/>
  <c r="C24" i="6"/>
  <c r="C17" i="6"/>
  <c r="C12" i="6"/>
  <c r="C22" i="6"/>
  <c r="E22" i="6"/>
  <c r="E18" i="6"/>
  <c r="E14" i="6"/>
  <c r="E10" i="6"/>
  <c r="E9" i="6"/>
  <c r="E21" i="6"/>
  <c r="G21" i="6" s="1"/>
  <c r="E17" i="6"/>
  <c r="E13" i="6"/>
  <c r="E24" i="6"/>
  <c r="E20" i="6"/>
  <c r="E16" i="6"/>
  <c r="E12" i="6"/>
  <c r="C18" i="6"/>
  <c r="C14" i="6"/>
  <c r="E23" i="6"/>
  <c r="G23" i="6" s="1"/>
  <c r="E19" i="6"/>
  <c r="E15" i="6"/>
  <c r="G15" i="6" s="1"/>
  <c r="E17" i="7"/>
  <c r="E14" i="7"/>
  <c r="E15" i="7"/>
  <c r="E11" i="7"/>
  <c r="C15" i="7"/>
  <c r="C11" i="7"/>
  <c r="G11" i="7" s="1"/>
  <c r="E13" i="7"/>
  <c r="C18" i="7"/>
  <c r="C14" i="7"/>
  <c r="C17" i="7"/>
  <c r="C13" i="7"/>
  <c r="G13" i="7" s="1"/>
  <c r="E16" i="7"/>
  <c r="E12" i="7"/>
  <c r="W11" i="7"/>
  <c r="C16" i="7"/>
  <c r="C12" i="7"/>
  <c r="E20" i="7"/>
  <c r="E19" i="7"/>
  <c r="G19" i="7" s="1"/>
  <c r="C21" i="7"/>
  <c r="G21" i="7" s="1"/>
  <c r="E18" i="7"/>
  <c r="C20" i="7"/>
  <c r="W17" i="7"/>
  <c r="W24" i="7"/>
  <c r="W19" i="7"/>
  <c r="W25" i="7"/>
  <c r="W23" i="7"/>
  <c r="W13" i="7"/>
  <c r="W22" i="7"/>
  <c r="W26" i="7"/>
  <c r="G10" i="6" l="1"/>
  <c r="G20" i="6"/>
  <c r="G13" i="6"/>
  <c r="N177" i="10"/>
  <c r="N178" i="10"/>
  <c r="G16" i="7"/>
  <c r="G91" i="11"/>
  <c r="N202" i="11" s="1"/>
  <c r="G91" i="12"/>
  <c r="N202" i="12" s="1"/>
  <c r="G19" i="6"/>
  <c r="G16" i="6"/>
  <c r="G9" i="6"/>
  <c r="G14" i="7"/>
  <c r="G17" i="7"/>
  <c r="G18" i="6"/>
  <c r="G24" i="6"/>
  <c r="G22" i="6"/>
  <c r="G12" i="6"/>
  <c r="G17" i="6"/>
  <c r="G14" i="6"/>
  <c r="G15" i="7"/>
  <c r="G20" i="7"/>
  <c r="G18" i="7"/>
  <c r="G12" i="7"/>
  <c r="N26" i="7" l="1"/>
  <c r="V26" i="7" s="1"/>
  <c r="N25" i="7"/>
  <c r="V25" i="7" s="1"/>
  <c r="N24" i="7"/>
  <c r="V24" i="7" s="1"/>
  <c r="N23" i="7"/>
  <c r="V23" i="7" s="1"/>
  <c r="N22" i="7"/>
  <c r="V22" i="7" s="1"/>
  <c r="N19" i="7"/>
  <c r="V19" i="7" s="1"/>
  <c r="N17" i="7"/>
  <c r="V17" i="7" s="1"/>
  <c r="N15" i="7"/>
  <c r="V15" i="7" s="1"/>
  <c r="N13" i="7"/>
  <c r="V13" i="7" s="1"/>
  <c r="N11" i="7"/>
  <c r="V11" i="7" s="1"/>
  <c r="L26" i="7"/>
  <c r="T26" i="7" s="1"/>
  <c r="L25" i="7"/>
  <c r="T25" i="7" s="1"/>
  <c r="L24" i="7"/>
  <c r="T24" i="7" s="1"/>
  <c r="L23" i="7"/>
  <c r="T23" i="7" s="1"/>
  <c r="L22" i="7"/>
  <c r="T22" i="7" s="1"/>
  <c r="L19" i="7"/>
  <c r="T19" i="7" s="1"/>
  <c r="L17" i="7"/>
  <c r="T17" i="7" s="1"/>
  <c r="L15" i="7"/>
  <c r="T15" i="7" s="1"/>
  <c r="L13" i="7"/>
  <c r="T13" i="7" s="1"/>
  <c r="L11" i="7"/>
  <c r="T11" i="7" s="1"/>
  <c r="J11" i="7"/>
  <c r="R11" i="7" s="1"/>
  <c r="J13" i="7"/>
  <c r="R13" i="7" s="1"/>
  <c r="J15" i="7"/>
  <c r="R15" i="7" s="1"/>
  <c r="J17" i="7"/>
  <c r="R17" i="7" s="1"/>
  <c r="J19" i="7"/>
  <c r="R19" i="7" s="1"/>
  <c r="J22" i="7"/>
  <c r="R22" i="7" s="1"/>
  <c r="J23" i="7"/>
  <c r="R23" i="7" s="1"/>
  <c r="J24" i="7"/>
  <c r="R24" i="7" s="1"/>
  <c r="J25" i="7"/>
  <c r="R25" i="7" s="1"/>
  <c r="J26" i="7"/>
  <c r="R26" i="7" s="1"/>
  <c r="X26" i="7" l="1"/>
  <c r="X22" i="7"/>
  <c r="X13" i="7"/>
  <c r="X11" i="7"/>
  <c r="X24" i="7"/>
  <c r="X17" i="7"/>
  <c r="X23" i="7"/>
  <c r="X15" i="7"/>
  <c r="X25" i="7"/>
  <c r="X19" i="7"/>
  <c r="R12" i="4"/>
  <c r="F48" i="5"/>
  <c r="F47" i="5"/>
  <c r="F46" i="5"/>
  <c r="F45" i="5"/>
  <c r="F44" i="5"/>
  <c r="F43" i="5"/>
  <c r="F42" i="5"/>
  <c r="F40" i="5"/>
  <c r="F39" i="5"/>
  <c r="F38" i="5"/>
  <c r="F37" i="5"/>
  <c r="F36" i="5"/>
  <c r="F35" i="5"/>
  <c r="F34" i="5"/>
  <c r="F33" i="5"/>
  <c r="F32" i="5"/>
  <c r="F31" i="5"/>
  <c r="F30" i="5"/>
  <c r="F29" i="5"/>
  <c r="F27" i="5"/>
  <c r="F26" i="5"/>
  <c r="F25" i="5"/>
  <c r="F24" i="5"/>
  <c r="F23" i="5"/>
  <c r="F22" i="5"/>
  <c r="F21" i="5"/>
  <c r="F20" i="5"/>
  <c r="F19" i="5"/>
  <c r="F18" i="5"/>
  <c r="F17" i="5"/>
  <c r="F16" i="5"/>
  <c r="F15" i="5"/>
  <c r="F13" i="5"/>
  <c r="F11" i="5"/>
  <c r="F9" i="5"/>
  <c r="D48" i="5"/>
  <c r="D47" i="5"/>
  <c r="D46" i="5"/>
  <c r="D45" i="5"/>
  <c r="D44" i="5"/>
  <c r="D43" i="5"/>
  <c r="D42" i="5"/>
  <c r="D40" i="5"/>
  <c r="D39" i="5"/>
  <c r="D38" i="5"/>
  <c r="D37" i="5"/>
  <c r="D36" i="5"/>
  <c r="D35" i="5"/>
  <c r="D34" i="5"/>
  <c r="D33" i="5"/>
  <c r="D32" i="5"/>
  <c r="D31" i="5"/>
  <c r="D30" i="5"/>
  <c r="D29" i="5"/>
  <c r="D27" i="5"/>
  <c r="D26" i="5"/>
  <c r="D25" i="5"/>
  <c r="D24" i="5"/>
  <c r="D23" i="5"/>
  <c r="D22" i="5"/>
  <c r="D21" i="5"/>
  <c r="D20" i="5"/>
  <c r="D19" i="5"/>
  <c r="D18" i="5"/>
  <c r="D17" i="5"/>
  <c r="D16" i="5"/>
  <c r="D15" i="5"/>
  <c r="D13" i="5"/>
  <c r="D11" i="5"/>
  <c r="D9" i="5"/>
  <c r="D8" i="5"/>
  <c r="D23" i="3" l="1"/>
  <c r="D21" i="3"/>
  <c r="D19" i="3"/>
  <c r="D15" i="3"/>
  <c r="D13" i="3"/>
  <c r="D11" i="3"/>
  <c r="D9" i="3"/>
  <c r="D7" i="3"/>
  <c r="D16" i="3"/>
  <c r="E17" i="3"/>
  <c r="E16" i="3"/>
  <c r="H13" i="10" l="1"/>
  <c r="N21" i="10" s="1"/>
  <c r="H13" i="12"/>
  <c r="N21" i="12" s="1"/>
  <c r="H13" i="11"/>
  <c r="N21" i="11" s="1"/>
  <c r="H17" i="10"/>
  <c r="N31" i="10" s="1"/>
  <c r="H162" i="12"/>
  <c r="N54" i="12" s="1"/>
  <c r="N31" i="12"/>
  <c r="H17" i="11"/>
  <c r="N31" i="11" s="1"/>
  <c r="H162" i="11"/>
  <c r="N54" i="11" s="1"/>
  <c r="I15" i="10"/>
  <c r="I15" i="12"/>
  <c r="N29" i="12" s="1"/>
  <c r="I15" i="11"/>
  <c r="N29" i="11" s="1"/>
  <c r="G15" i="10"/>
  <c r="J51" i="10" s="1"/>
  <c r="G15" i="12"/>
  <c r="N25" i="12" s="1"/>
  <c r="G15" i="11"/>
  <c r="N25" i="11" s="1"/>
  <c r="H15" i="10"/>
  <c r="N27" i="10" s="1"/>
  <c r="H15" i="12"/>
  <c r="N27" i="12" s="1"/>
  <c r="H15" i="11"/>
  <c r="N27" i="11" s="1"/>
  <c r="I13" i="10"/>
  <c r="I13" i="12"/>
  <c r="I13" i="11"/>
  <c r="I17" i="10"/>
  <c r="I17" i="12"/>
  <c r="N33" i="12" s="1"/>
  <c r="I17" i="11"/>
  <c r="N33" i="11" s="1"/>
  <c r="D17" i="3"/>
  <c r="C16" i="3"/>
  <c r="C17" i="3" s="1"/>
  <c r="I35" i="11" l="1"/>
  <c r="N71" i="11" s="1"/>
  <c r="N23" i="11"/>
  <c r="I35" i="12"/>
  <c r="N71" i="12" s="1"/>
  <c r="N23" i="12"/>
  <c r="I37" i="11"/>
  <c r="N75" i="11" s="1"/>
  <c r="I36" i="11"/>
  <c r="N73" i="11" s="1"/>
  <c r="I37" i="12"/>
  <c r="N75" i="12" s="1"/>
  <c r="I36" i="12"/>
  <c r="N73" i="12" s="1"/>
  <c r="N23" i="10"/>
  <c r="I35" i="10"/>
  <c r="N71" i="10" s="1"/>
  <c r="N33" i="10"/>
  <c r="I37" i="10"/>
  <c r="N75" i="10" s="1"/>
  <c r="N29" i="10"/>
  <c r="I36" i="10"/>
  <c r="N73" i="10" s="1"/>
  <c r="G25" i="10"/>
  <c r="N79" i="10" s="1"/>
  <c r="N25" i="10"/>
  <c r="H25" i="10"/>
  <c r="N81" i="10" s="1"/>
  <c r="N34" i="11"/>
  <c r="N34" i="12"/>
  <c r="I25" i="10"/>
  <c r="N83" i="10" s="1"/>
  <c r="I25" i="11"/>
  <c r="J51" i="11"/>
  <c r="G25" i="11"/>
  <c r="N79" i="11" s="1"/>
  <c r="J181" i="11"/>
  <c r="H166" i="11"/>
  <c r="N87" i="11" s="1"/>
  <c r="I25" i="12"/>
  <c r="J51" i="12"/>
  <c r="G25" i="12"/>
  <c r="N79" i="12" s="1"/>
  <c r="J181" i="12"/>
  <c r="H166" i="12"/>
  <c r="N87" i="12" s="1"/>
  <c r="N104" i="10"/>
  <c r="J74" i="10"/>
  <c r="J81" i="10" s="1"/>
  <c r="J59" i="10"/>
  <c r="BL9" i="5"/>
  <c r="BL10" i="5"/>
  <c r="BL11" i="5"/>
  <c r="BL12" i="5"/>
  <c r="BL13" i="5"/>
  <c r="BL14" i="5"/>
  <c r="BL15" i="5"/>
  <c r="BL16" i="5"/>
  <c r="BL17" i="5"/>
  <c r="BL18" i="5"/>
  <c r="BL19" i="5"/>
  <c r="BL20" i="5"/>
  <c r="BL21" i="5"/>
  <c r="BL22" i="5"/>
  <c r="BL23" i="5"/>
  <c r="BL24" i="5"/>
  <c r="BL25" i="5"/>
  <c r="BL26" i="5"/>
  <c r="BL27" i="5"/>
  <c r="BL28" i="5"/>
  <c r="BL29" i="5"/>
  <c r="BL30" i="5"/>
  <c r="BL31" i="5"/>
  <c r="BL32" i="5"/>
  <c r="BL33" i="5"/>
  <c r="BL34" i="5"/>
  <c r="BL35" i="5"/>
  <c r="BL36" i="5"/>
  <c r="BL37" i="5"/>
  <c r="BL38" i="5"/>
  <c r="BL39" i="5"/>
  <c r="BL40" i="5"/>
  <c r="BL41" i="5"/>
  <c r="BL42" i="5"/>
  <c r="BL43" i="5"/>
  <c r="BL44" i="5"/>
  <c r="BL45" i="5"/>
  <c r="BL46" i="5"/>
  <c r="BL47" i="5"/>
  <c r="BL48" i="5"/>
  <c r="BL49" i="5"/>
  <c r="BL50" i="5"/>
  <c r="BL51" i="5"/>
  <c r="BL52" i="5"/>
  <c r="BL53" i="5"/>
  <c r="BL54" i="5"/>
  <c r="BL55" i="5"/>
  <c r="BL56" i="5"/>
  <c r="BL57" i="5"/>
  <c r="BL58" i="5"/>
  <c r="BL59" i="5"/>
  <c r="BL60" i="5"/>
  <c r="BL61" i="5"/>
  <c r="BL62" i="5"/>
  <c r="BL63" i="5"/>
  <c r="BL64" i="5"/>
  <c r="BL65" i="5"/>
  <c r="BL66" i="5"/>
  <c r="BL67" i="5"/>
  <c r="BL68" i="5"/>
  <c r="BL69" i="5"/>
  <c r="BL70" i="5"/>
  <c r="BL71" i="5"/>
  <c r="BL72" i="5"/>
  <c r="BL73" i="5"/>
  <c r="BL74" i="5"/>
  <c r="BL75" i="5"/>
  <c r="BL76" i="5"/>
  <c r="BL77" i="5"/>
  <c r="BL78" i="5"/>
  <c r="BL79" i="5"/>
  <c r="BL80" i="5"/>
  <c r="BL81" i="5"/>
  <c r="BL82" i="5"/>
  <c r="BL83" i="5"/>
  <c r="BL84" i="5"/>
  <c r="BL85" i="5"/>
  <c r="BL86" i="5"/>
  <c r="BL87" i="5"/>
  <c r="BL88" i="5"/>
  <c r="BL89" i="5"/>
  <c r="BL90" i="5"/>
  <c r="BL91" i="5"/>
  <c r="BL92" i="5"/>
  <c r="BL93" i="5"/>
  <c r="BL94" i="5"/>
  <c r="BL95" i="5"/>
  <c r="BL96" i="5"/>
  <c r="BL97" i="5"/>
  <c r="BL98" i="5"/>
  <c r="BL99" i="5"/>
  <c r="BL100" i="5"/>
  <c r="BL101" i="5"/>
  <c r="BL102" i="5"/>
  <c r="BL103" i="5"/>
  <c r="BL104" i="5"/>
  <c r="BL105" i="5"/>
  <c r="BL106" i="5"/>
  <c r="BL107" i="5"/>
  <c r="BL108" i="5"/>
  <c r="BL109" i="5"/>
  <c r="BL110" i="5"/>
  <c r="BL111" i="5"/>
  <c r="BL112" i="5"/>
  <c r="BL113" i="5"/>
  <c r="BL114" i="5"/>
  <c r="BL115" i="5"/>
  <c r="BL116" i="5"/>
  <c r="BL117" i="5"/>
  <c r="BL118" i="5"/>
  <c r="BL119" i="5"/>
  <c r="BL120" i="5"/>
  <c r="BL121" i="5"/>
  <c r="BL122" i="5"/>
  <c r="BL123" i="5"/>
  <c r="BL124" i="5"/>
  <c r="BL125" i="5"/>
  <c r="BL126" i="5"/>
  <c r="BL127" i="5"/>
  <c r="BL128" i="5"/>
  <c r="BL129" i="5"/>
  <c r="BL130" i="5"/>
  <c r="BL131" i="5"/>
  <c r="BL132" i="5"/>
  <c r="BL133" i="5"/>
  <c r="BL134" i="5"/>
  <c r="BL135" i="5"/>
  <c r="BL136" i="5"/>
  <c r="BL137" i="5"/>
  <c r="BL138" i="5"/>
  <c r="BL139" i="5"/>
  <c r="BL140" i="5"/>
  <c r="BL141" i="5"/>
  <c r="BL142" i="5"/>
  <c r="BL143" i="5"/>
  <c r="BL144" i="5"/>
  <c r="BL145" i="5"/>
  <c r="BL146" i="5"/>
  <c r="BL147" i="5"/>
  <c r="BL148" i="5"/>
  <c r="BL149" i="5"/>
  <c r="BL150" i="5"/>
  <c r="BL151" i="5"/>
  <c r="BL152" i="5"/>
  <c r="BL153" i="5"/>
  <c r="BL154" i="5"/>
  <c r="BL155" i="5"/>
  <c r="BL156" i="5"/>
  <c r="BL157" i="5"/>
  <c r="BL158" i="5"/>
  <c r="BL159" i="5"/>
  <c r="BL160" i="5"/>
  <c r="BL161" i="5"/>
  <c r="BL162" i="5"/>
  <c r="BL163" i="5"/>
  <c r="BL164" i="5"/>
  <c r="BL165" i="5"/>
  <c r="BL166" i="5"/>
  <c r="BL167" i="5"/>
  <c r="BL168" i="5"/>
  <c r="BL169" i="5"/>
  <c r="BL170" i="5"/>
  <c r="BL171" i="5"/>
  <c r="BL172" i="5"/>
  <c r="BL173" i="5"/>
  <c r="BL174" i="5"/>
  <c r="BL175" i="5"/>
  <c r="BL176" i="5"/>
  <c r="BL177" i="5"/>
  <c r="BL178" i="5"/>
  <c r="BL179" i="5"/>
  <c r="BL180" i="5"/>
  <c r="BL181" i="5"/>
  <c r="BL182" i="5"/>
  <c r="BL183" i="5"/>
  <c r="BL184" i="5"/>
  <c r="BL185" i="5"/>
  <c r="BL186" i="5"/>
  <c r="BL187" i="5"/>
  <c r="BL188" i="5"/>
  <c r="BL189" i="5"/>
  <c r="BL190" i="5"/>
  <c r="BL191" i="5"/>
  <c r="BL192" i="5"/>
  <c r="BL193" i="5"/>
  <c r="BL194" i="5"/>
  <c r="BL195" i="5"/>
  <c r="BL196" i="5"/>
  <c r="BL197" i="5"/>
  <c r="BL198" i="5"/>
  <c r="BL199" i="5"/>
  <c r="BL200" i="5"/>
  <c r="BL201" i="5"/>
  <c r="BL202" i="5"/>
  <c r="BL203" i="5"/>
  <c r="BL204" i="5"/>
  <c r="BL205" i="5"/>
  <c r="BL206"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307" i="5"/>
  <c r="BL308" i="5"/>
  <c r="BL309" i="5"/>
  <c r="BL310" i="5"/>
  <c r="BL311" i="5"/>
  <c r="BL312" i="5"/>
  <c r="BL313" i="5"/>
  <c r="BL314" i="5"/>
  <c r="BL315" i="5"/>
  <c r="BL316" i="5"/>
  <c r="BL317" i="5"/>
  <c r="BL318" i="5"/>
  <c r="BL319" i="5"/>
  <c r="BL320" i="5"/>
  <c r="BL321" i="5"/>
  <c r="BL322" i="5"/>
  <c r="BL323" i="5"/>
  <c r="BL324" i="5"/>
  <c r="BL325" i="5"/>
  <c r="BL326" i="5"/>
  <c r="BL327" i="5"/>
  <c r="BL328" i="5"/>
  <c r="BL329" i="5"/>
  <c r="BL330" i="5"/>
  <c r="BL331" i="5"/>
  <c r="BL332" i="5"/>
  <c r="BL333" i="5"/>
  <c r="BL334" i="5"/>
  <c r="BL335" i="5"/>
  <c r="BL336" i="5"/>
  <c r="BL337" i="5"/>
  <c r="BL338" i="5"/>
  <c r="BL339" i="5"/>
  <c r="BL340" i="5"/>
  <c r="BL341" i="5"/>
  <c r="BL342" i="5"/>
  <c r="BL343" i="5"/>
  <c r="BL344" i="5"/>
  <c r="BL345" i="5"/>
  <c r="BL346" i="5"/>
  <c r="BL347" i="5"/>
  <c r="BL348" i="5"/>
  <c r="BL349" i="5"/>
  <c r="BL350" i="5"/>
  <c r="BL351" i="5"/>
  <c r="BL352" i="5"/>
  <c r="BL353" i="5"/>
  <c r="BL354" i="5"/>
  <c r="BL355" i="5"/>
  <c r="BL356" i="5"/>
  <c r="BL357" i="5"/>
  <c r="BL358" i="5"/>
  <c r="BL359" i="5"/>
  <c r="BL360" i="5"/>
  <c r="BL361" i="5"/>
  <c r="BL362" i="5"/>
  <c r="BL363" i="5"/>
  <c r="BL364" i="5"/>
  <c r="BL365" i="5"/>
  <c r="BL366" i="5"/>
  <c r="BL367" i="5"/>
  <c r="BL368" i="5"/>
  <c r="BL369" i="5"/>
  <c r="BL370" i="5"/>
  <c r="BL371" i="5"/>
  <c r="BL372" i="5"/>
  <c r="BL373" i="5"/>
  <c r="BL374" i="5"/>
  <c r="BL375" i="5"/>
  <c r="BL376" i="5"/>
  <c r="BL377" i="5"/>
  <c r="BL378" i="5"/>
  <c r="BL379" i="5"/>
  <c r="BL380" i="5"/>
  <c r="BL381" i="5"/>
  <c r="BL382" i="5"/>
  <c r="BL383" i="5"/>
  <c r="BL384" i="5"/>
  <c r="BL385" i="5"/>
  <c r="BL386" i="5"/>
  <c r="BL387" i="5"/>
  <c r="BL388" i="5"/>
  <c r="BL389" i="5"/>
  <c r="BL390" i="5"/>
  <c r="BL391" i="5"/>
  <c r="BL392" i="5"/>
  <c r="BL393" i="5"/>
  <c r="BL394" i="5"/>
  <c r="BL395" i="5"/>
  <c r="BL396" i="5"/>
  <c r="BL397" i="5"/>
  <c r="BL398" i="5"/>
  <c r="BL399" i="5"/>
  <c r="BL400" i="5"/>
  <c r="BL401" i="5"/>
  <c r="BL402" i="5"/>
  <c r="BL403" i="5"/>
  <c r="BL404" i="5"/>
  <c r="BL405" i="5"/>
  <c r="BL406" i="5"/>
  <c r="BL407" i="5"/>
  <c r="BL408" i="5"/>
  <c r="BL409" i="5"/>
  <c r="BL410" i="5"/>
  <c r="BL411" i="5"/>
  <c r="BL412" i="5"/>
  <c r="BL413" i="5"/>
  <c r="BL414" i="5"/>
  <c r="BL415" i="5"/>
  <c r="BL416" i="5"/>
  <c r="BL417" i="5"/>
  <c r="BL418" i="5"/>
  <c r="BL419" i="5"/>
  <c r="BL420" i="5"/>
  <c r="BL421" i="5"/>
  <c r="BL422" i="5"/>
  <c r="BL423" i="5"/>
  <c r="BL424" i="5"/>
  <c r="BL425" i="5"/>
  <c r="BL426" i="5"/>
  <c r="BL427" i="5"/>
  <c r="BL428" i="5"/>
  <c r="BL429" i="5"/>
  <c r="BL430" i="5"/>
  <c r="BL431" i="5"/>
  <c r="BL432" i="5"/>
  <c r="BL433" i="5"/>
  <c r="BL434" i="5"/>
  <c r="BL435" i="5"/>
  <c r="BL436" i="5"/>
  <c r="BL437" i="5"/>
  <c r="BL438" i="5"/>
  <c r="BL439" i="5"/>
  <c r="BL440" i="5"/>
  <c r="BL441" i="5"/>
  <c r="BL442" i="5"/>
  <c r="BL443" i="5"/>
  <c r="BL444" i="5"/>
  <c r="BL445" i="5"/>
  <c r="BL446" i="5"/>
  <c r="BL447" i="5"/>
  <c r="BL448" i="5"/>
  <c r="BL449" i="5"/>
  <c r="BL450" i="5"/>
  <c r="BL451" i="5"/>
  <c r="BL452" i="5"/>
  <c r="BL453" i="5"/>
  <c r="BL454" i="5"/>
  <c r="BL455" i="5"/>
  <c r="BL456" i="5"/>
  <c r="BL457" i="5"/>
  <c r="BL458" i="5"/>
  <c r="BL459" i="5"/>
  <c r="BL460" i="5"/>
  <c r="BL461" i="5"/>
  <c r="BL462" i="5"/>
  <c r="BL463" i="5"/>
  <c r="BL464" i="5"/>
  <c r="BL465" i="5"/>
  <c r="BL466" i="5"/>
  <c r="BL467" i="5"/>
  <c r="BL468" i="5"/>
  <c r="BL469" i="5"/>
  <c r="BL470" i="5"/>
  <c r="BL471" i="5"/>
  <c r="BL472" i="5"/>
  <c r="BL473" i="5"/>
  <c r="BL474" i="5"/>
  <c r="BL475" i="5"/>
  <c r="BL476" i="5"/>
  <c r="BL477" i="5"/>
  <c r="BL478" i="5"/>
  <c r="BL479" i="5"/>
  <c r="BL480" i="5"/>
  <c r="BL481" i="5"/>
  <c r="BL482" i="5"/>
  <c r="BL483" i="5"/>
  <c r="BL484" i="5"/>
  <c r="BL485" i="5"/>
  <c r="BL486" i="5"/>
  <c r="BL487" i="5"/>
  <c r="BL488" i="5"/>
  <c r="BL489" i="5"/>
  <c r="BL490" i="5"/>
  <c r="BL491" i="5"/>
  <c r="BL492" i="5"/>
  <c r="BL493" i="5"/>
  <c r="BL494" i="5"/>
  <c r="BL495" i="5"/>
  <c r="BL496" i="5"/>
  <c r="BL497" i="5"/>
  <c r="BL498" i="5"/>
  <c r="BL499" i="5"/>
  <c r="BL500" i="5"/>
  <c r="BL501" i="5"/>
  <c r="BL502" i="5"/>
  <c r="BL503" i="5"/>
  <c r="BL504" i="5"/>
  <c r="BL505" i="5"/>
  <c r="BL506" i="5"/>
  <c r="BL507" i="5"/>
  <c r="BL508" i="5"/>
  <c r="BL509" i="5"/>
  <c r="BL510" i="5"/>
  <c r="BL511" i="5"/>
  <c r="BL512" i="5"/>
  <c r="BL513" i="5"/>
  <c r="BL514" i="5"/>
  <c r="BL515" i="5"/>
  <c r="BL516" i="5"/>
  <c r="BL517" i="5"/>
  <c r="BL518" i="5"/>
  <c r="BL519" i="5"/>
  <c r="BL520" i="5"/>
  <c r="BL521" i="5"/>
  <c r="BL522" i="5"/>
  <c r="BL523" i="5"/>
  <c r="BL524" i="5"/>
  <c r="BL525" i="5"/>
  <c r="BL526" i="5"/>
  <c r="BL527" i="5"/>
  <c r="BL528" i="5"/>
  <c r="BL529" i="5"/>
  <c r="BL530" i="5"/>
  <c r="BL531" i="5"/>
  <c r="BL532" i="5"/>
  <c r="BL533" i="5"/>
  <c r="BL534" i="5"/>
  <c r="BL535" i="5"/>
  <c r="BL536" i="5"/>
  <c r="BL537" i="5"/>
  <c r="BL538" i="5"/>
  <c r="BL539" i="5"/>
  <c r="BL540" i="5"/>
  <c r="BL541" i="5"/>
  <c r="BL542" i="5"/>
  <c r="BL543" i="5"/>
  <c r="BL544" i="5"/>
  <c r="BL545" i="5"/>
  <c r="BL546" i="5"/>
  <c r="BL547" i="5"/>
  <c r="BL548" i="5"/>
  <c r="BL549" i="5"/>
  <c r="BL550" i="5"/>
  <c r="BL551" i="5"/>
  <c r="BL552" i="5"/>
  <c r="BL553" i="5"/>
  <c r="BL554" i="5"/>
  <c r="BL555" i="5"/>
  <c r="BL556" i="5"/>
  <c r="BL557" i="5"/>
  <c r="BL558" i="5"/>
  <c r="BL559" i="5"/>
  <c r="BL560" i="5"/>
  <c r="BL561" i="5"/>
  <c r="BL562" i="5"/>
  <c r="BL563" i="5"/>
  <c r="BL564" i="5"/>
  <c r="BL565" i="5"/>
  <c r="BL566" i="5"/>
  <c r="BL567" i="5"/>
  <c r="BL568" i="5"/>
  <c r="BL569" i="5"/>
  <c r="BL570" i="5"/>
  <c r="BL571" i="5"/>
  <c r="BL572" i="5"/>
  <c r="BL573" i="5"/>
  <c r="BL574" i="5"/>
  <c r="BL575" i="5"/>
  <c r="BL576" i="5"/>
  <c r="BL577" i="5"/>
  <c r="BL578" i="5"/>
  <c r="BL579" i="5"/>
  <c r="BL580" i="5"/>
  <c r="BL581" i="5"/>
  <c r="BL582" i="5"/>
  <c r="BL583" i="5"/>
  <c r="BL584" i="5"/>
  <c r="BL585" i="5"/>
  <c r="BL586" i="5"/>
  <c r="BL587" i="5"/>
  <c r="BL588" i="5"/>
  <c r="BL589" i="5"/>
  <c r="BL590" i="5"/>
  <c r="BL591" i="5"/>
  <c r="BL592" i="5"/>
  <c r="BL593" i="5"/>
  <c r="BL594" i="5"/>
  <c r="BL595" i="5"/>
  <c r="BL596" i="5"/>
  <c r="BL597" i="5"/>
  <c r="BL598" i="5"/>
  <c r="BL599" i="5"/>
  <c r="BL600" i="5"/>
  <c r="BL601" i="5"/>
  <c r="BL602" i="5"/>
  <c r="BL603" i="5"/>
  <c r="BL604" i="5"/>
  <c r="BL605" i="5"/>
  <c r="BL606" i="5"/>
  <c r="BL607" i="5"/>
  <c r="BL608" i="5"/>
  <c r="BL609" i="5"/>
  <c r="BL610" i="5"/>
  <c r="BL611" i="5"/>
  <c r="BL612" i="5"/>
  <c r="BL613" i="5"/>
  <c r="BL614" i="5"/>
  <c r="BL615" i="5"/>
  <c r="BL616" i="5"/>
  <c r="BL617" i="5"/>
  <c r="BL618" i="5"/>
  <c r="BL619" i="5"/>
  <c r="BL620" i="5"/>
  <c r="BL621" i="5"/>
  <c r="BL622" i="5"/>
  <c r="BL623" i="5"/>
  <c r="BL624" i="5"/>
  <c r="BL625" i="5"/>
  <c r="BL626" i="5"/>
  <c r="BL627" i="5"/>
  <c r="BL628" i="5"/>
  <c r="BL629" i="5"/>
  <c r="BL630" i="5"/>
  <c r="BL631" i="5"/>
  <c r="BL632" i="5"/>
  <c r="BL633" i="5"/>
  <c r="BL634" i="5"/>
  <c r="BL635" i="5"/>
  <c r="BL636" i="5"/>
  <c r="BL637" i="5"/>
  <c r="BL638" i="5"/>
  <c r="BL639" i="5"/>
  <c r="BL640" i="5"/>
  <c r="BL641" i="5"/>
  <c r="BL642" i="5"/>
  <c r="BL643" i="5"/>
  <c r="BL644" i="5"/>
  <c r="BL645" i="5"/>
  <c r="BL646" i="5"/>
  <c r="BL647" i="5"/>
  <c r="BL648" i="5"/>
  <c r="BL649" i="5"/>
  <c r="BL650" i="5"/>
  <c r="BL651" i="5"/>
  <c r="BL652" i="5"/>
  <c r="BL653" i="5"/>
  <c r="BL654" i="5"/>
  <c r="BL655" i="5"/>
  <c r="BL656" i="5"/>
  <c r="BL657" i="5"/>
  <c r="BL658" i="5"/>
  <c r="BL659" i="5"/>
  <c r="BL660" i="5"/>
  <c r="BL661" i="5"/>
  <c r="BL662" i="5"/>
  <c r="BL663" i="5"/>
  <c r="BL664" i="5"/>
  <c r="BL665" i="5"/>
  <c r="BL666" i="5"/>
  <c r="BL667" i="5"/>
  <c r="BL668" i="5"/>
  <c r="BL669" i="5"/>
  <c r="BL670" i="5"/>
  <c r="BL671" i="5"/>
  <c r="BL672" i="5"/>
  <c r="BL673" i="5"/>
  <c r="BL674" i="5"/>
  <c r="BL675" i="5"/>
  <c r="BL676" i="5"/>
  <c r="BL677" i="5"/>
  <c r="BL678" i="5"/>
  <c r="BL679" i="5"/>
  <c r="BL680" i="5"/>
  <c r="BL681" i="5"/>
  <c r="BL682" i="5"/>
  <c r="BL683" i="5"/>
  <c r="BL684" i="5"/>
  <c r="BL685" i="5"/>
  <c r="BL686" i="5"/>
  <c r="BL687" i="5"/>
  <c r="BL688" i="5"/>
  <c r="BL689" i="5"/>
  <c r="BL690" i="5"/>
  <c r="BL691" i="5"/>
  <c r="BL692" i="5"/>
  <c r="BL693" i="5"/>
  <c r="BL694" i="5"/>
  <c r="BL695" i="5"/>
  <c r="BL696" i="5"/>
  <c r="BL697" i="5"/>
  <c r="BL698" i="5"/>
  <c r="BL699" i="5"/>
  <c r="BL700" i="5"/>
  <c r="BL701" i="5"/>
  <c r="BL702" i="5"/>
  <c r="BL703" i="5"/>
  <c r="BL704" i="5"/>
  <c r="BL705" i="5"/>
  <c r="BL706" i="5"/>
  <c r="BL707" i="5"/>
  <c r="BL708" i="5"/>
  <c r="BL709" i="5"/>
  <c r="BL710" i="5"/>
  <c r="BL711" i="5"/>
  <c r="BL712" i="5"/>
  <c r="BL713" i="5"/>
  <c r="BL714" i="5"/>
  <c r="BL715" i="5"/>
  <c r="BL716" i="5"/>
  <c r="BL717" i="5"/>
  <c r="BL718" i="5"/>
  <c r="BL719" i="5"/>
  <c r="BL720" i="5"/>
  <c r="BL721" i="5"/>
  <c r="BL722" i="5"/>
  <c r="BL723" i="5"/>
  <c r="BL724" i="5"/>
  <c r="BL725" i="5"/>
  <c r="BL726" i="5"/>
  <c r="BL727" i="5"/>
  <c r="BL728" i="5"/>
  <c r="BL729" i="5"/>
  <c r="BL730" i="5"/>
  <c r="BL731" i="5"/>
  <c r="BL732" i="5"/>
  <c r="BL733" i="5"/>
  <c r="BL734" i="5"/>
  <c r="BL735" i="5"/>
  <c r="BL736" i="5"/>
  <c r="BL737" i="5"/>
  <c r="BL738" i="5"/>
  <c r="BL739" i="5"/>
  <c r="BL740" i="5"/>
  <c r="BL741" i="5"/>
  <c r="BL742" i="5"/>
  <c r="BL743" i="5"/>
  <c r="BL744" i="5"/>
  <c r="BL745" i="5"/>
  <c r="BL746" i="5"/>
  <c r="BL747" i="5"/>
  <c r="BL748" i="5"/>
  <c r="BL749" i="5"/>
  <c r="BL750" i="5"/>
  <c r="BL751" i="5"/>
  <c r="BL752" i="5"/>
  <c r="BL753" i="5"/>
  <c r="BL754" i="5"/>
  <c r="BL755" i="5"/>
  <c r="BL756" i="5"/>
  <c r="BL757" i="5"/>
  <c r="BL758" i="5"/>
  <c r="BL759" i="5"/>
  <c r="BL760" i="5"/>
  <c r="BL761" i="5"/>
  <c r="BL762" i="5"/>
  <c r="BL763" i="5"/>
  <c r="BL764" i="5"/>
  <c r="BL765" i="5"/>
  <c r="BL766" i="5"/>
  <c r="BL767" i="5"/>
  <c r="BL768" i="5"/>
  <c r="BL769" i="5"/>
  <c r="BL770" i="5"/>
  <c r="BL771" i="5"/>
  <c r="BL772" i="5"/>
  <c r="BL773" i="5"/>
  <c r="BL774" i="5"/>
  <c r="BL775" i="5"/>
  <c r="BL776" i="5"/>
  <c r="BL777" i="5"/>
  <c r="BL778" i="5"/>
  <c r="BL779" i="5"/>
  <c r="BL780" i="5"/>
  <c r="BL781" i="5"/>
  <c r="BL782" i="5"/>
  <c r="BL783" i="5"/>
  <c r="BL784" i="5"/>
  <c r="BL785" i="5"/>
  <c r="BL786" i="5"/>
  <c r="BL787" i="5"/>
  <c r="BL788" i="5"/>
  <c r="BL789" i="5"/>
  <c r="BL790" i="5"/>
  <c r="BL791" i="5"/>
  <c r="BL792" i="5"/>
  <c r="BL793" i="5"/>
  <c r="BL794" i="5"/>
  <c r="BL795" i="5"/>
  <c r="BL796" i="5"/>
  <c r="BL797" i="5"/>
  <c r="BL798" i="5"/>
  <c r="BL799" i="5"/>
  <c r="BL800" i="5"/>
  <c r="BL801" i="5"/>
  <c r="BL802" i="5"/>
  <c r="BL803" i="5"/>
  <c r="BL804" i="5"/>
  <c r="BL805" i="5"/>
  <c r="BL806" i="5"/>
  <c r="BL807" i="5"/>
  <c r="BL808" i="5"/>
  <c r="BL809" i="5"/>
  <c r="BL810" i="5"/>
  <c r="BL811" i="5"/>
  <c r="BL812" i="5"/>
  <c r="BL813" i="5"/>
  <c r="BL814" i="5"/>
  <c r="BL815" i="5"/>
  <c r="BL816" i="5"/>
  <c r="BL817" i="5"/>
  <c r="BL818" i="5"/>
  <c r="BL819" i="5"/>
  <c r="BL820" i="5"/>
  <c r="BL821" i="5"/>
  <c r="BL822" i="5"/>
  <c r="BL823" i="5"/>
  <c r="BL824" i="5"/>
  <c r="BL825" i="5"/>
  <c r="BL826" i="5"/>
  <c r="BL827" i="5"/>
  <c r="BL828" i="5"/>
  <c r="BL829" i="5"/>
  <c r="BL830" i="5"/>
  <c r="BL831" i="5"/>
  <c r="BL832" i="5"/>
  <c r="BL833" i="5"/>
  <c r="BL834" i="5"/>
  <c r="BL835" i="5"/>
  <c r="BL836" i="5"/>
  <c r="BL837" i="5"/>
  <c r="BL838" i="5"/>
  <c r="BL839" i="5"/>
  <c r="BL840" i="5"/>
  <c r="BL841" i="5"/>
  <c r="BL842" i="5"/>
  <c r="BL843" i="5"/>
  <c r="BL844" i="5"/>
  <c r="BL845" i="5"/>
  <c r="BL846" i="5"/>
  <c r="BL847" i="5"/>
  <c r="BL848" i="5"/>
  <c r="BL849" i="5"/>
  <c r="BL850" i="5"/>
  <c r="BL851" i="5"/>
  <c r="BL852" i="5"/>
  <c r="BL853" i="5"/>
  <c r="BL854" i="5"/>
  <c r="BL855" i="5"/>
  <c r="BL856" i="5"/>
  <c r="BL857" i="5"/>
  <c r="BL858" i="5"/>
  <c r="BL859" i="5"/>
  <c r="BL860" i="5"/>
  <c r="BL861" i="5"/>
  <c r="BL862" i="5"/>
  <c r="BL863" i="5"/>
  <c r="BL864" i="5"/>
  <c r="BL865" i="5"/>
  <c r="BL866" i="5"/>
  <c r="BL867" i="5"/>
  <c r="BL868" i="5"/>
  <c r="BL869" i="5"/>
  <c r="BL870" i="5"/>
  <c r="BL871" i="5"/>
  <c r="BL872" i="5"/>
  <c r="BL873" i="5"/>
  <c r="BL874" i="5"/>
  <c r="BL875" i="5"/>
  <c r="BL876" i="5"/>
  <c r="BL877" i="5"/>
  <c r="BL878" i="5"/>
  <c r="BL879" i="5"/>
  <c r="BL880" i="5"/>
  <c r="BL881" i="5"/>
  <c r="BL882" i="5"/>
  <c r="BL883" i="5"/>
  <c r="BL884" i="5"/>
  <c r="BL885" i="5"/>
  <c r="BL886" i="5"/>
  <c r="BL887" i="5"/>
  <c r="BL888" i="5"/>
  <c r="BL889" i="5"/>
  <c r="BL890" i="5"/>
  <c r="BL891" i="5"/>
  <c r="BL892" i="5"/>
  <c r="BL893" i="5"/>
  <c r="BL894" i="5"/>
  <c r="BL895" i="5"/>
  <c r="BL896" i="5"/>
  <c r="BL897" i="5"/>
  <c r="BL898" i="5"/>
  <c r="BL899" i="5"/>
  <c r="BL900" i="5"/>
  <c r="BL901" i="5"/>
  <c r="BL902" i="5"/>
  <c r="BL903" i="5"/>
  <c r="BL904" i="5"/>
  <c r="BL905" i="5"/>
  <c r="BL906" i="5"/>
  <c r="BL907" i="5"/>
  <c r="BL908" i="5"/>
  <c r="BL909" i="5"/>
  <c r="BL910" i="5"/>
  <c r="BL911" i="5"/>
  <c r="BL912" i="5"/>
  <c r="BL913" i="5"/>
  <c r="BL914" i="5"/>
  <c r="BL915" i="5"/>
  <c r="BL916" i="5"/>
  <c r="BL917" i="5"/>
  <c r="BL918" i="5"/>
  <c r="BL919" i="5"/>
  <c r="BL920" i="5"/>
  <c r="BL921" i="5"/>
  <c r="BL922" i="5"/>
  <c r="BL923" i="5"/>
  <c r="BL924" i="5"/>
  <c r="BL925" i="5"/>
  <c r="BL926" i="5"/>
  <c r="BL927" i="5"/>
  <c r="BL928" i="5"/>
  <c r="BL929" i="5"/>
  <c r="BL930" i="5"/>
  <c r="BL931" i="5"/>
  <c r="BL932" i="5"/>
  <c r="BL933" i="5"/>
  <c r="BL934" i="5"/>
  <c r="BL935" i="5"/>
  <c r="BL936" i="5"/>
  <c r="BL937" i="5"/>
  <c r="BL938" i="5"/>
  <c r="BL939" i="5"/>
  <c r="BL940" i="5"/>
  <c r="BL941" i="5"/>
  <c r="BL942" i="5"/>
  <c r="BL943" i="5"/>
  <c r="BL944" i="5"/>
  <c r="BL945" i="5"/>
  <c r="BL946" i="5"/>
  <c r="BL947" i="5"/>
  <c r="BL948" i="5"/>
  <c r="BL949" i="5"/>
  <c r="BL950" i="5"/>
  <c r="BL951" i="5"/>
  <c r="BL952" i="5"/>
  <c r="BL953" i="5"/>
  <c r="BL954" i="5"/>
  <c r="BL955" i="5"/>
  <c r="BL956" i="5"/>
  <c r="BL957" i="5"/>
  <c r="BL958" i="5"/>
  <c r="BL959" i="5"/>
  <c r="BL960" i="5"/>
  <c r="BL961" i="5"/>
  <c r="BL962" i="5"/>
  <c r="BL963" i="5"/>
  <c r="BL964" i="5"/>
  <c r="BL965" i="5"/>
  <c r="BL966" i="5"/>
  <c r="BL967" i="5"/>
  <c r="BL968" i="5"/>
  <c r="BL969" i="5"/>
  <c r="BL970" i="5"/>
  <c r="BL971" i="5"/>
  <c r="BL972" i="5"/>
  <c r="BL973" i="5"/>
  <c r="BL974" i="5"/>
  <c r="BL975" i="5"/>
  <c r="BL976" i="5"/>
  <c r="BL977" i="5"/>
  <c r="BL978" i="5"/>
  <c r="BL979" i="5"/>
  <c r="BL980" i="5"/>
  <c r="BL981" i="5"/>
  <c r="BL982" i="5"/>
  <c r="BL983" i="5"/>
  <c r="BL984" i="5"/>
  <c r="BL985" i="5"/>
  <c r="BL986" i="5"/>
  <c r="BL987" i="5"/>
  <c r="BL988" i="5"/>
  <c r="BL989" i="5"/>
  <c r="BL990" i="5"/>
  <c r="BL991" i="5"/>
  <c r="BL992" i="5"/>
  <c r="BL993" i="5"/>
  <c r="BL994" i="5"/>
  <c r="BL995" i="5"/>
  <c r="BL996" i="5"/>
  <c r="BL997" i="5"/>
  <c r="BL998" i="5"/>
  <c r="BL999" i="5"/>
  <c r="BL1000" i="5"/>
  <c r="BL1001" i="5"/>
  <c r="BL1002" i="5"/>
  <c r="BL1003" i="5"/>
  <c r="BL1004" i="5"/>
  <c r="BL1005" i="5"/>
  <c r="BL1006" i="5"/>
  <c r="BL1007" i="5"/>
  <c r="BL8" i="5"/>
  <c r="AB22" i="5"/>
  <c r="AB20" i="5"/>
  <c r="AB18" i="5"/>
  <c r="AB16" i="5"/>
  <c r="AB13" i="5"/>
  <c r="N145" i="11" l="1"/>
  <c r="J199" i="11"/>
  <c r="J202" i="11" s="1"/>
  <c r="N145" i="12"/>
  <c r="J199" i="12"/>
  <c r="J202" i="12" s="1"/>
  <c r="J74" i="12"/>
  <c r="N104" i="12"/>
  <c r="I38" i="12"/>
  <c r="N77" i="12" s="1"/>
  <c r="N83" i="12"/>
  <c r="J74" i="11"/>
  <c r="N104" i="11"/>
  <c r="I38" i="11"/>
  <c r="N77" i="11" s="1"/>
  <c r="N83" i="11"/>
  <c r="H107" i="10"/>
  <c r="H118" i="10" s="1"/>
  <c r="N224" i="10" s="1"/>
  <c r="I38" i="10"/>
  <c r="N77" i="10" s="1"/>
  <c r="J59" i="12"/>
  <c r="H107" i="12"/>
  <c r="N216" i="12" s="1"/>
  <c r="N35" i="12"/>
  <c r="I55" i="12"/>
  <c r="N136" i="12" s="1"/>
  <c r="J185" i="12"/>
  <c r="J185" i="11"/>
  <c r="J59" i="11"/>
  <c r="H107" i="11"/>
  <c r="N216" i="11" s="1"/>
  <c r="N35" i="11"/>
  <c r="I55" i="11"/>
  <c r="N136" i="11" s="1"/>
  <c r="N80" i="11"/>
  <c r="N216" i="10"/>
  <c r="N34" i="10"/>
  <c r="H24" i="10"/>
  <c r="N80" i="10" s="1"/>
  <c r="I55" i="10"/>
  <c r="N164" i="10"/>
  <c r="U8" i="4"/>
  <c r="N198" i="12" l="1"/>
  <c r="N198" i="11"/>
  <c r="J81" i="11"/>
  <c r="N164" i="11"/>
  <c r="J81" i="12"/>
  <c r="N164" i="12"/>
  <c r="H25" i="11"/>
  <c r="N81" i="11" s="1"/>
  <c r="H118" i="11"/>
  <c r="N224" i="11" s="1"/>
  <c r="G93" i="12"/>
  <c r="N204" i="12" s="1"/>
  <c r="J55" i="11"/>
  <c r="N137" i="11" s="1"/>
  <c r="G93" i="11"/>
  <c r="N204" i="11" s="1"/>
  <c r="H223" i="11"/>
  <c r="N228" i="11" s="1"/>
  <c r="H223" i="12"/>
  <c r="N228" i="12" s="1"/>
  <c r="J55" i="12"/>
  <c r="N137" i="12" s="1"/>
  <c r="H118" i="12"/>
  <c r="N224" i="12" s="1"/>
  <c r="J55" i="10"/>
  <c r="N137" i="10" s="1"/>
  <c r="N136" i="10"/>
  <c r="AR1007" i="5"/>
  <c r="AN1007" i="5"/>
  <c r="AP1007" i="5"/>
  <c r="BP1007" i="5"/>
  <c r="BN1007" i="5"/>
  <c r="BH1007" i="5"/>
  <c r="BF1007" i="5"/>
  <c r="BD1007" i="5"/>
  <c r="AR1006" i="5"/>
  <c r="AN1006" i="5"/>
  <c r="AP1006" i="5"/>
  <c r="BP1006" i="5"/>
  <c r="BN1006" i="5"/>
  <c r="BH1006" i="5"/>
  <c r="BF1006" i="5"/>
  <c r="BD1006" i="5"/>
  <c r="AR1005" i="5"/>
  <c r="AN1005" i="5"/>
  <c r="AP1005" i="5"/>
  <c r="BP1005" i="5"/>
  <c r="BN1005" i="5"/>
  <c r="BH1005" i="5"/>
  <c r="BF1005" i="5"/>
  <c r="BD1005" i="5"/>
  <c r="AR1004" i="5"/>
  <c r="AN1004" i="5"/>
  <c r="AP1004" i="5"/>
  <c r="BP1004" i="5"/>
  <c r="BN1004" i="5"/>
  <c r="BH1004" i="5"/>
  <c r="BF1004" i="5"/>
  <c r="BD1004" i="5"/>
  <c r="AR1003" i="5"/>
  <c r="AN1003" i="5"/>
  <c r="AP1003" i="5"/>
  <c r="BP1003" i="5"/>
  <c r="BN1003" i="5"/>
  <c r="BH1003" i="5"/>
  <c r="BF1003" i="5"/>
  <c r="BD1003" i="5"/>
  <c r="AR1002" i="5"/>
  <c r="AN1002" i="5"/>
  <c r="AP1002" i="5"/>
  <c r="BP1002" i="5"/>
  <c r="BN1002" i="5"/>
  <c r="BH1002" i="5"/>
  <c r="BF1002" i="5"/>
  <c r="BD1002" i="5"/>
  <c r="AR1001" i="5"/>
  <c r="AN1001" i="5"/>
  <c r="AP1001" i="5"/>
  <c r="BP1001" i="5"/>
  <c r="BN1001" i="5"/>
  <c r="BH1001" i="5"/>
  <c r="BF1001" i="5"/>
  <c r="BD1001" i="5"/>
  <c r="AR1000" i="5"/>
  <c r="AN1000" i="5"/>
  <c r="AP1000" i="5"/>
  <c r="BP1000" i="5"/>
  <c r="BN1000" i="5"/>
  <c r="BH1000" i="5"/>
  <c r="BF1000" i="5"/>
  <c r="BD1000" i="5"/>
  <c r="AR999" i="5"/>
  <c r="AN999" i="5"/>
  <c r="AP999" i="5"/>
  <c r="BP999" i="5"/>
  <c r="BN999" i="5"/>
  <c r="BH999" i="5"/>
  <c r="BF999" i="5"/>
  <c r="BD999" i="5"/>
  <c r="AR998" i="5"/>
  <c r="AN998" i="5"/>
  <c r="AP998" i="5"/>
  <c r="BP998" i="5"/>
  <c r="BN998" i="5"/>
  <c r="BH998" i="5"/>
  <c r="BF998" i="5"/>
  <c r="BD998" i="5"/>
  <c r="AR997" i="5"/>
  <c r="AN997" i="5"/>
  <c r="AP997" i="5"/>
  <c r="BP997" i="5"/>
  <c r="BN997" i="5"/>
  <c r="BH997" i="5"/>
  <c r="BF997" i="5"/>
  <c r="BD997" i="5"/>
  <c r="AR996" i="5"/>
  <c r="AN996" i="5"/>
  <c r="AP996" i="5"/>
  <c r="BP996" i="5"/>
  <c r="BN996" i="5"/>
  <c r="BH996" i="5"/>
  <c r="BF996" i="5"/>
  <c r="BD996" i="5"/>
  <c r="AR995" i="5"/>
  <c r="AN995" i="5"/>
  <c r="AP995" i="5"/>
  <c r="BP995" i="5"/>
  <c r="BN995" i="5"/>
  <c r="BH995" i="5"/>
  <c r="BF995" i="5"/>
  <c r="BD995" i="5"/>
  <c r="AR994" i="5"/>
  <c r="AN994" i="5"/>
  <c r="AP994" i="5"/>
  <c r="BP994" i="5"/>
  <c r="BN994" i="5"/>
  <c r="BH994" i="5"/>
  <c r="BF994" i="5"/>
  <c r="BD994" i="5"/>
  <c r="AR993" i="5"/>
  <c r="AN993" i="5"/>
  <c r="AP993" i="5"/>
  <c r="BP993" i="5"/>
  <c r="BN993" i="5"/>
  <c r="BH993" i="5"/>
  <c r="BF993" i="5"/>
  <c r="BD993" i="5"/>
  <c r="AR992" i="5"/>
  <c r="AN992" i="5"/>
  <c r="AP992" i="5"/>
  <c r="BP992" i="5"/>
  <c r="BN992" i="5"/>
  <c r="BH992" i="5"/>
  <c r="BF992" i="5"/>
  <c r="BD992" i="5"/>
  <c r="AR991" i="5"/>
  <c r="AN991" i="5"/>
  <c r="AP991" i="5"/>
  <c r="BP991" i="5"/>
  <c r="BN991" i="5"/>
  <c r="BH991" i="5"/>
  <c r="BF991" i="5"/>
  <c r="BD991" i="5"/>
  <c r="AR990" i="5"/>
  <c r="AN990" i="5"/>
  <c r="AP990" i="5"/>
  <c r="BP990" i="5"/>
  <c r="BN990" i="5"/>
  <c r="BH990" i="5"/>
  <c r="BF990" i="5"/>
  <c r="BD990" i="5"/>
  <c r="AR989" i="5"/>
  <c r="AN989" i="5"/>
  <c r="AP989" i="5"/>
  <c r="BP989" i="5"/>
  <c r="BN989" i="5"/>
  <c r="BH989" i="5"/>
  <c r="BF989" i="5"/>
  <c r="BD989" i="5"/>
  <c r="AR988" i="5"/>
  <c r="AN988" i="5"/>
  <c r="AP988" i="5"/>
  <c r="BP988" i="5"/>
  <c r="BN988" i="5"/>
  <c r="BH988" i="5"/>
  <c r="BF988" i="5"/>
  <c r="BD988" i="5"/>
  <c r="AR987" i="5"/>
  <c r="AN987" i="5"/>
  <c r="AP987" i="5"/>
  <c r="BP987" i="5"/>
  <c r="BN987" i="5"/>
  <c r="BH987" i="5"/>
  <c r="BF987" i="5"/>
  <c r="BD987" i="5"/>
  <c r="AR986" i="5"/>
  <c r="AN986" i="5"/>
  <c r="AP986" i="5"/>
  <c r="BP986" i="5"/>
  <c r="BN986" i="5"/>
  <c r="BH986" i="5"/>
  <c r="BF986" i="5"/>
  <c r="BD986" i="5"/>
  <c r="AR985" i="5"/>
  <c r="AN985" i="5"/>
  <c r="AP985" i="5"/>
  <c r="BP985" i="5"/>
  <c r="BN985" i="5"/>
  <c r="BH985" i="5"/>
  <c r="BF985" i="5"/>
  <c r="BD985" i="5"/>
  <c r="AR984" i="5"/>
  <c r="AN984" i="5"/>
  <c r="AP984" i="5"/>
  <c r="BP984" i="5"/>
  <c r="BN984" i="5"/>
  <c r="BH984" i="5"/>
  <c r="BF984" i="5"/>
  <c r="BD984" i="5"/>
  <c r="AR983" i="5"/>
  <c r="AN983" i="5"/>
  <c r="AP983" i="5"/>
  <c r="BP983" i="5"/>
  <c r="BN983" i="5"/>
  <c r="BH983" i="5"/>
  <c r="BF983" i="5"/>
  <c r="BD983" i="5"/>
  <c r="AR982" i="5"/>
  <c r="AN982" i="5"/>
  <c r="AP982" i="5"/>
  <c r="BP982" i="5"/>
  <c r="BN982" i="5"/>
  <c r="BH982" i="5"/>
  <c r="BF982" i="5"/>
  <c r="BD982" i="5"/>
  <c r="AR981" i="5"/>
  <c r="AN981" i="5"/>
  <c r="AP981" i="5"/>
  <c r="BP981" i="5"/>
  <c r="BN981" i="5"/>
  <c r="BH981" i="5"/>
  <c r="BF981" i="5"/>
  <c r="BD981" i="5"/>
  <c r="AR980" i="5"/>
  <c r="AN980" i="5"/>
  <c r="AP980" i="5"/>
  <c r="BP980" i="5"/>
  <c r="BN980" i="5"/>
  <c r="BH980" i="5"/>
  <c r="BF980" i="5"/>
  <c r="BD980" i="5"/>
  <c r="AR979" i="5"/>
  <c r="AN979" i="5"/>
  <c r="AP979" i="5"/>
  <c r="BP979" i="5"/>
  <c r="BN979" i="5"/>
  <c r="BH979" i="5"/>
  <c r="BF979" i="5"/>
  <c r="BD979" i="5"/>
  <c r="AR978" i="5"/>
  <c r="AN978" i="5"/>
  <c r="AP978" i="5"/>
  <c r="BP978" i="5"/>
  <c r="BN978" i="5"/>
  <c r="BH978" i="5"/>
  <c r="BF978" i="5"/>
  <c r="BD978" i="5"/>
  <c r="AR977" i="5"/>
  <c r="AN977" i="5"/>
  <c r="AP977" i="5"/>
  <c r="BP977" i="5"/>
  <c r="BN977" i="5"/>
  <c r="BH977" i="5"/>
  <c r="BF977" i="5"/>
  <c r="BD977" i="5"/>
  <c r="AR976" i="5"/>
  <c r="AN976" i="5"/>
  <c r="AP976" i="5"/>
  <c r="BP976" i="5"/>
  <c r="BN976" i="5"/>
  <c r="BH976" i="5"/>
  <c r="BF976" i="5"/>
  <c r="BD976" i="5"/>
  <c r="AR975" i="5"/>
  <c r="AN975" i="5"/>
  <c r="AP975" i="5"/>
  <c r="BP975" i="5"/>
  <c r="BN975" i="5"/>
  <c r="BH975" i="5"/>
  <c r="BF975" i="5"/>
  <c r="BD975" i="5"/>
  <c r="AR974" i="5"/>
  <c r="AN974" i="5"/>
  <c r="AP974" i="5"/>
  <c r="BP974" i="5"/>
  <c r="BN974" i="5"/>
  <c r="BH974" i="5"/>
  <c r="BF974" i="5"/>
  <c r="BD974" i="5"/>
  <c r="AR973" i="5"/>
  <c r="AN973" i="5"/>
  <c r="AP973" i="5"/>
  <c r="BP973" i="5"/>
  <c r="BN973" i="5"/>
  <c r="BH973" i="5"/>
  <c r="BF973" i="5"/>
  <c r="BD973" i="5"/>
  <c r="AR972" i="5"/>
  <c r="AN972" i="5"/>
  <c r="AP972" i="5"/>
  <c r="BP972" i="5"/>
  <c r="BN972" i="5"/>
  <c r="BH972" i="5"/>
  <c r="BF972" i="5"/>
  <c r="BD972" i="5"/>
  <c r="AR971" i="5"/>
  <c r="AN971" i="5"/>
  <c r="AP971" i="5"/>
  <c r="BP971" i="5"/>
  <c r="BN971" i="5"/>
  <c r="BH971" i="5"/>
  <c r="BF971" i="5"/>
  <c r="BD971" i="5"/>
  <c r="AR970" i="5"/>
  <c r="AN970" i="5"/>
  <c r="AP970" i="5"/>
  <c r="BP970" i="5"/>
  <c r="BN970" i="5"/>
  <c r="BH970" i="5"/>
  <c r="BF970" i="5"/>
  <c r="BD970" i="5"/>
  <c r="AR969" i="5"/>
  <c r="AN969" i="5"/>
  <c r="AP969" i="5"/>
  <c r="BP969" i="5"/>
  <c r="BN969" i="5"/>
  <c r="BH969" i="5"/>
  <c r="BF969" i="5"/>
  <c r="BD969" i="5"/>
  <c r="AR968" i="5"/>
  <c r="AN968" i="5"/>
  <c r="AP968" i="5"/>
  <c r="BP968" i="5"/>
  <c r="BN968" i="5"/>
  <c r="BH968" i="5"/>
  <c r="BF968" i="5"/>
  <c r="BD968" i="5"/>
  <c r="AR967" i="5"/>
  <c r="AN967" i="5"/>
  <c r="AP967" i="5"/>
  <c r="BP967" i="5"/>
  <c r="BN967" i="5"/>
  <c r="BH967" i="5"/>
  <c r="BF967" i="5"/>
  <c r="BD967" i="5"/>
  <c r="AR966" i="5"/>
  <c r="AN966" i="5"/>
  <c r="AP966" i="5"/>
  <c r="BP966" i="5"/>
  <c r="BN966" i="5"/>
  <c r="BH966" i="5"/>
  <c r="BF966" i="5"/>
  <c r="BD966" i="5"/>
  <c r="AR965" i="5"/>
  <c r="AN965" i="5"/>
  <c r="AP965" i="5"/>
  <c r="BP965" i="5"/>
  <c r="BN965" i="5"/>
  <c r="BH965" i="5"/>
  <c r="BF965" i="5"/>
  <c r="BD965" i="5"/>
  <c r="AR964" i="5"/>
  <c r="AN964" i="5"/>
  <c r="AP964" i="5"/>
  <c r="BP964" i="5"/>
  <c r="BN964" i="5"/>
  <c r="BH964" i="5"/>
  <c r="BF964" i="5"/>
  <c r="BD964" i="5"/>
  <c r="AR963" i="5"/>
  <c r="AN963" i="5"/>
  <c r="AP963" i="5"/>
  <c r="BP963" i="5"/>
  <c r="BN963" i="5"/>
  <c r="BH963" i="5"/>
  <c r="BF963" i="5"/>
  <c r="BD963" i="5"/>
  <c r="AR962" i="5"/>
  <c r="AN962" i="5"/>
  <c r="AP962" i="5"/>
  <c r="BP962" i="5"/>
  <c r="BN962" i="5"/>
  <c r="BH962" i="5"/>
  <c r="BF962" i="5"/>
  <c r="BD962" i="5"/>
  <c r="AR961" i="5"/>
  <c r="AN961" i="5"/>
  <c r="AP961" i="5"/>
  <c r="BP961" i="5"/>
  <c r="BN961" i="5"/>
  <c r="BH961" i="5"/>
  <c r="BF961" i="5"/>
  <c r="BD961" i="5"/>
  <c r="AR960" i="5"/>
  <c r="AN960" i="5"/>
  <c r="AP960" i="5"/>
  <c r="BP960" i="5"/>
  <c r="BN960" i="5"/>
  <c r="BH960" i="5"/>
  <c r="BF960" i="5"/>
  <c r="BD960" i="5"/>
  <c r="AR959" i="5"/>
  <c r="AN959" i="5"/>
  <c r="AP959" i="5"/>
  <c r="BP959" i="5"/>
  <c r="BN959" i="5"/>
  <c r="BH959" i="5"/>
  <c r="BF959" i="5"/>
  <c r="BD959" i="5"/>
  <c r="AR958" i="5"/>
  <c r="AN958" i="5"/>
  <c r="AP958" i="5"/>
  <c r="BP958" i="5"/>
  <c r="BN958" i="5"/>
  <c r="BH958" i="5"/>
  <c r="BF958" i="5"/>
  <c r="BD958" i="5"/>
  <c r="AR957" i="5"/>
  <c r="AN957" i="5"/>
  <c r="AP957" i="5"/>
  <c r="BP957" i="5"/>
  <c r="BN957" i="5"/>
  <c r="BH957" i="5"/>
  <c r="BF957" i="5"/>
  <c r="BD957" i="5"/>
  <c r="AR956" i="5"/>
  <c r="AN956" i="5"/>
  <c r="AP956" i="5"/>
  <c r="BP956" i="5"/>
  <c r="BN956" i="5"/>
  <c r="BH956" i="5"/>
  <c r="BF956" i="5"/>
  <c r="BD956" i="5"/>
  <c r="AR955" i="5"/>
  <c r="AN955" i="5"/>
  <c r="AP955" i="5"/>
  <c r="BP955" i="5"/>
  <c r="BN955" i="5"/>
  <c r="BH955" i="5"/>
  <c r="BF955" i="5"/>
  <c r="BD955" i="5"/>
  <c r="AR954" i="5"/>
  <c r="AN954" i="5"/>
  <c r="AP954" i="5"/>
  <c r="BP954" i="5"/>
  <c r="BN954" i="5"/>
  <c r="BH954" i="5"/>
  <c r="BF954" i="5"/>
  <c r="BD954" i="5"/>
  <c r="AR953" i="5"/>
  <c r="AN953" i="5"/>
  <c r="AP953" i="5"/>
  <c r="BP953" i="5"/>
  <c r="BN953" i="5"/>
  <c r="BH953" i="5"/>
  <c r="BF953" i="5"/>
  <c r="BD953" i="5"/>
  <c r="AR952" i="5"/>
  <c r="AN952" i="5"/>
  <c r="AP952" i="5"/>
  <c r="BP952" i="5"/>
  <c r="BN952" i="5"/>
  <c r="BH952" i="5"/>
  <c r="BF952" i="5"/>
  <c r="BD952" i="5"/>
  <c r="AR951" i="5"/>
  <c r="AN951" i="5"/>
  <c r="AP951" i="5"/>
  <c r="BP951" i="5"/>
  <c r="BN951" i="5"/>
  <c r="BH951" i="5"/>
  <c r="BF951" i="5"/>
  <c r="BD951" i="5"/>
  <c r="AR950" i="5"/>
  <c r="AN950" i="5"/>
  <c r="AP950" i="5"/>
  <c r="BP950" i="5"/>
  <c r="BN950" i="5"/>
  <c r="BH950" i="5"/>
  <c r="BF950" i="5"/>
  <c r="BD950" i="5"/>
  <c r="AR949" i="5"/>
  <c r="AN949" i="5"/>
  <c r="AP949" i="5"/>
  <c r="BP949" i="5"/>
  <c r="BN949" i="5"/>
  <c r="BH949" i="5"/>
  <c r="BF949" i="5"/>
  <c r="BD949" i="5"/>
  <c r="AR948" i="5"/>
  <c r="AN948" i="5"/>
  <c r="AP948" i="5"/>
  <c r="BP948" i="5"/>
  <c r="BN948" i="5"/>
  <c r="BH948" i="5"/>
  <c r="BF948" i="5"/>
  <c r="BD948" i="5"/>
  <c r="AR947" i="5"/>
  <c r="AN947" i="5"/>
  <c r="AP947" i="5"/>
  <c r="BP947" i="5"/>
  <c r="BN947" i="5"/>
  <c r="BH947" i="5"/>
  <c r="BF947" i="5"/>
  <c r="BD947" i="5"/>
  <c r="AR946" i="5"/>
  <c r="AN946" i="5"/>
  <c r="AP946" i="5"/>
  <c r="BP946" i="5"/>
  <c r="BN946" i="5"/>
  <c r="BH946" i="5"/>
  <c r="BF946" i="5"/>
  <c r="BD946" i="5"/>
  <c r="AR945" i="5"/>
  <c r="AN945" i="5"/>
  <c r="AP945" i="5"/>
  <c r="BP945" i="5"/>
  <c r="BN945" i="5"/>
  <c r="BH945" i="5"/>
  <c r="BF945" i="5"/>
  <c r="BD945" i="5"/>
  <c r="AR944" i="5"/>
  <c r="AN944" i="5"/>
  <c r="AP944" i="5"/>
  <c r="BP944" i="5"/>
  <c r="BN944" i="5"/>
  <c r="BH944" i="5"/>
  <c r="BF944" i="5"/>
  <c r="BD944" i="5"/>
  <c r="AR943" i="5"/>
  <c r="AN943" i="5"/>
  <c r="AP943" i="5"/>
  <c r="BP943" i="5"/>
  <c r="BN943" i="5"/>
  <c r="BH943" i="5"/>
  <c r="BF943" i="5"/>
  <c r="BD943" i="5"/>
  <c r="AR942" i="5"/>
  <c r="AN942" i="5"/>
  <c r="AP942" i="5"/>
  <c r="BP942" i="5"/>
  <c r="BN942" i="5"/>
  <c r="BH942" i="5"/>
  <c r="BF942" i="5"/>
  <c r="BD942" i="5"/>
  <c r="AR941" i="5"/>
  <c r="AN941" i="5"/>
  <c r="AP941" i="5"/>
  <c r="BP941" i="5"/>
  <c r="BN941" i="5"/>
  <c r="BH941" i="5"/>
  <c r="BF941" i="5"/>
  <c r="BD941" i="5"/>
  <c r="AR940" i="5"/>
  <c r="AN940" i="5"/>
  <c r="AP940" i="5"/>
  <c r="BP940" i="5"/>
  <c r="BN940" i="5"/>
  <c r="BH940" i="5"/>
  <c r="BF940" i="5"/>
  <c r="BD940" i="5"/>
  <c r="AR939" i="5"/>
  <c r="AN939" i="5"/>
  <c r="AP939" i="5"/>
  <c r="BP939" i="5"/>
  <c r="BN939" i="5"/>
  <c r="BH939" i="5"/>
  <c r="BF939" i="5"/>
  <c r="BD939" i="5"/>
  <c r="AR938" i="5"/>
  <c r="AN938" i="5"/>
  <c r="AP938" i="5"/>
  <c r="BP938" i="5"/>
  <c r="BN938" i="5"/>
  <c r="BH938" i="5"/>
  <c r="BF938" i="5"/>
  <c r="BD938" i="5"/>
  <c r="AR937" i="5"/>
  <c r="AN937" i="5"/>
  <c r="AP937" i="5"/>
  <c r="BP937" i="5"/>
  <c r="BN937" i="5"/>
  <c r="BH937" i="5"/>
  <c r="BF937" i="5"/>
  <c r="BD937" i="5"/>
  <c r="AR936" i="5"/>
  <c r="AN936" i="5"/>
  <c r="AP936" i="5"/>
  <c r="BP936" i="5"/>
  <c r="BN936" i="5"/>
  <c r="BH936" i="5"/>
  <c r="BF936" i="5"/>
  <c r="BD936" i="5"/>
  <c r="AR935" i="5"/>
  <c r="AN935" i="5"/>
  <c r="AP935" i="5"/>
  <c r="BP935" i="5"/>
  <c r="BN935" i="5"/>
  <c r="BH935" i="5"/>
  <c r="BF935" i="5"/>
  <c r="BD935" i="5"/>
  <c r="AR934" i="5"/>
  <c r="AN934" i="5"/>
  <c r="AP934" i="5"/>
  <c r="BP934" i="5"/>
  <c r="BN934" i="5"/>
  <c r="BH934" i="5"/>
  <c r="BF934" i="5"/>
  <c r="BD934" i="5"/>
  <c r="AR933" i="5"/>
  <c r="AN933" i="5"/>
  <c r="AP933" i="5"/>
  <c r="BP933" i="5"/>
  <c r="BN933" i="5"/>
  <c r="BH933" i="5"/>
  <c r="BF933" i="5"/>
  <c r="BD933" i="5"/>
  <c r="AR932" i="5"/>
  <c r="AN932" i="5"/>
  <c r="AP932" i="5"/>
  <c r="BP932" i="5"/>
  <c r="BN932" i="5"/>
  <c r="BH932" i="5"/>
  <c r="BF932" i="5"/>
  <c r="BD932" i="5"/>
  <c r="AR931" i="5"/>
  <c r="AN931" i="5"/>
  <c r="AP931" i="5"/>
  <c r="BP931" i="5"/>
  <c r="BN931" i="5"/>
  <c r="BH931" i="5"/>
  <c r="BF931" i="5"/>
  <c r="BD931" i="5"/>
  <c r="AR930" i="5"/>
  <c r="AN930" i="5"/>
  <c r="AP930" i="5"/>
  <c r="BP930" i="5"/>
  <c r="BN930" i="5"/>
  <c r="BH930" i="5"/>
  <c r="BF930" i="5"/>
  <c r="BD930" i="5"/>
  <c r="AR929" i="5"/>
  <c r="AN929" i="5"/>
  <c r="AP929" i="5"/>
  <c r="BP929" i="5"/>
  <c r="BN929" i="5"/>
  <c r="BH929" i="5"/>
  <c r="BF929" i="5"/>
  <c r="BD929" i="5"/>
  <c r="AR928" i="5"/>
  <c r="AN928" i="5"/>
  <c r="AP928" i="5"/>
  <c r="BP928" i="5"/>
  <c r="BN928" i="5"/>
  <c r="BH928" i="5"/>
  <c r="BF928" i="5"/>
  <c r="BD928" i="5"/>
  <c r="AR927" i="5"/>
  <c r="AN927" i="5"/>
  <c r="AP927" i="5"/>
  <c r="BP927" i="5"/>
  <c r="BN927" i="5"/>
  <c r="BH927" i="5"/>
  <c r="BF927" i="5"/>
  <c r="BD927" i="5"/>
  <c r="AR926" i="5"/>
  <c r="AN926" i="5"/>
  <c r="AP926" i="5"/>
  <c r="BP926" i="5"/>
  <c r="BN926" i="5"/>
  <c r="BH926" i="5"/>
  <c r="BF926" i="5"/>
  <c r="BD926" i="5"/>
  <c r="AR925" i="5"/>
  <c r="AN925" i="5"/>
  <c r="AP925" i="5"/>
  <c r="BP925" i="5"/>
  <c r="BN925" i="5"/>
  <c r="BH925" i="5"/>
  <c r="BF925" i="5"/>
  <c r="BD925" i="5"/>
  <c r="AR924" i="5"/>
  <c r="AN924" i="5"/>
  <c r="AP924" i="5"/>
  <c r="BP924" i="5"/>
  <c r="BN924" i="5"/>
  <c r="BH924" i="5"/>
  <c r="BF924" i="5"/>
  <c r="BD924" i="5"/>
  <c r="AR923" i="5"/>
  <c r="AN923" i="5"/>
  <c r="AP923" i="5"/>
  <c r="BP923" i="5"/>
  <c r="BN923" i="5"/>
  <c r="BH923" i="5"/>
  <c r="BF923" i="5"/>
  <c r="BD923" i="5"/>
  <c r="AR922" i="5"/>
  <c r="AN922" i="5"/>
  <c r="AP922" i="5"/>
  <c r="BP922" i="5"/>
  <c r="BN922" i="5"/>
  <c r="BH922" i="5"/>
  <c r="BF922" i="5"/>
  <c r="BD922" i="5"/>
  <c r="AR921" i="5"/>
  <c r="AN921" i="5"/>
  <c r="AP921" i="5"/>
  <c r="BP921" i="5"/>
  <c r="BN921" i="5"/>
  <c r="BH921" i="5"/>
  <c r="BF921" i="5"/>
  <c r="BD921" i="5"/>
  <c r="AR920" i="5"/>
  <c r="AN920" i="5"/>
  <c r="AP920" i="5"/>
  <c r="BP920" i="5"/>
  <c r="BN920" i="5"/>
  <c r="BH920" i="5"/>
  <c r="BF920" i="5"/>
  <c r="BD920" i="5"/>
  <c r="AR919" i="5"/>
  <c r="AN919" i="5"/>
  <c r="AP919" i="5"/>
  <c r="BP919" i="5"/>
  <c r="BN919" i="5"/>
  <c r="BH919" i="5"/>
  <c r="BF919" i="5"/>
  <c r="BD919" i="5"/>
  <c r="AR918" i="5"/>
  <c r="AN918" i="5"/>
  <c r="AP918" i="5"/>
  <c r="BP918" i="5"/>
  <c r="BN918" i="5"/>
  <c r="BH918" i="5"/>
  <c r="BF918" i="5"/>
  <c r="BD918" i="5"/>
  <c r="AR917" i="5"/>
  <c r="AN917" i="5"/>
  <c r="AP917" i="5"/>
  <c r="BP917" i="5"/>
  <c r="BN917" i="5"/>
  <c r="BH917" i="5"/>
  <c r="BF917" i="5"/>
  <c r="BD917" i="5"/>
  <c r="AR916" i="5"/>
  <c r="AN916" i="5"/>
  <c r="AP916" i="5"/>
  <c r="BP916" i="5"/>
  <c r="BN916" i="5"/>
  <c r="BH916" i="5"/>
  <c r="BF916" i="5"/>
  <c r="BD916" i="5"/>
  <c r="AR915" i="5"/>
  <c r="AN915" i="5"/>
  <c r="AP915" i="5"/>
  <c r="BP915" i="5"/>
  <c r="BN915" i="5"/>
  <c r="BH915" i="5"/>
  <c r="BF915" i="5"/>
  <c r="BD915" i="5"/>
  <c r="AR914" i="5"/>
  <c r="AN914" i="5"/>
  <c r="AP914" i="5"/>
  <c r="BP914" i="5"/>
  <c r="BN914" i="5"/>
  <c r="BH914" i="5"/>
  <c r="BF914" i="5"/>
  <c r="BD914" i="5"/>
  <c r="AR913" i="5"/>
  <c r="AN913" i="5"/>
  <c r="AP913" i="5"/>
  <c r="BP913" i="5"/>
  <c r="BN913" i="5"/>
  <c r="BH913" i="5"/>
  <c r="BF913" i="5"/>
  <c r="BD913" i="5"/>
  <c r="AR912" i="5"/>
  <c r="AN912" i="5"/>
  <c r="AP912" i="5"/>
  <c r="BP912" i="5"/>
  <c r="BN912" i="5"/>
  <c r="BH912" i="5"/>
  <c r="BF912" i="5"/>
  <c r="BD912" i="5"/>
  <c r="AR911" i="5"/>
  <c r="AN911" i="5"/>
  <c r="AP911" i="5"/>
  <c r="BP911" i="5"/>
  <c r="BN911" i="5"/>
  <c r="BH911" i="5"/>
  <c r="BF911" i="5"/>
  <c r="BD911" i="5"/>
  <c r="AR910" i="5"/>
  <c r="AN910" i="5"/>
  <c r="AP910" i="5"/>
  <c r="BP910" i="5"/>
  <c r="BN910" i="5"/>
  <c r="BH910" i="5"/>
  <c r="BF910" i="5"/>
  <c r="BD910" i="5"/>
  <c r="AR909" i="5"/>
  <c r="AN909" i="5"/>
  <c r="AP909" i="5"/>
  <c r="BP909" i="5"/>
  <c r="BN909" i="5"/>
  <c r="BH909" i="5"/>
  <c r="BF909" i="5"/>
  <c r="BD909" i="5"/>
  <c r="AR908" i="5"/>
  <c r="AN908" i="5"/>
  <c r="AP908" i="5"/>
  <c r="BP908" i="5"/>
  <c r="BN908" i="5"/>
  <c r="BH908" i="5"/>
  <c r="BF908" i="5"/>
  <c r="BD908" i="5"/>
  <c r="AR907" i="5"/>
  <c r="AN907" i="5"/>
  <c r="AP907" i="5"/>
  <c r="BP907" i="5"/>
  <c r="BN907" i="5"/>
  <c r="BH907" i="5"/>
  <c r="BF907" i="5"/>
  <c r="BD907" i="5"/>
  <c r="AR906" i="5"/>
  <c r="AN906" i="5"/>
  <c r="AP906" i="5"/>
  <c r="BP906" i="5"/>
  <c r="BN906" i="5"/>
  <c r="BH906" i="5"/>
  <c r="BF906" i="5"/>
  <c r="BD906" i="5"/>
  <c r="AR905" i="5"/>
  <c r="AN905" i="5"/>
  <c r="AP905" i="5"/>
  <c r="BP905" i="5"/>
  <c r="BN905" i="5"/>
  <c r="BH905" i="5"/>
  <c r="BF905" i="5"/>
  <c r="BD905" i="5"/>
  <c r="AR904" i="5"/>
  <c r="AN904" i="5"/>
  <c r="AP904" i="5"/>
  <c r="BP904" i="5"/>
  <c r="BN904" i="5"/>
  <c r="BH904" i="5"/>
  <c r="BF904" i="5"/>
  <c r="BD904" i="5"/>
  <c r="AR903" i="5"/>
  <c r="AN903" i="5"/>
  <c r="AP903" i="5"/>
  <c r="BP903" i="5"/>
  <c r="BN903" i="5"/>
  <c r="BH903" i="5"/>
  <c r="BF903" i="5"/>
  <c r="BD903" i="5"/>
  <c r="AR902" i="5"/>
  <c r="AN902" i="5"/>
  <c r="AP902" i="5"/>
  <c r="BP902" i="5"/>
  <c r="BN902" i="5"/>
  <c r="BH902" i="5"/>
  <c r="BF902" i="5"/>
  <c r="BD902" i="5"/>
  <c r="AR901" i="5"/>
  <c r="AN901" i="5"/>
  <c r="AP901" i="5"/>
  <c r="BP901" i="5"/>
  <c r="BN901" i="5"/>
  <c r="BH901" i="5"/>
  <c r="BF901" i="5"/>
  <c r="BD901" i="5"/>
  <c r="AR900" i="5"/>
  <c r="AN900" i="5"/>
  <c r="AP900" i="5"/>
  <c r="BP900" i="5"/>
  <c r="BN900" i="5"/>
  <c r="BH900" i="5"/>
  <c r="BF900" i="5"/>
  <c r="BD900" i="5"/>
  <c r="AR899" i="5"/>
  <c r="AN899" i="5"/>
  <c r="AP899" i="5"/>
  <c r="BP899" i="5"/>
  <c r="BN899" i="5"/>
  <c r="BH899" i="5"/>
  <c r="BF899" i="5"/>
  <c r="BD899" i="5"/>
  <c r="AR898" i="5"/>
  <c r="AN898" i="5"/>
  <c r="AP898" i="5"/>
  <c r="BP898" i="5"/>
  <c r="BN898" i="5"/>
  <c r="BH898" i="5"/>
  <c r="BF898" i="5"/>
  <c r="BD898" i="5"/>
  <c r="AR897" i="5"/>
  <c r="AN897" i="5"/>
  <c r="AP897" i="5"/>
  <c r="BP897" i="5"/>
  <c r="BN897" i="5"/>
  <c r="BH897" i="5"/>
  <c r="BF897" i="5"/>
  <c r="BD897" i="5"/>
  <c r="AR896" i="5"/>
  <c r="AN896" i="5"/>
  <c r="AP896" i="5"/>
  <c r="BP896" i="5"/>
  <c r="BN896" i="5"/>
  <c r="BH896" i="5"/>
  <c r="BF896" i="5"/>
  <c r="BD896" i="5"/>
  <c r="AR895" i="5"/>
  <c r="AN895" i="5"/>
  <c r="AP895" i="5"/>
  <c r="BP895" i="5"/>
  <c r="BN895" i="5"/>
  <c r="BH895" i="5"/>
  <c r="BF895" i="5"/>
  <c r="BD895" i="5"/>
  <c r="AR894" i="5"/>
  <c r="AN894" i="5"/>
  <c r="AP894" i="5"/>
  <c r="BP894" i="5"/>
  <c r="BN894" i="5"/>
  <c r="BH894" i="5"/>
  <c r="BF894" i="5"/>
  <c r="BD894" i="5"/>
  <c r="AR893" i="5"/>
  <c r="AN893" i="5"/>
  <c r="AP893" i="5"/>
  <c r="BP893" i="5"/>
  <c r="BN893" i="5"/>
  <c r="BH893" i="5"/>
  <c r="BF893" i="5"/>
  <c r="BD893" i="5"/>
  <c r="AR892" i="5"/>
  <c r="AN892" i="5"/>
  <c r="AP892" i="5"/>
  <c r="BP892" i="5"/>
  <c r="BN892" i="5"/>
  <c r="BH892" i="5"/>
  <c r="BF892" i="5"/>
  <c r="BD892" i="5"/>
  <c r="AR891" i="5"/>
  <c r="AN891" i="5"/>
  <c r="AP891" i="5"/>
  <c r="BP891" i="5"/>
  <c r="BN891" i="5"/>
  <c r="BH891" i="5"/>
  <c r="BF891" i="5"/>
  <c r="BD891" i="5"/>
  <c r="AR890" i="5"/>
  <c r="AN890" i="5"/>
  <c r="AP890" i="5"/>
  <c r="BP890" i="5"/>
  <c r="BN890" i="5"/>
  <c r="BH890" i="5"/>
  <c r="BF890" i="5"/>
  <c r="BD890" i="5"/>
  <c r="AR889" i="5"/>
  <c r="AN889" i="5"/>
  <c r="AP889" i="5"/>
  <c r="BP889" i="5"/>
  <c r="BN889" i="5"/>
  <c r="BH889" i="5"/>
  <c r="BF889" i="5"/>
  <c r="BD889" i="5"/>
  <c r="AR888" i="5"/>
  <c r="AN888" i="5"/>
  <c r="AP888" i="5"/>
  <c r="BP888" i="5"/>
  <c r="BN888" i="5"/>
  <c r="BH888" i="5"/>
  <c r="BF888" i="5"/>
  <c r="BD888" i="5"/>
  <c r="AR887" i="5"/>
  <c r="AN887" i="5"/>
  <c r="AP887" i="5"/>
  <c r="BP887" i="5"/>
  <c r="BN887" i="5"/>
  <c r="BH887" i="5"/>
  <c r="BF887" i="5"/>
  <c r="BD887" i="5"/>
  <c r="AR886" i="5"/>
  <c r="AN886" i="5"/>
  <c r="AP886" i="5"/>
  <c r="BP886" i="5"/>
  <c r="BN886" i="5"/>
  <c r="BH886" i="5"/>
  <c r="BF886" i="5"/>
  <c r="BD886" i="5"/>
  <c r="AR885" i="5"/>
  <c r="AN885" i="5"/>
  <c r="AP885" i="5"/>
  <c r="BP885" i="5"/>
  <c r="BN885" i="5"/>
  <c r="BH885" i="5"/>
  <c r="BF885" i="5"/>
  <c r="BD885" i="5"/>
  <c r="AR884" i="5"/>
  <c r="AN884" i="5"/>
  <c r="AP884" i="5"/>
  <c r="BP884" i="5"/>
  <c r="BN884" i="5"/>
  <c r="BH884" i="5"/>
  <c r="BF884" i="5"/>
  <c r="BD884" i="5"/>
  <c r="AR883" i="5"/>
  <c r="AN883" i="5"/>
  <c r="AP883" i="5"/>
  <c r="BP883" i="5"/>
  <c r="BN883" i="5"/>
  <c r="BH883" i="5"/>
  <c r="BF883" i="5"/>
  <c r="BD883" i="5"/>
  <c r="AR882" i="5"/>
  <c r="AN882" i="5"/>
  <c r="AP882" i="5"/>
  <c r="BP882" i="5"/>
  <c r="BN882" i="5"/>
  <c r="BH882" i="5"/>
  <c r="BF882" i="5"/>
  <c r="BD882" i="5"/>
  <c r="AR881" i="5"/>
  <c r="AN881" i="5"/>
  <c r="AP881" i="5"/>
  <c r="BP881" i="5"/>
  <c r="BN881" i="5"/>
  <c r="BH881" i="5"/>
  <c r="BF881" i="5"/>
  <c r="BD881" i="5"/>
  <c r="AR880" i="5"/>
  <c r="AN880" i="5"/>
  <c r="AP880" i="5"/>
  <c r="BP880" i="5"/>
  <c r="BN880" i="5"/>
  <c r="BH880" i="5"/>
  <c r="BF880" i="5"/>
  <c r="BD880" i="5"/>
  <c r="AR879" i="5"/>
  <c r="AN879" i="5"/>
  <c r="AP879" i="5"/>
  <c r="BP879" i="5"/>
  <c r="BN879" i="5"/>
  <c r="BH879" i="5"/>
  <c r="BF879" i="5"/>
  <c r="BD879" i="5"/>
  <c r="AR878" i="5"/>
  <c r="AN878" i="5"/>
  <c r="AP878" i="5"/>
  <c r="BP878" i="5"/>
  <c r="BN878" i="5"/>
  <c r="BH878" i="5"/>
  <c r="BF878" i="5"/>
  <c r="BD878" i="5"/>
  <c r="AR877" i="5"/>
  <c r="AN877" i="5"/>
  <c r="AP877" i="5"/>
  <c r="BP877" i="5"/>
  <c r="BN877" i="5"/>
  <c r="BH877" i="5"/>
  <c r="BF877" i="5"/>
  <c r="BD877" i="5"/>
  <c r="AR876" i="5"/>
  <c r="AN876" i="5"/>
  <c r="AP876" i="5"/>
  <c r="BP876" i="5"/>
  <c r="BN876" i="5"/>
  <c r="BH876" i="5"/>
  <c r="BF876" i="5"/>
  <c r="BD876" i="5"/>
  <c r="AR875" i="5"/>
  <c r="AN875" i="5"/>
  <c r="AP875" i="5"/>
  <c r="BP875" i="5"/>
  <c r="BN875" i="5"/>
  <c r="BH875" i="5"/>
  <c r="BF875" i="5"/>
  <c r="BD875" i="5"/>
  <c r="AR874" i="5"/>
  <c r="AN874" i="5"/>
  <c r="AP874" i="5"/>
  <c r="BP874" i="5"/>
  <c r="BN874" i="5"/>
  <c r="BH874" i="5"/>
  <c r="BF874" i="5"/>
  <c r="BD874" i="5"/>
  <c r="AR873" i="5"/>
  <c r="AN873" i="5"/>
  <c r="AP873" i="5"/>
  <c r="BP873" i="5"/>
  <c r="BN873" i="5"/>
  <c r="BH873" i="5"/>
  <c r="BF873" i="5"/>
  <c r="BD873" i="5"/>
  <c r="AR872" i="5"/>
  <c r="AN872" i="5"/>
  <c r="AP872" i="5"/>
  <c r="BP872" i="5"/>
  <c r="BN872" i="5"/>
  <c r="BH872" i="5"/>
  <c r="BF872" i="5"/>
  <c r="BD872" i="5"/>
  <c r="AR871" i="5"/>
  <c r="AN871" i="5"/>
  <c r="AP871" i="5"/>
  <c r="BP871" i="5"/>
  <c r="BN871" i="5"/>
  <c r="BH871" i="5"/>
  <c r="BF871" i="5"/>
  <c r="BD871" i="5"/>
  <c r="AR870" i="5"/>
  <c r="AN870" i="5"/>
  <c r="AP870" i="5"/>
  <c r="BP870" i="5"/>
  <c r="BN870" i="5"/>
  <c r="BH870" i="5"/>
  <c r="BF870" i="5"/>
  <c r="BD870" i="5"/>
  <c r="AR869" i="5"/>
  <c r="AN869" i="5"/>
  <c r="AP869" i="5"/>
  <c r="BP869" i="5"/>
  <c r="BN869" i="5"/>
  <c r="BH869" i="5"/>
  <c r="BF869" i="5"/>
  <c r="BD869" i="5"/>
  <c r="AR868" i="5"/>
  <c r="AN868" i="5"/>
  <c r="AP868" i="5"/>
  <c r="BP868" i="5"/>
  <c r="BN868" i="5"/>
  <c r="BH868" i="5"/>
  <c r="BF868" i="5"/>
  <c r="BD868" i="5"/>
  <c r="AR867" i="5"/>
  <c r="AN867" i="5"/>
  <c r="AP867" i="5"/>
  <c r="BP867" i="5"/>
  <c r="BN867" i="5"/>
  <c r="BH867" i="5"/>
  <c r="BF867" i="5"/>
  <c r="BD867" i="5"/>
  <c r="AR866" i="5"/>
  <c r="AN866" i="5"/>
  <c r="AP866" i="5"/>
  <c r="BP866" i="5"/>
  <c r="BN866" i="5"/>
  <c r="BH866" i="5"/>
  <c r="BF866" i="5"/>
  <c r="BD866" i="5"/>
  <c r="AR865" i="5"/>
  <c r="AN865" i="5"/>
  <c r="AP865" i="5"/>
  <c r="BP865" i="5"/>
  <c r="BN865" i="5"/>
  <c r="BH865" i="5"/>
  <c r="BF865" i="5"/>
  <c r="BD865" i="5"/>
  <c r="AR864" i="5"/>
  <c r="AN864" i="5"/>
  <c r="AP864" i="5"/>
  <c r="BP864" i="5"/>
  <c r="BN864" i="5"/>
  <c r="BH864" i="5"/>
  <c r="BF864" i="5"/>
  <c r="BD864" i="5"/>
  <c r="AR863" i="5"/>
  <c r="AN863" i="5"/>
  <c r="AP863" i="5"/>
  <c r="BP863" i="5"/>
  <c r="BN863" i="5"/>
  <c r="BH863" i="5"/>
  <c r="BF863" i="5"/>
  <c r="BD863" i="5"/>
  <c r="AR862" i="5"/>
  <c r="AN862" i="5"/>
  <c r="AP862" i="5"/>
  <c r="BP862" i="5"/>
  <c r="BN862" i="5"/>
  <c r="BH862" i="5"/>
  <c r="BF862" i="5"/>
  <c r="BD862" i="5"/>
  <c r="AR861" i="5"/>
  <c r="AN861" i="5"/>
  <c r="AP861" i="5"/>
  <c r="BP861" i="5"/>
  <c r="BN861" i="5"/>
  <c r="BH861" i="5"/>
  <c r="BF861" i="5"/>
  <c r="BD861" i="5"/>
  <c r="AR860" i="5"/>
  <c r="AN860" i="5"/>
  <c r="AP860" i="5"/>
  <c r="BP860" i="5"/>
  <c r="BN860" i="5"/>
  <c r="BH860" i="5"/>
  <c r="BF860" i="5"/>
  <c r="BD860" i="5"/>
  <c r="AR859" i="5"/>
  <c r="AN859" i="5"/>
  <c r="AP859" i="5"/>
  <c r="BP859" i="5"/>
  <c r="BN859" i="5"/>
  <c r="BH859" i="5"/>
  <c r="BF859" i="5"/>
  <c r="BD859" i="5"/>
  <c r="AR858" i="5"/>
  <c r="AN858" i="5"/>
  <c r="AP858" i="5"/>
  <c r="BP858" i="5"/>
  <c r="BN858" i="5"/>
  <c r="BH858" i="5"/>
  <c r="BF858" i="5"/>
  <c r="BD858" i="5"/>
  <c r="AR857" i="5"/>
  <c r="AN857" i="5"/>
  <c r="AP857" i="5"/>
  <c r="BP857" i="5"/>
  <c r="BN857" i="5"/>
  <c r="BH857" i="5"/>
  <c r="BF857" i="5"/>
  <c r="BD857" i="5"/>
  <c r="AR856" i="5"/>
  <c r="AN856" i="5"/>
  <c r="AP856" i="5"/>
  <c r="BP856" i="5"/>
  <c r="BN856" i="5"/>
  <c r="BH856" i="5"/>
  <c r="BF856" i="5"/>
  <c r="BD856" i="5"/>
  <c r="AR855" i="5"/>
  <c r="AN855" i="5"/>
  <c r="AP855" i="5"/>
  <c r="BP855" i="5"/>
  <c r="BN855" i="5"/>
  <c r="BH855" i="5"/>
  <c r="BF855" i="5"/>
  <c r="BD855" i="5"/>
  <c r="AR854" i="5"/>
  <c r="AN854" i="5"/>
  <c r="AP854" i="5"/>
  <c r="BP854" i="5"/>
  <c r="BN854" i="5"/>
  <c r="BH854" i="5"/>
  <c r="BF854" i="5"/>
  <c r="BD854" i="5"/>
  <c r="AR853" i="5"/>
  <c r="AN853" i="5"/>
  <c r="AP853" i="5"/>
  <c r="BP853" i="5"/>
  <c r="BN853" i="5"/>
  <c r="BH853" i="5"/>
  <c r="BF853" i="5"/>
  <c r="BD853" i="5"/>
  <c r="AR852" i="5"/>
  <c r="AN852" i="5"/>
  <c r="AP852" i="5"/>
  <c r="BP852" i="5"/>
  <c r="BN852" i="5"/>
  <c r="BH852" i="5"/>
  <c r="BF852" i="5"/>
  <c r="BD852" i="5"/>
  <c r="AR851" i="5"/>
  <c r="AN851" i="5"/>
  <c r="AP851" i="5"/>
  <c r="BP851" i="5"/>
  <c r="BN851" i="5"/>
  <c r="BH851" i="5"/>
  <c r="BF851" i="5"/>
  <c r="BD851" i="5"/>
  <c r="AR850" i="5"/>
  <c r="AN850" i="5"/>
  <c r="AP850" i="5"/>
  <c r="BP850" i="5"/>
  <c r="BN850" i="5"/>
  <c r="BH850" i="5"/>
  <c r="BF850" i="5"/>
  <c r="BD850" i="5"/>
  <c r="AR849" i="5"/>
  <c r="AN849" i="5"/>
  <c r="AP849" i="5"/>
  <c r="BP849" i="5"/>
  <c r="BN849" i="5"/>
  <c r="BH849" i="5"/>
  <c r="BF849" i="5"/>
  <c r="BD849" i="5"/>
  <c r="AR848" i="5"/>
  <c r="AN848" i="5"/>
  <c r="AP848" i="5"/>
  <c r="BP848" i="5"/>
  <c r="BN848" i="5"/>
  <c r="BH848" i="5"/>
  <c r="BF848" i="5"/>
  <c r="BD848" i="5"/>
  <c r="AR847" i="5"/>
  <c r="AN847" i="5"/>
  <c r="AP847" i="5"/>
  <c r="BP847" i="5"/>
  <c r="BN847" i="5"/>
  <c r="BH847" i="5"/>
  <c r="BF847" i="5"/>
  <c r="BD847" i="5"/>
  <c r="AR846" i="5"/>
  <c r="AN846" i="5"/>
  <c r="AP846" i="5"/>
  <c r="BP846" i="5"/>
  <c r="BN846" i="5"/>
  <c r="BH846" i="5"/>
  <c r="BF846" i="5"/>
  <c r="BD846" i="5"/>
  <c r="AR845" i="5"/>
  <c r="AN845" i="5"/>
  <c r="AP845" i="5"/>
  <c r="BP845" i="5"/>
  <c r="BN845" i="5"/>
  <c r="BH845" i="5"/>
  <c r="BF845" i="5"/>
  <c r="BD845" i="5"/>
  <c r="AR844" i="5"/>
  <c r="AN844" i="5"/>
  <c r="AP844" i="5"/>
  <c r="BP844" i="5"/>
  <c r="BN844" i="5"/>
  <c r="BH844" i="5"/>
  <c r="BF844" i="5"/>
  <c r="BD844" i="5"/>
  <c r="AR843" i="5"/>
  <c r="AN843" i="5"/>
  <c r="AP843" i="5"/>
  <c r="BP843" i="5"/>
  <c r="BN843" i="5"/>
  <c r="BH843" i="5"/>
  <c r="BF843" i="5"/>
  <c r="BD843" i="5"/>
  <c r="AR842" i="5"/>
  <c r="AN842" i="5"/>
  <c r="AP842" i="5"/>
  <c r="BP842" i="5"/>
  <c r="BN842" i="5"/>
  <c r="BH842" i="5"/>
  <c r="BF842" i="5"/>
  <c r="BD842" i="5"/>
  <c r="AR841" i="5"/>
  <c r="AN841" i="5"/>
  <c r="AP841" i="5"/>
  <c r="BP841" i="5"/>
  <c r="BN841" i="5"/>
  <c r="BH841" i="5"/>
  <c r="BF841" i="5"/>
  <c r="BD841" i="5"/>
  <c r="AR840" i="5"/>
  <c r="AN840" i="5"/>
  <c r="AP840" i="5"/>
  <c r="BP840" i="5"/>
  <c r="BN840" i="5"/>
  <c r="BH840" i="5"/>
  <c r="BF840" i="5"/>
  <c r="BD840" i="5"/>
  <c r="AR839" i="5"/>
  <c r="AN839" i="5"/>
  <c r="AP839" i="5"/>
  <c r="BP839" i="5"/>
  <c r="BN839" i="5"/>
  <c r="BH839" i="5"/>
  <c r="BF839" i="5"/>
  <c r="BD839" i="5"/>
  <c r="AR838" i="5"/>
  <c r="AN838" i="5"/>
  <c r="AP838" i="5"/>
  <c r="BP838" i="5"/>
  <c r="BN838" i="5"/>
  <c r="BH838" i="5"/>
  <c r="BF838" i="5"/>
  <c r="BD838" i="5"/>
  <c r="AR837" i="5"/>
  <c r="AN837" i="5"/>
  <c r="AP837" i="5"/>
  <c r="BP837" i="5"/>
  <c r="BN837" i="5"/>
  <c r="BH837" i="5"/>
  <c r="BF837" i="5"/>
  <c r="BD837" i="5"/>
  <c r="AR836" i="5"/>
  <c r="AN836" i="5"/>
  <c r="AP836" i="5"/>
  <c r="BP836" i="5"/>
  <c r="BN836" i="5"/>
  <c r="BH836" i="5"/>
  <c r="BF836" i="5"/>
  <c r="BD836" i="5"/>
  <c r="AR835" i="5"/>
  <c r="AN835" i="5"/>
  <c r="AP835" i="5"/>
  <c r="BP835" i="5"/>
  <c r="BN835" i="5"/>
  <c r="BH835" i="5"/>
  <c r="BF835" i="5"/>
  <c r="BD835" i="5"/>
  <c r="AR834" i="5"/>
  <c r="AN834" i="5"/>
  <c r="AP834" i="5"/>
  <c r="BP834" i="5"/>
  <c r="BN834" i="5"/>
  <c r="BH834" i="5"/>
  <c r="BF834" i="5"/>
  <c r="BD834" i="5"/>
  <c r="AR833" i="5"/>
  <c r="AN833" i="5"/>
  <c r="AP833" i="5"/>
  <c r="BP833" i="5"/>
  <c r="BN833" i="5"/>
  <c r="BH833" i="5"/>
  <c r="BF833" i="5"/>
  <c r="BD833" i="5"/>
  <c r="AR832" i="5"/>
  <c r="AN832" i="5"/>
  <c r="AP832" i="5"/>
  <c r="BP832" i="5"/>
  <c r="BN832" i="5"/>
  <c r="BH832" i="5"/>
  <c r="BF832" i="5"/>
  <c r="BD832" i="5"/>
  <c r="AR831" i="5"/>
  <c r="AN831" i="5"/>
  <c r="AP831" i="5"/>
  <c r="BP831" i="5"/>
  <c r="BN831" i="5"/>
  <c r="BH831" i="5"/>
  <c r="BF831" i="5"/>
  <c r="BD831" i="5"/>
  <c r="AR830" i="5"/>
  <c r="AN830" i="5"/>
  <c r="AP830" i="5"/>
  <c r="BP830" i="5"/>
  <c r="BN830" i="5"/>
  <c r="BH830" i="5"/>
  <c r="BF830" i="5"/>
  <c r="BD830" i="5"/>
  <c r="AR829" i="5"/>
  <c r="AN829" i="5"/>
  <c r="AP829" i="5"/>
  <c r="BP829" i="5"/>
  <c r="BN829" i="5"/>
  <c r="BH829" i="5"/>
  <c r="BF829" i="5"/>
  <c r="BD829" i="5"/>
  <c r="AR828" i="5"/>
  <c r="AN828" i="5"/>
  <c r="AP828" i="5"/>
  <c r="BP828" i="5"/>
  <c r="BN828" i="5"/>
  <c r="BH828" i="5"/>
  <c r="BF828" i="5"/>
  <c r="BD828" i="5"/>
  <c r="AR827" i="5"/>
  <c r="AN827" i="5"/>
  <c r="AP827" i="5"/>
  <c r="BP827" i="5"/>
  <c r="BN827" i="5"/>
  <c r="BH827" i="5"/>
  <c r="BF827" i="5"/>
  <c r="BD827" i="5"/>
  <c r="AR826" i="5"/>
  <c r="AN826" i="5"/>
  <c r="AP826" i="5"/>
  <c r="BP826" i="5"/>
  <c r="BN826" i="5"/>
  <c r="BH826" i="5"/>
  <c r="BF826" i="5"/>
  <c r="BD826" i="5"/>
  <c r="AR825" i="5"/>
  <c r="AN825" i="5"/>
  <c r="AP825" i="5"/>
  <c r="BP825" i="5"/>
  <c r="BN825" i="5"/>
  <c r="BH825" i="5"/>
  <c r="BF825" i="5"/>
  <c r="BD825" i="5"/>
  <c r="AR824" i="5"/>
  <c r="AN824" i="5"/>
  <c r="AP824" i="5"/>
  <c r="BP824" i="5"/>
  <c r="BN824" i="5"/>
  <c r="BH824" i="5"/>
  <c r="BF824" i="5"/>
  <c r="BD824" i="5"/>
  <c r="AR823" i="5"/>
  <c r="AN823" i="5"/>
  <c r="AP823" i="5"/>
  <c r="BP823" i="5"/>
  <c r="BN823" i="5"/>
  <c r="BH823" i="5"/>
  <c r="BF823" i="5"/>
  <c r="BD823" i="5"/>
  <c r="AR822" i="5"/>
  <c r="AN822" i="5"/>
  <c r="AP822" i="5"/>
  <c r="BP822" i="5"/>
  <c r="BN822" i="5"/>
  <c r="BH822" i="5"/>
  <c r="BF822" i="5"/>
  <c r="BD822" i="5"/>
  <c r="AR821" i="5"/>
  <c r="AN821" i="5"/>
  <c r="AP821" i="5"/>
  <c r="BP821" i="5"/>
  <c r="BN821" i="5"/>
  <c r="BH821" i="5"/>
  <c r="BF821" i="5"/>
  <c r="BD821" i="5"/>
  <c r="AR820" i="5"/>
  <c r="AN820" i="5"/>
  <c r="AP820" i="5"/>
  <c r="BP820" i="5"/>
  <c r="BN820" i="5"/>
  <c r="BH820" i="5"/>
  <c r="BF820" i="5"/>
  <c r="BD820" i="5"/>
  <c r="AR819" i="5"/>
  <c r="AN819" i="5"/>
  <c r="AP819" i="5"/>
  <c r="BP819" i="5"/>
  <c r="BN819" i="5"/>
  <c r="BH819" i="5"/>
  <c r="BF819" i="5"/>
  <c r="BD819" i="5"/>
  <c r="AR818" i="5"/>
  <c r="AN818" i="5"/>
  <c r="AP818" i="5"/>
  <c r="BP818" i="5"/>
  <c r="BN818" i="5"/>
  <c r="BH818" i="5"/>
  <c r="BF818" i="5"/>
  <c r="BD818" i="5"/>
  <c r="AR817" i="5"/>
  <c r="AN817" i="5"/>
  <c r="AP817" i="5"/>
  <c r="BP817" i="5"/>
  <c r="BN817" i="5"/>
  <c r="BH817" i="5"/>
  <c r="BF817" i="5"/>
  <c r="BD817" i="5"/>
  <c r="AR816" i="5"/>
  <c r="AN816" i="5"/>
  <c r="AP816" i="5"/>
  <c r="BP816" i="5"/>
  <c r="BN816" i="5"/>
  <c r="BH816" i="5"/>
  <c r="BF816" i="5"/>
  <c r="BD816" i="5"/>
  <c r="AR815" i="5"/>
  <c r="AN815" i="5"/>
  <c r="AP815" i="5"/>
  <c r="BP815" i="5"/>
  <c r="BN815" i="5"/>
  <c r="BH815" i="5"/>
  <c r="BF815" i="5"/>
  <c r="BD815" i="5"/>
  <c r="AR814" i="5"/>
  <c r="AN814" i="5"/>
  <c r="AP814" i="5"/>
  <c r="BP814" i="5"/>
  <c r="BN814" i="5"/>
  <c r="BH814" i="5"/>
  <c r="BF814" i="5"/>
  <c r="BD814" i="5"/>
  <c r="AR813" i="5"/>
  <c r="AN813" i="5"/>
  <c r="AP813" i="5"/>
  <c r="BP813" i="5"/>
  <c r="BN813" i="5"/>
  <c r="BH813" i="5"/>
  <c r="BF813" i="5"/>
  <c r="BD813" i="5"/>
  <c r="AR812" i="5"/>
  <c r="AN812" i="5"/>
  <c r="AP812" i="5"/>
  <c r="BP812" i="5"/>
  <c r="BN812" i="5"/>
  <c r="BH812" i="5"/>
  <c r="BF812" i="5"/>
  <c r="BD812" i="5"/>
  <c r="AR811" i="5"/>
  <c r="AN811" i="5"/>
  <c r="AP811" i="5"/>
  <c r="BP811" i="5"/>
  <c r="BN811" i="5"/>
  <c r="BH811" i="5"/>
  <c r="BF811" i="5"/>
  <c r="BD811" i="5"/>
  <c r="AR810" i="5"/>
  <c r="AN810" i="5"/>
  <c r="AP810" i="5"/>
  <c r="BP810" i="5"/>
  <c r="BN810" i="5"/>
  <c r="BH810" i="5"/>
  <c r="BF810" i="5"/>
  <c r="BD810" i="5"/>
  <c r="AR809" i="5"/>
  <c r="AN809" i="5"/>
  <c r="AP809" i="5"/>
  <c r="BP809" i="5"/>
  <c r="BN809" i="5"/>
  <c r="BH809" i="5"/>
  <c r="BF809" i="5"/>
  <c r="BD809" i="5"/>
  <c r="AR808" i="5"/>
  <c r="AN808" i="5"/>
  <c r="AP808" i="5"/>
  <c r="BP808" i="5"/>
  <c r="BN808" i="5"/>
  <c r="BH808" i="5"/>
  <c r="BF808" i="5"/>
  <c r="BD808" i="5"/>
  <c r="AR807" i="5"/>
  <c r="AN807" i="5"/>
  <c r="AP807" i="5"/>
  <c r="BP807" i="5"/>
  <c r="BN807" i="5"/>
  <c r="BH807" i="5"/>
  <c r="BF807" i="5"/>
  <c r="BD807" i="5"/>
  <c r="AR806" i="5"/>
  <c r="AN806" i="5"/>
  <c r="AP806" i="5"/>
  <c r="BP806" i="5"/>
  <c r="BN806" i="5"/>
  <c r="BH806" i="5"/>
  <c r="BF806" i="5"/>
  <c r="BD806" i="5"/>
  <c r="AR805" i="5"/>
  <c r="AN805" i="5"/>
  <c r="AP805" i="5"/>
  <c r="BP805" i="5"/>
  <c r="BN805" i="5"/>
  <c r="BH805" i="5"/>
  <c r="BF805" i="5"/>
  <c r="BD805" i="5"/>
  <c r="AR804" i="5"/>
  <c r="AN804" i="5"/>
  <c r="AP804" i="5"/>
  <c r="BP804" i="5"/>
  <c r="BN804" i="5"/>
  <c r="BH804" i="5"/>
  <c r="BF804" i="5"/>
  <c r="BD804" i="5"/>
  <c r="AR803" i="5"/>
  <c r="AN803" i="5"/>
  <c r="AP803" i="5"/>
  <c r="BP803" i="5"/>
  <c r="BN803" i="5"/>
  <c r="BH803" i="5"/>
  <c r="BF803" i="5"/>
  <c r="BD803" i="5"/>
  <c r="AR802" i="5"/>
  <c r="AN802" i="5"/>
  <c r="AP802" i="5"/>
  <c r="BP802" i="5"/>
  <c r="BN802" i="5"/>
  <c r="BH802" i="5"/>
  <c r="BF802" i="5"/>
  <c r="BD802" i="5"/>
  <c r="AR801" i="5"/>
  <c r="AN801" i="5"/>
  <c r="AP801" i="5"/>
  <c r="BP801" i="5"/>
  <c r="BN801" i="5"/>
  <c r="BH801" i="5"/>
  <c r="BF801" i="5"/>
  <c r="BD801" i="5"/>
  <c r="AR800" i="5"/>
  <c r="AN800" i="5"/>
  <c r="AP800" i="5"/>
  <c r="BP800" i="5"/>
  <c r="BN800" i="5"/>
  <c r="BH800" i="5"/>
  <c r="BF800" i="5"/>
  <c r="BD800" i="5"/>
  <c r="AR799" i="5"/>
  <c r="AN799" i="5"/>
  <c r="AP799" i="5"/>
  <c r="BP799" i="5"/>
  <c r="BN799" i="5"/>
  <c r="BH799" i="5"/>
  <c r="BF799" i="5"/>
  <c r="BD799" i="5"/>
  <c r="AR798" i="5"/>
  <c r="AN798" i="5"/>
  <c r="AP798" i="5"/>
  <c r="BP798" i="5"/>
  <c r="BN798" i="5"/>
  <c r="BH798" i="5"/>
  <c r="BF798" i="5"/>
  <c r="BD798" i="5"/>
  <c r="AR797" i="5"/>
  <c r="AN797" i="5"/>
  <c r="AP797" i="5"/>
  <c r="BP797" i="5"/>
  <c r="BN797" i="5"/>
  <c r="BH797" i="5"/>
  <c r="BF797" i="5"/>
  <c r="BD797" i="5"/>
  <c r="AR796" i="5"/>
  <c r="AN796" i="5"/>
  <c r="AP796" i="5"/>
  <c r="BP796" i="5"/>
  <c r="BN796" i="5"/>
  <c r="BH796" i="5"/>
  <c r="BF796" i="5"/>
  <c r="BD796" i="5"/>
  <c r="AR795" i="5"/>
  <c r="AN795" i="5"/>
  <c r="AP795" i="5"/>
  <c r="BP795" i="5"/>
  <c r="BN795" i="5"/>
  <c r="BH795" i="5"/>
  <c r="BF795" i="5"/>
  <c r="BD795" i="5"/>
  <c r="AR794" i="5"/>
  <c r="AN794" i="5"/>
  <c r="AP794" i="5"/>
  <c r="BP794" i="5"/>
  <c r="BN794" i="5"/>
  <c r="BH794" i="5"/>
  <c r="BF794" i="5"/>
  <c r="BD794" i="5"/>
  <c r="AR793" i="5"/>
  <c r="AN793" i="5"/>
  <c r="AP793" i="5"/>
  <c r="BP793" i="5"/>
  <c r="BN793" i="5"/>
  <c r="BH793" i="5"/>
  <c r="BF793" i="5"/>
  <c r="BD793" i="5"/>
  <c r="AR792" i="5"/>
  <c r="AN792" i="5"/>
  <c r="AP792" i="5"/>
  <c r="BP792" i="5"/>
  <c r="BN792" i="5"/>
  <c r="BH792" i="5"/>
  <c r="BF792" i="5"/>
  <c r="BD792" i="5"/>
  <c r="AR791" i="5"/>
  <c r="AN791" i="5"/>
  <c r="AP791" i="5"/>
  <c r="BP791" i="5"/>
  <c r="BN791" i="5"/>
  <c r="BH791" i="5"/>
  <c r="BF791" i="5"/>
  <c r="BD791" i="5"/>
  <c r="AR790" i="5"/>
  <c r="AN790" i="5"/>
  <c r="AP790" i="5"/>
  <c r="BP790" i="5"/>
  <c r="BN790" i="5"/>
  <c r="BH790" i="5"/>
  <c r="BF790" i="5"/>
  <c r="BD790" i="5"/>
  <c r="AR789" i="5"/>
  <c r="AN789" i="5"/>
  <c r="AP789" i="5"/>
  <c r="BP789" i="5"/>
  <c r="BN789" i="5"/>
  <c r="BH789" i="5"/>
  <c r="BF789" i="5"/>
  <c r="BD789" i="5"/>
  <c r="AR788" i="5"/>
  <c r="AN788" i="5"/>
  <c r="AP788" i="5"/>
  <c r="BP788" i="5"/>
  <c r="BN788" i="5"/>
  <c r="BH788" i="5"/>
  <c r="BF788" i="5"/>
  <c r="BD788" i="5"/>
  <c r="AR787" i="5"/>
  <c r="AN787" i="5"/>
  <c r="AP787" i="5"/>
  <c r="BP787" i="5"/>
  <c r="BN787" i="5"/>
  <c r="BH787" i="5"/>
  <c r="BF787" i="5"/>
  <c r="BD787" i="5"/>
  <c r="AR786" i="5"/>
  <c r="AN786" i="5"/>
  <c r="AP786" i="5"/>
  <c r="BP786" i="5"/>
  <c r="BN786" i="5"/>
  <c r="BH786" i="5"/>
  <c r="BF786" i="5"/>
  <c r="BD786" i="5"/>
  <c r="AR785" i="5"/>
  <c r="AN785" i="5"/>
  <c r="AP785" i="5"/>
  <c r="BP785" i="5"/>
  <c r="BN785" i="5"/>
  <c r="BH785" i="5"/>
  <c r="BF785" i="5"/>
  <c r="BD785" i="5"/>
  <c r="AR784" i="5"/>
  <c r="AN784" i="5"/>
  <c r="AP784" i="5"/>
  <c r="BP784" i="5"/>
  <c r="BN784" i="5"/>
  <c r="BH784" i="5"/>
  <c r="BF784" i="5"/>
  <c r="BD784" i="5"/>
  <c r="AR783" i="5"/>
  <c r="AN783" i="5"/>
  <c r="AP783" i="5"/>
  <c r="BP783" i="5"/>
  <c r="BN783" i="5"/>
  <c r="BH783" i="5"/>
  <c r="BF783" i="5"/>
  <c r="BD783" i="5"/>
  <c r="AR782" i="5"/>
  <c r="AN782" i="5"/>
  <c r="AP782" i="5"/>
  <c r="BP782" i="5"/>
  <c r="BN782" i="5"/>
  <c r="BH782" i="5"/>
  <c r="BF782" i="5"/>
  <c r="BD782" i="5"/>
  <c r="AR781" i="5"/>
  <c r="AN781" i="5"/>
  <c r="AP781" i="5"/>
  <c r="BP781" i="5"/>
  <c r="BN781" i="5"/>
  <c r="BH781" i="5"/>
  <c r="BF781" i="5"/>
  <c r="BD781" i="5"/>
  <c r="AR780" i="5"/>
  <c r="AN780" i="5"/>
  <c r="AP780" i="5"/>
  <c r="BP780" i="5"/>
  <c r="BN780" i="5"/>
  <c r="BH780" i="5"/>
  <c r="BF780" i="5"/>
  <c r="BD780" i="5"/>
  <c r="AR779" i="5"/>
  <c r="AN779" i="5"/>
  <c r="AP779" i="5"/>
  <c r="BP779" i="5"/>
  <c r="BN779" i="5"/>
  <c r="BH779" i="5"/>
  <c r="BF779" i="5"/>
  <c r="BD779" i="5"/>
  <c r="AR778" i="5"/>
  <c r="AN778" i="5"/>
  <c r="AP778" i="5"/>
  <c r="BP778" i="5"/>
  <c r="BN778" i="5"/>
  <c r="BH778" i="5"/>
  <c r="BF778" i="5"/>
  <c r="BD778" i="5"/>
  <c r="AR777" i="5"/>
  <c r="AN777" i="5"/>
  <c r="AP777" i="5"/>
  <c r="BP777" i="5"/>
  <c r="BN777" i="5"/>
  <c r="BH777" i="5"/>
  <c r="BF777" i="5"/>
  <c r="BD777" i="5"/>
  <c r="AR776" i="5"/>
  <c r="AN776" i="5"/>
  <c r="AP776" i="5"/>
  <c r="BP776" i="5"/>
  <c r="BN776" i="5"/>
  <c r="BH776" i="5"/>
  <c r="BF776" i="5"/>
  <c r="BD776" i="5"/>
  <c r="AR775" i="5"/>
  <c r="AN775" i="5"/>
  <c r="AP775" i="5"/>
  <c r="BP775" i="5"/>
  <c r="BN775" i="5"/>
  <c r="BH775" i="5"/>
  <c r="BF775" i="5"/>
  <c r="BD775" i="5"/>
  <c r="AR774" i="5"/>
  <c r="AN774" i="5"/>
  <c r="AP774" i="5"/>
  <c r="BP774" i="5"/>
  <c r="BN774" i="5"/>
  <c r="BH774" i="5"/>
  <c r="BF774" i="5"/>
  <c r="BD774" i="5"/>
  <c r="AR773" i="5"/>
  <c r="AN773" i="5"/>
  <c r="AP773" i="5"/>
  <c r="BP773" i="5"/>
  <c r="BN773" i="5"/>
  <c r="BH773" i="5"/>
  <c r="BF773" i="5"/>
  <c r="BD773" i="5"/>
  <c r="AR772" i="5"/>
  <c r="AN772" i="5"/>
  <c r="AP772" i="5"/>
  <c r="BP772" i="5"/>
  <c r="BN772" i="5"/>
  <c r="BH772" i="5"/>
  <c r="BF772" i="5"/>
  <c r="BD772" i="5"/>
  <c r="AR771" i="5"/>
  <c r="AN771" i="5"/>
  <c r="AP771" i="5"/>
  <c r="BP771" i="5"/>
  <c r="BN771" i="5"/>
  <c r="BH771" i="5"/>
  <c r="BF771" i="5"/>
  <c r="BD771" i="5"/>
  <c r="AR770" i="5"/>
  <c r="AN770" i="5"/>
  <c r="AP770" i="5"/>
  <c r="BP770" i="5"/>
  <c r="BN770" i="5"/>
  <c r="BH770" i="5"/>
  <c r="BF770" i="5"/>
  <c r="BD770" i="5"/>
  <c r="AR769" i="5"/>
  <c r="AN769" i="5"/>
  <c r="AP769" i="5"/>
  <c r="BP769" i="5"/>
  <c r="BN769" i="5"/>
  <c r="BH769" i="5"/>
  <c r="BF769" i="5"/>
  <c r="BD769" i="5"/>
  <c r="AR768" i="5"/>
  <c r="AN768" i="5"/>
  <c r="AP768" i="5"/>
  <c r="BP768" i="5"/>
  <c r="BN768" i="5"/>
  <c r="BH768" i="5"/>
  <c r="BF768" i="5"/>
  <c r="BD768" i="5"/>
  <c r="AR767" i="5"/>
  <c r="AN767" i="5"/>
  <c r="AP767" i="5"/>
  <c r="BP767" i="5"/>
  <c r="BN767" i="5"/>
  <c r="BH767" i="5"/>
  <c r="BF767" i="5"/>
  <c r="BD767" i="5"/>
  <c r="AR766" i="5"/>
  <c r="AN766" i="5"/>
  <c r="AP766" i="5"/>
  <c r="BP766" i="5"/>
  <c r="BN766" i="5"/>
  <c r="BH766" i="5"/>
  <c r="BF766" i="5"/>
  <c r="BD766" i="5"/>
  <c r="AR765" i="5"/>
  <c r="AN765" i="5"/>
  <c r="AP765" i="5"/>
  <c r="BP765" i="5"/>
  <c r="BN765" i="5"/>
  <c r="BH765" i="5"/>
  <c r="BF765" i="5"/>
  <c r="BD765" i="5"/>
  <c r="AR764" i="5"/>
  <c r="AN764" i="5"/>
  <c r="AP764" i="5"/>
  <c r="BP764" i="5"/>
  <c r="BN764" i="5"/>
  <c r="BH764" i="5"/>
  <c r="BF764" i="5"/>
  <c r="BD764" i="5"/>
  <c r="AR763" i="5"/>
  <c r="AN763" i="5"/>
  <c r="AP763" i="5"/>
  <c r="BP763" i="5"/>
  <c r="BN763" i="5"/>
  <c r="BH763" i="5"/>
  <c r="BF763" i="5"/>
  <c r="BD763" i="5"/>
  <c r="AR762" i="5"/>
  <c r="AN762" i="5"/>
  <c r="AP762" i="5"/>
  <c r="BP762" i="5"/>
  <c r="BN762" i="5"/>
  <c r="BH762" i="5"/>
  <c r="BF762" i="5"/>
  <c r="BD762" i="5"/>
  <c r="AR761" i="5"/>
  <c r="AN761" i="5"/>
  <c r="AP761" i="5"/>
  <c r="BP761" i="5"/>
  <c r="BN761" i="5"/>
  <c r="BH761" i="5"/>
  <c r="BF761" i="5"/>
  <c r="BD761" i="5"/>
  <c r="AR760" i="5"/>
  <c r="AN760" i="5"/>
  <c r="AP760" i="5"/>
  <c r="BP760" i="5"/>
  <c r="BN760" i="5"/>
  <c r="BH760" i="5"/>
  <c r="BF760" i="5"/>
  <c r="BD760" i="5"/>
  <c r="AR759" i="5"/>
  <c r="AN759" i="5"/>
  <c r="AP759" i="5"/>
  <c r="BP759" i="5"/>
  <c r="BN759" i="5"/>
  <c r="BH759" i="5"/>
  <c r="BF759" i="5"/>
  <c r="BD759" i="5"/>
  <c r="AR758" i="5"/>
  <c r="AN758" i="5"/>
  <c r="AP758" i="5"/>
  <c r="BP758" i="5"/>
  <c r="BN758" i="5"/>
  <c r="BH758" i="5"/>
  <c r="BF758" i="5"/>
  <c r="BD758" i="5"/>
  <c r="AR757" i="5"/>
  <c r="AN757" i="5"/>
  <c r="AP757" i="5"/>
  <c r="BP757" i="5"/>
  <c r="BN757" i="5"/>
  <c r="BH757" i="5"/>
  <c r="BF757" i="5"/>
  <c r="BD757" i="5"/>
  <c r="AR756" i="5"/>
  <c r="AN756" i="5"/>
  <c r="AP756" i="5"/>
  <c r="BP756" i="5"/>
  <c r="BN756" i="5"/>
  <c r="BH756" i="5"/>
  <c r="BF756" i="5"/>
  <c r="BD756" i="5"/>
  <c r="AR755" i="5"/>
  <c r="AN755" i="5"/>
  <c r="AP755" i="5"/>
  <c r="BP755" i="5"/>
  <c r="BN755" i="5"/>
  <c r="BH755" i="5"/>
  <c r="BF755" i="5"/>
  <c r="BD755" i="5"/>
  <c r="AR754" i="5"/>
  <c r="AN754" i="5"/>
  <c r="AP754" i="5"/>
  <c r="BP754" i="5"/>
  <c r="BN754" i="5"/>
  <c r="BH754" i="5"/>
  <c r="BF754" i="5"/>
  <c r="BD754" i="5"/>
  <c r="AR753" i="5"/>
  <c r="AN753" i="5"/>
  <c r="AP753" i="5"/>
  <c r="BP753" i="5"/>
  <c r="BN753" i="5"/>
  <c r="BH753" i="5"/>
  <c r="BF753" i="5"/>
  <c r="BD753" i="5"/>
  <c r="AR752" i="5"/>
  <c r="AN752" i="5"/>
  <c r="AP752" i="5"/>
  <c r="BP752" i="5"/>
  <c r="BN752" i="5"/>
  <c r="BH752" i="5"/>
  <c r="BF752" i="5"/>
  <c r="BD752" i="5"/>
  <c r="AR751" i="5"/>
  <c r="AN751" i="5"/>
  <c r="AP751" i="5"/>
  <c r="BP751" i="5"/>
  <c r="BN751" i="5"/>
  <c r="BH751" i="5"/>
  <c r="BF751" i="5"/>
  <c r="BD751" i="5"/>
  <c r="AR750" i="5"/>
  <c r="AN750" i="5"/>
  <c r="AP750" i="5"/>
  <c r="BP750" i="5"/>
  <c r="BN750" i="5"/>
  <c r="BH750" i="5"/>
  <c r="BF750" i="5"/>
  <c r="BD750" i="5"/>
  <c r="AR749" i="5"/>
  <c r="AN749" i="5"/>
  <c r="AP749" i="5"/>
  <c r="BP749" i="5"/>
  <c r="BN749" i="5"/>
  <c r="BH749" i="5"/>
  <c r="BF749" i="5"/>
  <c r="BD749" i="5"/>
  <c r="AR748" i="5"/>
  <c r="AN748" i="5"/>
  <c r="AP748" i="5"/>
  <c r="BP748" i="5"/>
  <c r="BN748" i="5"/>
  <c r="BH748" i="5"/>
  <c r="BF748" i="5"/>
  <c r="BD748" i="5"/>
  <c r="AR747" i="5"/>
  <c r="AN747" i="5"/>
  <c r="AP747" i="5"/>
  <c r="BP747" i="5"/>
  <c r="BN747" i="5"/>
  <c r="BH747" i="5"/>
  <c r="BF747" i="5"/>
  <c r="BD747" i="5"/>
  <c r="AR746" i="5"/>
  <c r="AN746" i="5"/>
  <c r="AP746" i="5"/>
  <c r="BP746" i="5"/>
  <c r="BN746" i="5"/>
  <c r="BH746" i="5"/>
  <c r="BF746" i="5"/>
  <c r="BD746" i="5"/>
  <c r="AR745" i="5"/>
  <c r="AN745" i="5"/>
  <c r="AP745" i="5"/>
  <c r="BP745" i="5"/>
  <c r="BN745" i="5"/>
  <c r="BH745" i="5"/>
  <c r="BF745" i="5"/>
  <c r="BD745" i="5"/>
  <c r="AR744" i="5"/>
  <c r="AN744" i="5"/>
  <c r="AP744" i="5"/>
  <c r="BP744" i="5"/>
  <c r="BN744" i="5"/>
  <c r="BH744" i="5"/>
  <c r="BF744" i="5"/>
  <c r="BD744" i="5"/>
  <c r="AR743" i="5"/>
  <c r="AN743" i="5"/>
  <c r="AP743" i="5"/>
  <c r="BP743" i="5"/>
  <c r="BN743" i="5"/>
  <c r="BH743" i="5"/>
  <c r="BF743" i="5"/>
  <c r="BD743" i="5"/>
  <c r="AR742" i="5"/>
  <c r="AN742" i="5"/>
  <c r="AP742" i="5"/>
  <c r="BP742" i="5"/>
  <c r="BN742" i="5"/>
  <c r="BH742" i="5"/>
  <c r="BF742" i="5"/>
  <c r="BD742" i="5"/>
  <c r="AR741" i="5"/>
  <c r="AN741" i="5"/>
  <c r="AP741" i="5"/>
  <c r="BP741" i="5"/>
  <c r="BN741" i="5"/>
  <c r="BH741" i="5"/>
  <c r="BF741" i="5"/>
  <c r="BD741" i="5"/>
  <c r="AR740" i="5"/>
  <c r="AN740" i="5"/>
  <c r="AP740" i="5"/>
  <c r="BP740" i="5"/>
  <c r="BN740" i="5"/>
  <c r="BH740" i="5"/>
  <c r="BF740" i="5"/>
  <c r="BD740" i="5"/>
  <c r="AR739" i="5"/>
  <c r="AN739" i="5"/>
  <c r="AP739" i="5"/>
  <c r="BP739" i="5"/>
  <c r="BN739" i="5"/>
  <c r="BH739" i="5"/>
  <c r="BF739" i="5"/>
  <c r="BD739" i="5"/>
  <c r="AR738" i="5"/>
  <c r="AN738" i="5"/>
  <c r="AP738" i="5"/>
  <c r="BP738" i="5"/>
  <c r="BN738" i="5"/>
  <c r="BH738" i="5"/>
  <c r="BF738" i="5"/>
  <c r="BD738" i="5"/>
  <c r="AR737" i="5"/>
  <c r="AN737" i="5"/>
  <c r="AP737" i="5"/>
  <c r="BP737" i="5"/>
  <c r="BN737" i="5"/>
  <c r="BH737" i="5"/>
  <c r="BF737" i="5"/>
  <c r="BD737" i="5"/>
  <c r="AR736" i="5"/>
  <c r="AN736" i="5"/>
  <c r="AP736" i="5"/>
  <c r="BP736" i="5"/>
  <c r="BN736" i="5"/>
  <c r="BH736" i="5"/>
  <c r="BF736" i="5"/>
  <c r="BD736" i="5"/>
  <c r="AR735" i="5"/>
  <c r="AN735" i="5"/>
  <c r="AP735" i="5"/>
  <c r="BP735" i="5"/>
  <c r="BN735" i="5"/>
  <c r="BH735" i="5"/>
  <c r="BF735" i="5"/>
  <c r="BD735" i="5"/>
  <c r="AR734" i="5"/>
  <c r="AN734" i="5"/>
  <c r="AP734" i="5"/>
  <c r="BP734" i="5"/>
  <c r="BN734" i="5"/>
  <c r="BH734" i="5"/>
  <c r="BF734" i="5"/>
  <c r="BD734" i="5"/>
  <c r="AR733" i="5"/>
  <c r="AN733" i="5"/>
  <c r="AP733" i="5"/>
  <c r="BP733" i="5"/>
  <c r="BN733" i="5"/>
  <c r="BH733" i="5"/>
  <c r="BF733" i="5"/>
  <c r="BD733" i="5"/>
  <c r="AR732" i="5"/>
  <c r="AN732" i="5"/>
  <c r="AP732" i="5"/>
  <c r="BP732" i="5"/>
  <c r="BN732" i="5"/>
  <c r="BH732" i="5"/>
  <c r="BF732" i="5"/>
  <c r="BD732" i="5"/>
  <c r="AR731" i="5"/>
  <c r="AN731" i="5"/>
  <c r="AP731" i="5"/>
  <c r="BP731" i="5"/>
  <c r="BN731" i="5"/>
  <c r="BH731" i="5"/>
  <c r="BF731" i="5"/>
  <c r="BD731" i="5"/>
  <c r="AR730" i="5"/>
  <c r="AN730" i="5"/>
  <c r="AP730" i="5"/>
  <c r="BP730" i="5"/>
  <c r="BN730" i="5"/>
  <c r="BH730" i="5"/>
  <c r="BF730" i="5"/>
  <c r="BD730" i="5"/>
  <c r="AR729" i="5"/>
  <c r="AN729" i="5"/>
  <c r="AP729" i="5"/>
  <c r="BP729" i="5"/>
  <c r="BN729" i="5"/>
  <c r="BH729" i="5"/>
  <c r="BF729" i="5"/>
  <c r="BD729" i="5"/>
  <c r="AR728" i="5"/>
  <c r="AN728" i="5"/>
  <c r="AP728" i="5"/>
  <c r="BP728" i="5"/>
  <c r="BN728" i="5"/>
  <c r="BH728" i="5"/>
  <c r="BF728" i="5"/>
  <c r="BD728" i="5"/>
  <c r="AR727" i="5"/>
  <c r="AN727" i="5"/>
  <c r="AP727" i="5"/>
  <c r="BP727" i="5"/>
  <c r="BN727" i="5"/>
  <c r="BH727" i="5"/>
  <c r="BF727" i="5"/>
  <c r="BD727" i="5"/>
  <c r="AR726" i="5"/>
  <c r="AN726" i="5"/>
  <c r="AP726" i="5"/>
  <c r="BP726" i="5"/>
  <c r="BN726" i="5"/>
  <c r="BH726" i="5"/>
  <c r="BF726" i="5"/>
  <c r="BD726" i="5"/>
  <c r="AR725" i="5"/>
  <c r="AN725" i="5"/>
  <c r="AP725" i="5"/>
  <c r="BP725" i="5"/>
  <c r="BN725" i="5"/>
  <c r="BH725" i="5"/>
  <c r="BF725" i="5"/>
  <c r="BD725" i="5"/>
  <c r="AR724" i="5"/>
  <c r="AN724" i="5"/>
  <c r="AP724" i="5"/>
  <c r="BP724" i="5"/>
  <c r="BN724" i="5"/>
  <c r="BH724" i="5"/>
  <c r="BF724" i="5"/>
  <c r="BD724" i="5"/>
  <c r="AR723" i="5"/>
  <c r="AN723" i="5"/>
  <c r="AP723" i="5"/>
  <c r="BP723" i="5"/>
  <c r="BN723" i="5"/>
  <c r="BH723" i="5"/>
  <c r="BF723" i="5"/>
  <c r="BD723" i="5"/>
  <c r="AR722" i="5"/>
  <c r="AN722" i="5"/>
  <c r="AP722" i="5"/>
  <c r="BP722" i="5"/>
  <c r="BN722" i="5"/>
  <c r="BH722" i="5"/>
  <c r="BF722" i="5"/>
  <c r="BD722" i="5"/>
  <c r="AR721" i="5"/>
  <c r="AN721" i="5"/>
  <c r="AP721" i="5"/>
  <c r="BP721" i="5"/>
  <c r="BN721" i="5"/>
  <c r="BH721" i="5"/>
  <c r="BF721" i="5"/>
  <c r="BD721" i="5"/>
  <c r="AR720" i="5"/>
  <c r="AN720" i="5"/>
  <c r="AP720" i="5"/>
  <c r="BP720" i="5"/>
  <c r="BN720" i="5"/>
  <c r="BH720" i="5"/>
  <c r="BF720" i="5"/>
  <c r="BD720" i="5"/>
  <c r="AR719" i="5"/>
  <c r="AN719" i="5"/>
  <c r="AP719" i="5"/>
  <c r="BP719" i="5"/>
  <c r="BN719" i="5"/>
  <c r="BH719" i="5"/>
  <c r="BF719" i="5"/>
  <c r="BD719" i="5"/>
  <c r="AR718" i="5"/>
  <c r="AN718" i="5"/>
  <c r="AP718" i="5"/>
  <c r="BP718" i="5"/>
  <c r="BN718" i="5"/>
  <c r="BH718" i="5"/>
  <c r="BF718" i="5"/>
  <c r="BD718" i="5"/>
  <c r="AR717" i="5"/>
  <c r="AN717" i="5"/>
  <c r="AP717" i="5"/>
  <c r="BP717" i="5"/>
  <c r="BN717" i="5"/>
  <c r="BH717" i="5"/>
  <c r="BF717" i="5"/>
  <c r="BD717" i="5"/>
  <c r="AR716" i="5"/>
  <c r="AN716" i="5"/>
  <c r="AP716" i="5"/>
  <c r="BP716" i="5"/>
  <c r="BN716" i="5"/>
  <c r="BH716" i="5"/>
  <c r="BF716" i="5"/>
  <c r="BD716" i="5"/>
  <c r="AR715" i="5"/>
  <c r="AN715" i="5"/>
  <c r="AP715" i="5"/>
  <c r="BP715" i="5"/>
  <c r="BN715" i="5"/>
  <c r="BH715" i="5"/>
  <c r="BF715" i="5"/>
  <c r="BD715" i="5"/>
  <c r="AR714" i="5"/>
  <c r="AN714" i="5"/>
  <c r="AP714" i="5"/>
  <c r="BP714" i="5"/>
  <c r="BN714" i="5"/>
  <c r="BH714" i="5"/>
  <c r="BF714" i="5"/>
  <c r="BD714" i="5"/>
  <c r="AR713" i="5"/>
  <c r="AN713" i="5"/>
  <c r="AP713" i="5"/>
  <c r="BP713" i="5"/>
  <c r="BN713" i="5"/>
  <c r="BH713" i="5"/>
  <c r="BF713" i="5"/>
  <c r="BD713" i="5"/>
  <c r="AR712" i="5"/>
  <c r="AN712" i="5"/>
  <c r="AP712" i="5"/>
  <c r="BP712" i="5"/>
  <c r="BN712" i="5"/>
  <c r="BH712" i="5"/>
  <c r="BF712" i="5"/>
  <c r="BD712" i="5"/>
  <c r="AR711" i="5"/>
  <c r="AN711" i="5"/>
  <c r="AP711" i="5"/>
  <c r="BP711" i="5"/>
  <c r="BN711" i="5"/>
  <c r="BH711" i="5"/>
  <c r="BF711" i="5"/>
  <c r="BD711" i="5"/>
  <c r="AR710" i="5"/>
  <c r="AN710" i="5"/>
  <c r="AP710" i="5"/>
  <c r="BP710" i="5"/>
  <c r="BN710" i="5"/>
  <c r="BH710" i="5"/>
  <c r="BF710" i="5"/>
  <c r="BD710" i="5"/>
  <c r="AR709" i="5"/>
  <c r="AN709" i="5"/>
  <c r="AP709" i="5"/>
  <c r="BP709" i="5"/>
  <c r="BN709" i="5"/>
  <c r="BH709" i="5"/>
  <c r="BF709" i="5"/>
  <c r="BD709" i="5"/>
  <c r="AR708" i="5"/>
  <c r="AN708" i="5"/>
  <c r="AP708" i="5"/>
  <c r="BP708" i="5"/>
  <c r="BN708" i="5"/>
  <c r="BH708" i="5"/>
  <c r="BF708" i="5"/>
  <c r="BD708" i="5"/>
  <c r="AR707" i="5"/>
  <c r="AN707" i="5"/>
  <c r="AP707" i="5"/>
  <c r="BP707" i="5"/>
  <c r="BN707" i="5"/>
  <c r="BH707" i="5"/>
  <c r="BF707" i="5"/>
  <c r="BD707" i="5"/>
  <c r="AR706" i="5"/>
  <c r="AN706" i="5"/>
  <c r="AP706" i="5"/>
  <c r="BP706" i="5"/>
  <c r="BN706" i="5"/>
  <c r="BH706" i="5"/>
  <c r="BF706" i="5"/>
  <c r="BD706" i="5"/>
  <c r="AR705" i="5"/>
  <c r="AN705" i="5"/>
  <c r="AP705" i="5"/>
  <c r="BP705" i="5"/>
  <c r="BN705" i="5"/>
  <c r="BH705" i="5"/>
  <c r="BF705" i="5"/>
  <c r="BD705" i="5"/>
  <c r="AR704" i="5"/>
  <c r="AN704" i="5"/>
  <c r="AP704" i="5"/>
  <c r="BP704" i="5"/>
  <c r="BN704" i="5"/>
  <c r="BH704" i="5"/>
  <c r="BF704" i="5"/>
  <c r="BD704" i="5"/>
  <c r="AR703" i="5"/>
  <c r="AN703" i="5"/>
  <c r="AP703" i="5"/>
  <c r="BP703" i="5"/>
  <c r="BN703" i="5"/>
  <c r="BH703" i="5"/>
  <c r="BF703" i="5"/>
  <c r="BD703" i="5"/>
  <c r="AR702" i="5"/>
  <c r="AN702" i="5"/>
  <c r="AP702" i="5"/>
  <c r="BP702" i="5"/>
  <c r="BN702" i="5"/>
  <c r="BH702" i="5"/>
  <c r="BF702" i="5"/>
  <c r="BD702" i="5"/>
  <c r="AR701" i="5"/>
  <c r="AN701" i="5"/>
  <c r="AP701" i="5"/>
  <c r="BP701" i="5"/>
  <c r="BN701" i="5"/>
  <c r="BH701" i="5"/>
  <c r="BF701" i="5"/>
  <c r="BD701" i="5"/>
  <c r="AR700" i="5"/>
  <c r="AN700" i="5"/>
  <c r="AP700" i="5"/>
  <c r="BP700" i="5"/>
  <c r="BN700" i="5"/>
  <c r="BH700" i="5"/>
  <c r="BF700" i="5"/>
  <c r="BD700" i="5"/>
  <c r="AR699" i="5"/>
  <c r="AN699" i="5"/>
  <c r="AP699" i="5"/>
  <c r="BP699" i="5"/>
  <c r="BN699" i="5"/>
  <c r="BH699" i="5"/>
  <c r="BF699" i="5"/>
  <c r="BD699" i="5"/>
  <c r="AR698" i="5"/>
  <c r="AN698" i="5"/>
  <c r="AP698" i="5"/>
  <c r="BP698" i="5"/>
  <c r="BN698" i="5"/>
  <c r="BH698" i="5"/>
  <c r="BF698" i="5"/>
  <c r="BD698" i="5"/>
  <c r="AR697" i="5"/>
  <c r="AN697" i="5"/>
  <c r="AP697" i="5"/>
  <c r="BP697" i="5"/>
  <c r="BN697" i="5"/>
  <c r="BH697" i="5"/>
  <c r="BF697" i="5"/>
  <c r="BD697" i="5"/>
  <c r="AR696" i="5"/>
  <c r="AN696" i="5"/>
  <c r="AP696" i="5"/>
  <c r="BP696" i="5"/>
  <c r="BN696" i="5"/>
  <c r="BH696" i="5"/>
  <c r="BF696" i="5"/>
  <c r="BD696" i="5"/>
  <c r="AR695" i="5"/>
  <c r="AN695" i="5"/>
  <c r="AP695" i="5"/>
  <c r="BP695" i="5"/>
  <c r="BN695" i="5"/>
  <c r="BH695" i="5"/>
  <c r="BF695" i="5"/>
  <c r="BD695" i="5"/>
  <c r="AR694" i="5"/>
  <c r="AN694" i="5"/>
  <c r="AP694" i="5"/>
  <c r="BP694" i="5"/>
  <c r="BN694" i="5"/>
  <c r="BH694" i="5"/>
  <c r="BF694" i="5"/>
  <c r="BD694" i="5"/>
  <c r="AR693" i="5"/>
  <c r="AN693" i="5"/>
  <c r="AP693" i="5"/>
  <c r="BP693" i="5"/>
  <c r="BN693" i="5"/>
  <c r="BH693" i="5"/>
  <c r="BF693" i="5"/>
  <c r="BD693" i="5"/>
  <c r="AR692" i="5"/>
  <c r="AN692" i="5"/>
  <c r="AP692" i="5"/>
  <c r="BP692" i="5"/>
  <c r="BN692" i="5"/>
  <c r="BH692" i="5"/>
  <c r="BF692" i="5"/>
  <c r="BD692" i="5"/>
  <c r="AR691" i="5"/>
  <c r="AN691" i="5"/>
  <c r="AP691" i="5"/>
  <c r="BP691" i="5"/>
  <c r="BN691" i="5"/>
  <c r="BH691" i="5"/>
  <c r="BF691" i="5"/>
  <c r="BD691" i="5"/>
  <c r="AR690" i="5"/>
  <c r="AN690" i="5"/>
  <c r="AP690" i="5"/>
  <c r="BP690" i="5"/>
  <c r="BN690" i="5"/>
  <c r="BH690" i="5"/>
  <c r="BF690" i="5"/>
  <c r="BD690" i="5"/>
  <c r="AR689" i="5"/>
  <c r="AN689" i="5"/>
  <c r="AP689" i="5"/>
  <c r="BP689" i="5"/>
  <c r="BN689" i="5"/>
  <c r="BH689" i="5"/>
  <c r="BF689" i="5"/>
  <c r="BD689" i="5"/>
  <c r="AR688" i="5"/>
  <c r="AN688" i="5"/>
  <c r="AP688" i="5"/>
  <c r="BP688" i="5"/>
  <c r="BN688" i="5"/>
  <c r="BH688" i="5"/>
  <c r="BF688" i="5"/>
  <c r="BD688" i="5"/>
  <c r="AR687" i="5"/>
  <c r="AN687" i="5"/>
  <c r="AP687" i="5"/>
  <c r="BP687" i="5"/>
  <c r="BN687" i="5"/>
  <c r="BH687" i="5"/>
  <c r="BF687" i="5"/>
  <c r="BD687" i="5"/>
  <c r="AR686" i="5"/>
  <c r="AN686" i="5"/>
  <c r="AP686" i="5"/>
  <c r="BP686" i="5"/>
  <c r="BN686" i="5"/>
  <c r="BH686" i="5"/>
  <c r="BF686" i="5"/>
  <c r="BD686" i="5"/>
  <c r="AR685" i="5"/>
  <c r="AN685" i="5"/>
  <c r="AP685" i="5"/>
  <c r="BP685" i="5"/>
  <c r="BN685" i="5"/>
  <c r="BH685" i="5"/>
  <c r="BF685" i="5"/>
  <c r="BD685" i="5"/>
  <c r="AR684" i="5"/>
  <c r="AN684" i="5"/>
  <c r="AP684" i="5"/>
  <c r="BP684" i="5"/>
  <c r="BN684" i="5"/>
  <c r="BH684" i="5"/>
  <c r="BF684" i="5"/>
  <c r="BD684" i="5"/>
  <c r="AR683" i="5"/>
  <c r="AN683" i="5"/>
  <c r="AP683" i="5"/>
  <c r="BP683" i="5"/>
  <c r="BN683" i="5"/>
  <c r="BH683" i="5"/>
  <c r="BF683" i="5"/>
  <c r="BD683" i="5"/>
  <c r="AR682" i="5"/>
  <c r="AN682" i="5"/>
  <c r="AP682" i="5"/>
  <c r="BP682" i="5"/>
  <c r="BN682" i="5"/>
  <c r="BH682" i="5"/>
  <c r="BF682" i="5"/>
  <c r="BD682" i="5"/>
  <c r="AR681" i="5"/>
  <c r="AN681" i="5"/>
  <c r="AP681" i="5"/>
  <c r="BP681" i="5"/>
  <c r="BN681" i="5"/>
  <c r="BH681" i="5"/>
  <c r="BF681" i="5"/>
  <c r="BD681" i="5"/>
  <c r="AR680" i="5"/>
  <c r="AN680" i="5"/>
  <c r="AP680" i="5"/>
  <c r="BP680" i="5"/>
  <c r="BN680" i="5"/>
  <c r="BH680" i="5"/>
  <c r="BF680" i="5"/>
  <c r="BD680" i="5"/>
  <c r="AR679" i="5"/>
  <c r="AN679" i="5"/>
  <c r="AP679" i="5"/>
  <c r="BP679" i="5"/>
  <c r="BN679" i="5"/>
  <c r="BH679" i="5"/>
  <c r="BF679" i="5"/>
  <c r="BD679" i="5"/>
  <c r="AR678" i="5"/>
  <c r="AN678" i="5"/>
  <c r="AP678" i="5"/>
  <c r="BP678" i="5"/>
  <c r="BN678" i="5"/>
  <c r="BH678" i="5"/>
  <c r="BF678" i="5"/>
  <c r="BD678" i="5"/>
  <c r="AR677" i="5"/>
  <c r="AN677" i="5"/>
  <c r="AP677" i="5"/>
  <c r="BP677" i="5"/>
  <c r="BN677" i="5"/>
  <c r="BH677" i="5"/>
  <c r="BF677" i="5"/>
  <c r="BD677" i="5"/>
  <c r="AR676" i="5"/>
  <c r="AN676" i="5"/>
  <c r="AP676" i="5"/>
  <c r="BP676" i="5"/>
  <c r="BN676" i="5"/>
  <c r="BH676" i="5"/>
  <c r="BF676" i="5"/>
  <c r="BD676" i="5"/>
  <c r="AR675" i="5"/>
  <c r="AN675" i="5"/>
  <c r="AP675" i="5"/>
  <c r="BP675" i="5"/>
  <c r="BN675" i="5"/>
  <c r="BH675" i="5"/>
  <c r="BF675" i="5"/>
  <c r="BD675" i="5"/>
  <c r="AR674" i="5"/>
  <c r="AN674" i="5"/>
  <c r="AP674" i="5"/>
  <c r="BP674" i="5"/>
  <c r="BN674" i="5"/>
  <c r="BH674" i="5"/>
  <c r="BF674" i="5"/>
  <c r="BD674" i="5"/>
  <c r="AR673" i="5"/>
  <c r="AN673" i="5"/>
  <c r="AP673" i="5"/>
  <c r="BP673" i="5"/>
  <c r="BN673" i="5"/>
  <c r="BH673" i="5"/>
  <c r="BF673" i="5"/>
  <c r="BD673" i="5"/>
  <c r="AR672" i="5"/>
  <c r="AN672" i="5"/>
  <c r="AP672" i="5"/>
  <c r="BP672" i="5"/>
  <c r="BN672" i="5"/>
  <c r="BH672" i="5"/>
  <c r="BF672" i="5"/>
  <c r="BD672" i="5"/>
  <c r="AR671" i="5"/>
  <c r="AN671" i="5"/>
  <c r="AP671" i="5"/>
  <c r="BP671" i="5"/>
  <c r="BN671" i="5"/>
  <c r="BH671" i="5"/>
  <c r="BF671" i="5"/>
  <c r="BD671" i="5"/>
  <c r="AR670" i="5"/>
  <c r="AN670" i="5"/>
  <c r="AP670" i="5"/>
  <c r="BP670" i="5"/>
  <c r="BN670" i="5"/>
  <c r="BH670" i="5"/>
  <c r="BF670" i="5"/>
  <c r="BD670" i="5"/>
  <c r="AR669" i="5"/>
  <c r="AN669" i="5"/>
  <c r="AP669" i="5"/>
  <c r="BP669" i="5"/>
  <c r="BN669" i="5"/>
  <c r="BH669" i="5"/>
  <c r="BF669" i="5"/>
  <c r="BD669" i="5"/>
  <c r="AR668" i="5"/>
  <c r="AN668" i="5"/>
  <c r="AP668" i="5"/>
  <c r="BP668" i="5"/>
  <c r="BN668" i="5"/>
  <c r="BH668" i="5"/>
  <c r="BF668" i="5"/>
  <c r="BD668" i="5"/>
  <c r="AR667" i="5"/>
  <c r="AN667" i="5"/>
  <c r="AP667" i="5"/>
  <c r="BP667" i="5"/>
  <c r="BN667" i="5"/>
  <c r="BH667" i="5"/>
  <c r="BF667" i="5"/>
  <c r="BD667" i="5"/>
  <c r="AR666" i="5"/>
  <c r="AN666" i="5"/>
  <c r="AP666" i="5"/>
  <c r="BP666" i="5"/>
  <c r="BN666" i="5"/>
  <c r="BH666" i="5"/>
  <c r="BF666" i="5"/>
  <c r="BD666" i="5"/>
  <c r="AR665" i="5"/>
  <c r="AN665" i="5"/>
  <c r="AP665" i="5"/>
  <c r="BP665" i="5"/>
  <c r="BN665" i="5"/>
  <c r="BH665" i="5"/>
  <c r="BF665" i="5"/>
  <c r="BD665" i="5"/>
  <c r="AR664" i="5"/>
  <c r="AN664" i="5"/>
  <c r="AP664" i="5"/>
  <c r="BP664" i="5"/>
  <c r="BN664" i="5"/>
  <c r="BH664" i="5"/>
  <c r="BF664" i="5"/>
  <c r="BD664" i="5"/>
  <c r="AR663" i="5"/>
  <c r="AN663" i="5"/>
  <c r="AP663" i="5"/>
  <c r="BP663" i="5"/>
  <c r="BN663" i="5"/>
  <c r="BH663" i="5"/>
  <c r="BF663" i="5"/>
  <c r="BD663" i="5"/>
  <c r="AR662" i="5"/>
  <c r="AN662" i="5"/>
  <c r="AP662" i="5"/>
  <c r="BP662" i="5"/>
  <c r="BN662" i="5"/>
  <c r="BH662" i="5"/>
  <c r="BF662" i="5"/>
  <c r="BD662" i="5"/>
  <c r="AR661" i="5"/>
  <c r="AN661" i="5"/>
  <c r="AP661" i="5"/>
  <c r="BP661" i="5"/>
  <c r="BN661" i="5"/>
  <c r="BH661" i="5"/>
  <c r="BF661" i="5"/>
  <c r="BD661" i="5"/>
  <c r="AR660" i="5"/>
  <c r="AN660" i="5"/>
  <c r="AP660" i="5"/>
  <c r="BP660" i="5"/>
  <c r="BN660" i="5"/>
  <c r="BH660" i="5"/>
  <c r="BF660" i="5"/>
  <c r="BD660" i="5"/>
  <c r="AR659" i="5"/>
  <c r="AN659" i="5"/>
  <c r="AP659" i="5"/>
  <c r="BP659" i="5"/>
  <c r="BN659" i="5"/>
  <c r="BH659" i="5"/>
  <c r="BF659" i="5"/>
  <c r="BD659" i="5"/>
  <c r="AR658" i="5"/>
  <c r="AN658" i="5"/>
  <c r="AP658" i="5"/>
  <c r="BP658" i="5"/>
  <c r="BN658" i="5"/>
  <c r="BH658" i="5"/>
  <c r="BF658" i="5"/>
  <c r="BD658" i="5"/>
  <c r="AR657" i="5"/>
  <c r="AN657" i="5"/>
  <c r="AP657" i="5"/>
  <c r="BP657" i="5"/>
  <c r="BN657" i="5"/>
  <c r="BH657" i="5"/>
  <c r="BF657" i="5"/>
  <c r="BD657" i="5"/>
  <c r="AR656" i="5"/>
  <c r="AN656" i="5"/>
  <c r="AP656" i="5"/>
  <c r="BP656" i="5"/>
  <c r="BN656" i="5"/>
  <c r="BH656" i="5"/>
  <c r="BF656" i="5"/>
  <c r="BD656" i="5"/>
  <c r="AR655" i="5"/>
  <c r="AN655" i="5"/>
  <c r="AP655" i="5"/>
  <c r="BP655" i="5"/>
  <c r="BN655" i="5"/>
  <c r="BH655" i="5"/>
  <c r="BF655" i="5"/>
  <c r="BD655" i="5"/>
  <c r="AR654" i="5"/>
  <c r="AN654" i="5"/>
  <c r="AP654" i="5"/>
  <c r="BP654" i="5"/>
  <c r="BN654" i="5"/>
  <c r="BH654" i="5"/>
  <c r="BF654" i="5"/>
  <c r="BD654" i="5"/>
  <c r="AR653" i="5"/>
  <c r="AN653" i="5"/>
  <c r="AP653" i="5"/>
  <c r="BP653" i="5"/>
  <c r="BN653" i="5"/>
  <c r="BH653" i="5"/>
  <c r="BF653" i="5"/>
  <c r="BD653" i="5"/>
  <c r="AR652" i="5"/>
  <c r="AN652" i="5"/>
  <c r="AP652" i="5"/>
  <c r="BP652" i="5"/>
  <c r="BN652" i="5"/>
  <c r="BH652" i="5"/>
  <c r="BF652" i="5"/>
  <c r="BD652" i="5"/>
  <c r="AR651" i="5"/>
  <c r="AN651" i="5"/>
  <c r="AP651" i="5"/>
  <c r="BP651" i="5"/>
  <c r="BN651" i="5"/>
  <c r="BH651" i="5"/>
  <c r="BF651" i="5"/>
  <c r="BD651" i="5"/>
  <c r="AR650" i="5"/>
  <c r="AN650" i="5"/>
  <c r="AP650" i="5"/>
  <c r="BP650" i="5"/>
  <c r="BN650" i="5"/>
  <c r="BH650" i="5"/>
  <c r="BF650" i="5"/>
  <c r="BD650" i="5"/>
  <c r="AR649" i="5"/>
  <c r="AN649" i="5"/>
  <c r="AP649" i="5"/>
  <c r="BP649" i="5"/>
  <c r="BN649" i="5"/>
  <c r="BH649" i="5"/>
  <c r="BF649" i="5"/>
  <c r="BD649" i="5"/>
  <c r="AR648" i="5"/>
  <c r="AN648" i="5"/>
  <c r="AP648" i="5"/>
  <c r="BP648" i="5"/>
  <c r="BN648" i="5"/>
  <c r="BH648" i="5"/>
  <c r="BF648" i="5"/>
  <c r="BD648" i="5"/>
  <c r="AR647" i="5"/>
  <c r="AN647" i="5"/>
  <c r="AP647" i="5"/>
  <c r="BP647" i="5"/>
  <c r="BN647" i="5"/>
  <c r="BH647" i="5"/>
  <c r="BF647" i="5"/>
  <c r="BD647" i="5"/>
  <c r="AR646" i="5"/>
  <c r="AN646" i="5"/>
  <c r="AP646" i="5"/>
  <c r="BP646" i="5"/>
  <c r="BN646" i="5"/>
  <c r="BH646" i="5"/>
  <c r="BF646" i="5"/>
  <c r="BD646" i="5"/>
  <c r="AR645" i="5"/>
  <c r="AN645" i="5"/>
  <c r="AP645" i="5"/>
  <c r="BP645" i="5"/>
  <c r="BN645" i="5"/>
  <c r="BH645" i="5"/>
  <c r="BF645" i="5"/>
  <c r="BD645" i="5"/>
  <c r="AR644" i="5"/>
  <c r="AN644" i="5"/>
  <c r="AP644" i="5"/>
  <c r="BP644" i="5"/>
  <c r="BN644" i="5"/>
  <c r="BH644" i="5"/>
  <c r="BF644" i="5"/>
  <c r="BD644" i="5"/>
  <c r="AR643" i="5"/>
  <c r="AN643" i="5"/>
  <c r="AP643" i="5"/>
  <c r="BP643" i="5"/>
  <c r="BN643" i="5"/>
  <c r="BH643" i="5"/>
  <c r="BF643" i="5"/>
  <c r="BD643" i="5"/>
  <c r="AR642" i="5"/>
  <c r="AN642" i="5"/>
  <c r="AP642" i="5"/>
  <c r="BP642" i="5"/>
  <c r="BN642" i="5"/>
  <c r="BH642" i="5"/>
  <c r="BF642" i="5"/>
  <c r="BD642" i="5"/>
  <c r="AR641" i="5"/>
  <c r="AN641" i="5"/>
  <c r="AP641" i="5"/>
  <c r="BP641" i="5"/>
  <c r="BN641" i="5"/>
  <c r="BH641" i="5"/>
  <c r="BF641" i="5"/>
  <c r="BD641" i="5"/>
  <c r="AR640" i="5"/>
  <c r="AN640" i="5"/>
  <c r="AP640" i="5"/>
  <c r="BP640" i="5"/>
  <c r="BN640" i="5"/>
  <c r="BH640" i="5"/>
  <c r="BF640" i="5"/>
  <c r="BD640" i="5"/>
  <c r="AR639" i="5"/>
  <c r="AN639" i="5"/>
  <c r="AP639" i="5"/>
  <c r="BP639" i="5"/>
  <c r="BN639" i="5"/>
  <c r="BH639" i="5"/>
  <c r="BF639" i="5"/>
  <c r="BD639" i="5"/>
  <c r="AR638" i="5"/>
  <c r="AN638" i="5"/>
  <c r="AP638" i="5"/>
  <c r="BP638" i="5"/>
  <c r="BN638" i="5"/>
  <c r="BH638" i="5"/>
  <c r="BF638" i="5"/>
  <c r="BD638" i="5"/>
  <c r="AR637" i="5"/>
  <c r="AN637" i="5"/>
  <c r="AP637" i="5"/>
  <c r="BP637" i="5"/>
  <c r="BN637" i="5"/>
  <c r="BH637" i="5"/>
  <c r="BF637" i="5"/>
  <c r="BD637" i="5"/>
  <c r="AR636" i="5"/>
  <c r="AN636" i="5"/>
  <c r="AP636" i="5"/>
  <c r="BP636" i="5"/>
  <c r="BN636" i="5"/>
  <c r="BH636" i="5"/>
  <c r="BF636" i="5"/>
  <c r="BD636" i="5"/>
  <c r="AR635" i="5"/>
  <c r="AN635" i="5"/>
  <c r="AP635" i="5"/>
  <c r="BP635" i="5"/>
  <c r="BN635" i="5"/>
  <c r="BH635" i="5"/>
  <c r="BF635" i="5"/>
  <c r="BD635" i="5"/>
  <c r="AR634" i="5"/>
  <c r="AN634" i="5"/>
  <c r="AP634" i="5"/>
  <c r="BP634" i="5"/>
  <c r="BN634" i="5"/>
  <c r="BH634" i="5"/>
  <c r="BF634" i="5"/>
  <c r="BD634" i="5"/>
  <c r="AR633" i="5"/>
  <c r="AN633" i="5"/>
  <c r="AP633" i="5"/>
  <c r="BP633" i="5"/>
  <c r="BN633" i="5"/>
  <c r="BH633" i="5"/>
  <c r="BF633" i="5"/>
  <c r="BD633" i="5"/>
  <c r="AR632" i="5"/>
  <c r="AN632" i="5"/>
  <c r="AP632" i="5"/>
  <c r="BP632" i="5"/>
  <c r="BN632" i="5"/>
  <c r="BH632" i="5"/>
  <c r="BF632" i="5"/>
  <c r="BD632" i="5"/>
  <c r="AR631" i="5"/>
  <c r="AN631" i="5"/>
  <c r="AP631" i="5"/>
  <c r="BP631" i="5"/>
  <c r="BN631" i="5"/>
  <c r="BH631" i="5"/>
  <c r="BF631" i="5"/>
  <c r="BD631" i="5"/>
  <c r="AR630" i="5"/>
  <c r="AN630" i="5"/>
  <c r="AP630" i="5"/>
  <c r="BP630" i="5"/>
  <c r="BN630" i="5"/>
  <c r="BH630" i="5"/>
  <c r="BF630" i="5"/>
  <c r="BD630" i="5"/>
  <c r="AR629" i="5"/>
  <c r="AN629" i="5"/>
  <c r="AP629" i="5"/>
  <c r="BP629" i="5"/>
  <c r="BN629" i="5"/>
  <c r="BH629" i="5"/>
  <c r="BF629" i="5"/>
  <c r="BD629" i="5"/>
  <c r="AR628" i="5"/>
  <c r="AN628" i="5"/>
  <c r="AP628" i="5"/>
  <c r="BP628" i="5"/>
  <c r="BN628" i="5"/>
  <c r="BH628" i="5"/>
  <c r="BF628" i="5"/>
  <c r="BD628" i="5"/>
  <c r="AR627" i="5"/>
  <c r="AN627" i="5"/>
  <c r="AP627" i="5"/>
  <c r="BP627" i="5"/>
  <c r="BN627" i="5"/>
  <c r="BH627" i="5"/>
  <c r="BF627" i="5"/>
  <c r="BD627" i="5"/>
  <c r="AR626" i="5"/>
  <c r="AN626" i="5"/>
  <c r="AP626" i="5"/>
  <c r="BP626" i="5"/>
  <c r="BN626" i="5"/>
  <c r="BH626" i="5"/>
  <c r="BF626" i="5"/>
  <c r="BD626" i="5"/>
  <c r="AR625" i="5"/>
  <c r="AN625" i="5"/>
  <c r="AP625" i="5"/>
  <c r="BP625" i="5"/>
  <c r="BN625" i="5"/>
  <c r="BH625" i="5"/>
  <c r="BF625" i="5"/>
  <c r="BD625" i="5"/>
  <c r="AR624" i="5"/>
  <c r="AN624" i="5"/>
  <c r="AP624" i="5"/>
  <c r="BP624" i="5"/>
  <c r="BN624" i="5"/>
  <c r="BH624" i="5"/>
  <c r="BF624" i="5"/>
  <c r="BD624" i="5"/>
  <c r="AR623" i="5"/>
  <c r="AN623" i="5"/>
  <c r="AP623" i="5"/>
  <c r="BP623" i="5"/>
  <c r="BN623" i="5"/>
  <c r="BH623" i="5"/>
  <c r="BF623" i="5"/>
  <c r="BD623" i="5"/>
  <c r="AR622" i="5"/>
  <c r="AN622" i="5"/>
  <c r="AP622" i="5"/>
  <c r="BP622" i="5"/>
  <c r="BN622" i="5"/>
  <c r="BH622" i="5"/>
  <c r="BF622" i="5"/>
  <c r="BD622" i="5"/>
  <c r="AR621" i="5"/>
  <c r="AN621" i="5"/>
  <c r="AP621" i="5"/>
  <c r="BP621" i="5"/>
  <c r="BN621" i="5"/>
  <c r="BH621" i="5"/>
  <c r="BF621" i="5"/>
  <c r="BD621" i="5"/>
  <c r="AR620" i="5"/>
  <c r="AN620" i="5"/>
  <c r="AP620" i="5"/>
  <c r="BP620" i="5"/>
  <c r="BN620" i="5"/>
  <c r="BH620" i="5"/>
  <c r="BF620" i="5"/>
  <c r="BD620" i="5"/>
  <c r="AR619" i="5"/>
  <c r="AN619" i="5"/>
  <c r="AP619" i="5"/>
  <c r="BP619" i="5"/>
  <c r="BN619" i="5"/>
  <c r="BH619" i="5"/>
  <c r="BF619" i="5"/>
  <c r="BD619" i="5"/>
  <c r="AR618" i="5"/>
  <c r="AN618" i="5"/>
  <c r="AP618" i="5"/>
  <c r="BP618" i="5"/>
  <c r="BN618" i="5"/>
  <c r="BH618" i="5"/>
  <c r="BF618" i="5"/>
  <c r="BD618" i="5"/>
  <c r="AR617" i="5"/>
  <c r="AN617" i="5"/>
  <c r="AP617" i="5"/>
  <c r="BP617" i="5"/>
  <c r="BN617" i="5"/>
  <c r="BH617" i="5"/>
  <c r="BF617" i="5"/>
  <c r="BD617" i="5"/>
  <c r="AR616" i="5"/>
  <c r="AN616" i="5"/>
  <c r="AP616" i="5"/>
  <c r="BP616" i="5"/>
  <c r="BN616" i="5"/>
  <c r="BH616" i="5"/>
  <c r="BF616" i="5"/>
  <c r="BD616" i="5"/>
  <c r="AR615" i="5"/>
  <c r="AN615" i="5"/>
  <c r="AP615" i="5"/>
  <c r="BP615" i="5"/>
  <c r="BN615" i="5"/>
  <c r="BH615" i="5"/>
  <c r="BF615" i="5"/>
  <c r="BD615" i="5"/>
  <c r="AR614" i="5"/>
  <c r="AN614" i="5"/>
  <c r="AP614" i="5"/>
  <c r="BP614" i="5"/>
  <c r="BN614" i="5"/>
  <c r="BH614" i="5"/>
  <c r="BF614" i="5"/>
  <c r="BD614" i="5"/>
  <c r="AR613" i="5"/>
  <c r="AN613" i="5"/>
  <c r="AP613" i="5"/>
  <c r="BP613" i="5"/>
  <c r="BN613" i="5"/>
  <c r="BH613" i="5"/>
  <c r="BF613" i="5"/>
  <c r="BD613" i="5"/>
  <c r="AR612" i="5"/>
  <c r="AN612" i="5"/>
  <c r="AP612" i="5"/>
  <c r="BP612" i="5"/>
  <c r="BN612" i="5"/>
  <c r="BH612" i="5"/>
  <c r="BF612" i="5"/>
  <c r="BD612" i="5"/>
  <c r="AR611" i="5"/>
  <c r="AN611" i="5"/>
  <c r="AP611" i="5"/>
  <c r="BP611" i="5"/>
  <c r="BN611" i="5"/>
  <c r="BH611" i="5"/>
  <c r="BF611" i="5"/>
  <c r="BD611" i="5"/>
  <c r="AR610" i="5"/>
  <c r="AN610" i="5"/>
  <c r="AP610" i="5"/>
  <c r="BP610" i="5"/>
  <c r="BN610" i="5"/>
  <c r="BH610" i="5"/>
  <c r="BF610" i="5"/>
  <c r="BD610" i="5"/>
  <c r="AR609" i="5"/>
  <c r="AN609" i="5"/>
  <c r="AP609" i="5"/>
  <c r="BP609" i="5"/>
  <c r="BN609" i="5"/>
  <c r="BH609" i="5"/>
  <c r="BF609" i="5"/>
  <c r="BD609" i="5"/>
  <c r="AR608" i="5"/>
  <c r="AN608" i="5"/>
  <c r="AP608" i="5"/>
  <c r="BP608" i="5"/>
  <c r="BN608" i="5"/>
  <c r="BH608" i="5"/>
  <c r="BF608" i="5"/>
  <c r="BD608" i="5"/>
  <c r="AR607" i="5"/>
  <c r="AN607" i="5"/>
  <c r="AP607" i="5"/>
  <c r="BP607" i="5"/>
  <c r="BN607" i="5"/>
  <c r="BH607" i="5"/>
  <c r="BF607" i="5"/>
  <c r="BD607" i="5"/>
  <c r="AR606" i="5"/>
  <c r="AN606" i="5"/>
  <c r="AP606" i="5"/>
  <c r="BP606" i="5"/>
  <c r="BN606" i="5"/>
  <c r="BH606" i="5"/>
  <c r="BF606" i="5"/>
  <c r="BD606" i="5"/>
  <c r="AR605" i="5"/>
  <c r="AN605" i="5"/>
  <c r="AP605" i="5"/>
  <c r="BP605" i="5"/>
  <c r="BN605" i="5"/>
  <c r="BH605" i="5"/>
  <c r="BF605" i="5"/>
  <c r="BD605" i="5"/>
  <c r="AR604" i="5"/>
  <c r="AN604" i="5"/>
  <c r="AP604" i="5"/>
  <c r="BP604" i="5"/>
  <c r="BN604" i="5"/>
  <c r="BH604" i="5"/>
  <c r="BF604" i="5"/>
  <c r="BD604" i="5"/>
  <c r="AR603" i="5"/>
  <c r="AN603" i="5"/>
  <c r="AP603" i="5"/>
  <c r="BP603" i="5"/>
  <c r="BN603" i="5"/>
  <c r="BH603" i="5"/>
  <c r="BF603" i="5"/>
  <c r="BD603" i="5"/>
  <c r="AR602" i="5"/>
  <c r="AN602" i="5"/>
  <c r="AP602" i="5"/>
  <c r="BP602" i="5"/>
  <c r="BN602" i="5"/>
  <c r="BH602" i="5"/>
  <c r="BF602" i="5"/>
  <c r="BD602" i="5"/>
  <c r="AR601" i="5"/>
  <c r="AN601" i="5"/>
  <c r="AP601" i="5"/>
  <c r="BP601" i="5"/>
  <c r="BN601" i="5"/>
  <c r="BH601" i="5"/>
  <c r="BF601" i="5"/>
  <c r="BD601" i="5"/>
  <c r="AR600" i="5"/>
  <c r="AN600" i="5"/>
  <c r="AP600" i="5"/>
  <c r="BP600" i="5"/>
  <c r="BN600" i="5"/>
  <c r="BH600" i="5"/>
  <c r="BF600" i="5"/>
  <c r="BD600" i="5"/>
  <c r="AR599" i="5"/>
  <c r="AN599" i="5"/>
  <c r="AP599" i="5"/>
  <c r="BP599" i="5"/>
  <c r="BN599" i="5"/>
  <c r="BH599" i="5"/>
  <c r="BF599" i="5"/>
  <c r="BD599" i="5"/>
  <c r="AR598" i="5"/>
  <c r="AN598" i="5"/>
  <c r="AP598" i="5"/>
  <c r="BP598" i="5"/>
  <c r="BN598" i="5"/>
  <c r="BH598" i="5"/>
  <c r="BF598" i="5"/>
  <c r="BD598" i="5"/>
  <c r="AR597" i="5"/>
  <c r="AN597" i="5"/>
  <c r="AP597" i="5"/>
  <c r="BP597" i="5"/>
  <c r="BN597" i="5"/>
  <c r="BH597" i="5"/>
  <c r="BF597" i="5"/>
  <c r="BD597" i="5"/>
  <c r="AR596" i="5"/>
  <c r="AN596" i="5"/>
  <c r="AP596" i="5"/>
  <c r="BP596" i="5"/>
  <c r="BN596" i="5"/>
  <c r="BH596" i="5"/>
  <c r="BF596" i="5"/>
  <c r="BD596" i="5"/>
  <c r="AR595" i="5"/>
  <c r="AN595" i="5"/>
  <c r="AP595" i="5"/>
  <c r="BP595" i="5"/>
  <c r="BN595" i="5"/>
  <c r="BH595" i="5"/>
  <c r="BF595" i="5"/>
  <c r="BD595" i="5"/>
  <c r="AR594" i="5"/>
  <c r="AN594" i="5"/>
  <c r="AP594" i="5"/>
  <c r="BP594" i="5"/>
  <c r="BN594" i="5"/>
  <c r="BH594" i="5"/>
  <c r="BF594" i="5"/>
  <c r="BD594" i="5"/>
  <c r="AR593" i="5"/>
  <c r="AN593" i="5"/>
  <c r="AP593" i="5"/>
  <c r="BP593" i="5"/>
  <c r="BN593" i="5"/>
  <c r="BH593" i="5"/>
  <c r="BF593" i="5"/>
  <c r="BD593" i="5"/>
  <c r="AR592" i="5"/>
  <c r="AN592" i="5"/>
  <c r="AP592" i="5"/>
  <c r="BP592" i="5"/>
  <c r="BN592" i="5"/>
  <c r="BH592" i="5"/>
  <c r="BF592" i="5"/>
  <c r="BD592" i="5"/>
  <c r="AR591" i="5"/>
  <c r="AN591" i="5"/>
  <c r="AP591" i="5"/>
  <c r="BP591" i="5"/>
  <c r="BN591" i="5"/>
  <c r="BH591" i="5"/>
  <c r="BF591" i="5"/>
  <c r="BD591" i="5"/>
  <c r="AR590" i="5"/>
  <c r="AN590" i="5"/>
  <c r="AP590" i="5"/>
  <c r="BP590" i="5"/>
  <c r="BN590" i="5"/>
  <c r="BH590" i="5"/>
  <c r="BF590" i="5"/>
  <c r="BD590" i="5"/>
  <c r="AR589" i="5"/>
  <c r="AN589" i="5"/>
  <c r="AP589" i="5"/>
  <c r="BP589" i="5"/>
  <c r="BN589" i="5"/>
  <c r="BH589" i="5"/>
  <c r="BF589" i="5"/>
  <c r="BD589" i="5"/>
  <c r="AR588" i="5"/>
  <c r="AN588" i="5"/>
  <c r="AP588" i="5"/>
  <c r="BP588" i="5"/>
  <c r="BN588" i="5"/>
  <c r="BH588" i="5"/>
  <c r="BF588" i="5"/>
  <c r="BD588" i="5"/>
  <c r="AR587" i="5"/>
  <c r="AN587" i="5"/>
  <c r="AP587" i="5"/>
  <c r="BP587" i="5"/>
  <c r="BN587" i="5"/>
  <c r="BH587" i="5"/>
  <c r="BF587" i="5"/>
  <c r="BD587" i="5"/>
  <c r="AR586" i="5"/>
  <c r="AN586" i="5"/>
  <c r="AP586" i="5"/>
  <c r="BP586" i="5"/>
  <c r="BN586" i="5"/>
  <c r="BH586" i="5"/>
  <c r="BF586" i="5"/>
  <c r="BD586" i="5"/>
  <c r="AR585" i="5"/>
  <c r="AN585" i="5"/>
  <c r="AP585" i="5"/>
  <c r="BP585" i="5"/>
  <c r="BN585" i="5"/>
  <c r="BH585" i="5"/>
  <c r="BF585" i="5"/>
  <c r="BD585" i="5"/>
  <c r="AR584" i="5"/>
  <c r="AN584" i="5"/>
  <c r="AP584" i="5"/>
  <c r="BP584" i="5"/>
  <c r="BN584" i="5"/>
  <c r="BH584" i="5"/>
  <c r="BF584" i="5"/>
  <c r="BD584" i="5"/>
  <c r="AR583" i="5"/>
  <c r="AN583" i="5"/>
  <c r="AP583" i="5"/>
  <c r="BP583" i="5"/>
  <c r="BN583" i="5"/>
  <c r="BH583" i="5"/>
  <c r="BF583" i="5"/>
  <c r="BD583" i="5"/>
  <c r="AR582" i="5"/>
  <c r="AN582" i="5"/>
  <c r="AP582" i="5"/>
  <c r="BP582" i="5"/>
  <c r="BN582" i="5"/>
  <c r="BH582" i="5"/>
  <c r="BF582" i="5"/>
  <c r="BD582" i="5"/>
  <c r="AR581" i="5"/>
  <c r="AN581" i="5"/>
  <c r="AP581" i="5"/>
  <c r="BP581" i="5"/>
  <c r="BN581" i="5"/>
  <c r="BH581" i="5"/>
  <c r="BF581" i="5"/>
  <c r="BD581" i="5"/>
  <c r="AR580" i="5"/>
  <c r="AN580" i="5"/>
  <c r="AP580" i="5"/>
  <c r="BP580" i="5"/>
  <c r="BN580" i="5"/>
  <c r="BH580" i="5"/>
  <c r="BF580" i="5"/>
  <c r="BD580" i="5"/>
  <c r="AR579" i="5"/>
  <c r="AN579" i="5"/>
  <c r="AP579" i="5"/>
  <c r="BP579" i="5"/>
  <c r="BN579" i="5"/>
  <c r="BH579" i="5"/>
  <c r="BF579" i="5"/>
  <c r="BD579" i="5"/>
  <c r="AR578" i="5"/>
  <c r="AN578" i="5"/>
  <c r="AP578" i="5"/>
  <c r="BP578" i="5"/>
  <c r="BN578" i="5"/>
  <c r="BH578" i="5"/>
  <c r="BF578" i="5"/>
  <c r="BD578" i="5"/>
  <c r="AR577" i="5"/>
  <c r="AN577" i="5"/>
  <c r="AP577" i="5"/>
  <c r="BP577" i="5"/>
  <c r="BN577" i="5"/>
  <c r="BH577" i="5"/>
  <c r="BF577" i="5"/>
  <c r="BD577" i="5"/>
  <c r="AR576" i="5"/>
  <c r="AN576" i="5"/>
  <c r="AP576" i="5"/>
  <c r="BP576" i="5"/>
  <c r="BN576" i="5"/>
  <c r="BH576" i="5"/>
  <c r="BF576" i="5"/>
  <c r="BD576" i="5"/>
  <c r="AR575" i="5"/>
  <c r="AN575" i="5"/>
  <c r="AP575" i="5"/>
  <c r="BP575" i="5"/>
  <c r="BN575" i="5"/>
  <c r="BH575" i="5"/>
  <c r="BF575" i="5"/>
  <c r="BD575" i="5"/>
  <c r="AR574" i="5"/>
  <c r="AN574" i="5"/>
  <c r="AP574" i="5"/>
  <c r="BP574" i="5"/>
  <c r="BN574" i="5"/>
  <c r="BH574" i="5"/>
  <c r="BF574" i="5"/>
  <c r="BD574" i="5"/>
  <c r="AR573" i="5"/>
  <c r="AN573" i="5"/>
  <c r="AP573" i="5"/>
  <c r="BP573" i="5"/>
  <c r="BN573" i="5"/>
  <c r="BH573" i="5"/>
  <c r="BF573" i="5"/>
  <c r="BD573" i="5"/>
  <c r="AR572" i="5"/>
  <c r="AN572" i="5"/>
  <c r="AP572" i="5"/>
  <c r="BP572" i="5"/>
  <c r="BN572" i="5"/>
  <c r="BH572" i="5"/>
  <c r="BF572" i="5"/>
  <c r="BD572" i="5"/>
  <c r="AR571" i="5"/>
  <c r="AN571" i="5"/>
  <c r="AP571" i="5"/>
  <c r="BP571" i="5"/>
  <c r="BN571" i="5"/>
  <c r="BH571" i="5"/>
  <c r="BF571" i="5"/>
  <c r="BD571" i="5"/>
  <c r="AR570" i="5"/>
  <c r="AN570" i="5"/>
  <c r="AP570" i="5"/>
  <c r="BP570" i="5"/>
  <c r="BN570" i="5"/>
  <c r="BH570" i="5"/>
  <c r="BF570" i="5"/>
  <c r="BD570" i="5"/>
  <c r="AR569" i="5"/>
  <c r="AN569" i="5"/>
  <c r="AP569" i="5"/>
  <c r="BP569" i="5"/>
  <c r="BN569" i="5"/>
  <c r="BH569" i="5"/>
  <c r="BF569" i="5"/>
  <c r="BD569" i="5"/>
  <c r="AR568" i="5"/>
  <c r="AN568" i="5"/>
  <c r="AP568" i="5"/>
  <c r="BP568" i="5"/>
  <c r="BN568" i="5"/>
  <c r="BH568" i="5"/>
  <c r="BF568" i="5"/>
  <c r="BD568" i="5"/>
  <c r="AR567" i="5"/>
  <c r="AN567" i="5"/>
  <c r="AP567" i="5"/>
  <c r="BP567" i="5"/>
  <c r="BN567" i="5"/>
  <c r="BH567" i="5"/>
  <c r="BF567" i="5"/>
  <c r="BD567" i="5"/>
  <c r="AR566" i="5"/>
  <c r="AN566" i="5"/>
  <c r="AP566" i="5"/>
  <c r="BP566" i="5"/>
  <c r="BN566" i="5"/>
  <c r="BH566" i="5"/>
  <c r="BF566" i="5"/>
  <c r="BD566" i="5"/>
  <c r="AR565" i="5"/>
  <c r="AN565" i="5"/>
  <c r="AP565" i="5"/>
  <c r="BP565" i="5"/>
  <c r="BN565" i="5"/>
  <c r="BH565" i="5"/>
  <c r="BF565" i="5"/>
  <c r="BD565" i="5"/>
  <c r="AR564" i="5"/>
  <c r="AN564" i="5"/>
  <c r="AP564" i="5"/>
  <c r="BP564" i="5"/>
  <c r="BN564" i="5"/>
  <c r="BH564" i="5"/>
  <c r="BF564" i="5"/>
  <c r="BD564" i="5"/>
  <c r="AR563" i="5"/>
  <c r="AN563" i="5"/>
  <c r="AP563" i="5"/>
  <c r="BP563" i="5"/>
  <c r="BN563" i="5"/>
  <c r="BH563" i="5"/>
  <c r="BF563" i="5"/>
  <c r="BD563" i="5"/>
  <c r="AR562" i="5"/>
  <c r="AN562" i="5"/>
  <c r="AP562" i="5"/>
  <c r="BP562" i="5"/>
  <c r="BN562" i="5"/>
  <c r="BH562" i="5"/>
  <c r="BF562" i="5"/>
  <c r="BD562" i="5"/>
  <c r="AR561" i="5"/>
  <c r="AN561" i="5"/>
  <c r="AP561" i="5"/>
  <c r="BP561" i="5"/>
  <c r="BN561" i="5"/>
  <c r="BH561" i="5"/>
  <c r="BF561" i="5"/>
  <c r="BD561" i="5"/>
  <c r="AR560" i="5"/>
  <c r="AN560" i="5"/>
  <c r="AP560" i="5"/>
  <c r="BP560" i="5"/>
  <c r="BN560" i="5"/>
  <c r="BH560" i="5"/>
  <c r="BF560" i="5"/>
  <c r="BD560" i="5"/>
  <c r="AR559" i="5"/>
  <c r="AN559" i="5"/>
  <c r="AP559" i="5"/>
  <c r="BP559" i="5"/>
  <c r="BN559" i="5"/>
  <c r="BH559" i="5"/>
  <c r="BF559" i="5"/>
  <c r="BD559" i="5"/>
  <c r="AR558" i="5"/>
  <c r="AN558" i="5"/>
  <c r="AP558" i="5"/>
  <c r="BP558" i="5"/>
  <c r="BN558" i="5"/>
  <c r="BH558" i="5"/>
  <c r="BF558" i="5"/>
  <c r="BD558" i="5"/>
  <c r="AR557" i="5"/>
  <c r="AN557" i="5"/>
  <c r="AP557" i="5"/>
  <c r="BP557" i="5"/>
  <c r="BN557" i="5"/>
  <c r="BH557" i="5"/>
  <c r="BF557" i="5"/>
  <c r="BD557" i="5"/>
  <c r="AR556" i="5"/>
  <c r="AN556" i="5"/>
  <c r="AP556" i="5"/>
  <c r="BP556" i="5"/>
  <c r="BN556" i="5"/>
  <c r="BH556" i="5"/>
  <c r="BF556" i="5"/>
  <c r="BD556" i="5"/>
  <c r="AR555" i="5"/>
  <c r="AN555" i="5"/>
  <c r="AP555" i="5"/>
  <c r="BP555" i="5"/>
  <c r="BN555" i="5"/>
  <c r="BH555" i="5"/>
  <c r="BF555" i="5"/>
  <c r="BD555" i="5"/>
  <c r="AR554" i="5"/>
  <c r="AN554" i="5"/>
  <c r="AP554" i="5"/>
  <c r="BP554" i="5"/>
  <c r="BN554" i="5"/>
  <c r="BH554" i="5"/>
  <c r="BF554" i="5"/>
  <c r="BD554" i="5"/>
  <c r="AR553" i="5"/>
  <c r="AN553" i="5"/>
  <c r="AP553" i="5"/>
  <c r="BP553" i="5"/>
  <c r="BN553" i="5"/>
  <c r="BH553" i="5"/>
  <c r="BF553" i="5"/>
  <c r="BD553" i="5"/>
  <c r="AR552" i="5"/>
  <c r="AN552" i="5"/>
  <c r="AP552" i="5"/>
  <c r="BP552" i="5"/>
  <c r="BN552" i="5"/>
  <c r="BH552" i="5"/>
  <c r="BF552" i="5"/>
  <c r="BD552" i="5"/>
  <c r="AR551" i="5"/>
  <c r="AN551" i="5"/>
  <c r="AP551" i="5"/>
  <c r="BP551" i="5"/>
  <c r="BN551" i="5"/>
  <c r="BH551" i="5"/>
  <c r="BF551" i="5"/>
  <c r="BD551" i="5"/>
  <c r="AR550" i="5"/>
  <c r="AN550" i="5"/>
  <c r="AP550" i="5"/>
  <c r="BP550" i="5"/>
  <c r="BN550" i="5"/>
  <c r="BH550" i="5"/>
  <c r="BF550" i="5"/>
  <c r="BD550" i="5"/>
  <c r="AR549" i="5"/>
  <c r="AN549" i="5"/>
  <c r="AP549" i="5"/>
  <c r="BP549" i="5"/>
  <c r="BN549" i="5"/>
  <c r="BH549" i="5"/>
  <c r="BF549" i="5"/>
  <c r="BD549" i="5"/>
  <c r="AR548" i="5"/>
  <c r="AN548" i="5"/>
  <c r="AP548" i="5"/>
  <c r="BP548" i="5"/>
  <c r="BN548" i="5"/>
  <c r="BH548" i="5"/>
  <c r="BF548" i="5"/>
  <c r="BD548" i="5"/>
  <c r="AR547" i="5"/>
  <c r="AN547" i="5"/>
  <c r="AP547" i="5"/>
  <c r="BP547" i="5"/>
  <c r="BN547" i="5"/>
  <c r="BH547" i="5"/>
  <c r="BF547" i="5"/>
  <c r="BD547" i="5"/>
  <c r="AR546" i="5"/>
  <c r="AN546" i="5"/>
  <c r="AP546" i="5"/>
  <c r="BP546" i="5"/>
  <c r="BN546" i="5"/>
  <c r="BH546" i="5"/>
  <c r="BF546" i="5"/>
  <c r="BD546" i="5"/>
  <c r="AR545" i="5"/>
  <c r="AN545" i="5"/>
  <c r="AP545" i="5"/>
  <c r="BP545" i="5"/>
  <c r="BN545" i="5"/>
  <c r="BH545" i="5"/>
  <c r="BF545" i="5"/>
  <c r="BD545" i="5"/>
  <c r="AR544" i="5"/>
  <c r="AN544" i="5"/>
  <c r="AP544" i="5"/>
  <c r="BP544" i="5"/>
  <c r="BN544" i="5"/>
  <c r="BH544" i="5"/>
  <c r="BF544" i="5"/>
  <c r="BD544" i="5"/>
  <c r="AR543" i="5"/>
  <c r="AN543" i="5"/>
  <c r="AP543" i="5"/>
  <c r="BP543" i="5"/>
  <c r="BN543" i="5"/>
  <c r="BH543" i="5"/>
  <c r="BF543" i="5"/>
  <c r="BD543" i="5"/>
  <c r="AR542" i="5"/>
  <c r="AN542" i="5"/>
  <c r="AP542" i="5"/>
  <c r="BP542" i="5"/>
  <c r="BN542" i="5"/>
  <c r="BH542" i="5"/>
  <c r="BF542" i="5"/>
  <c r="BD542" i="5"/>
  <c r="AR541" i="5"/>
  <c r="AN541" i="5"/>
  <c r="AP541" i="5"/>
  <c r="BP541" i="5"/>
  <c r="BN541" i="5"/>
  <c r="BH541" i="5"/>
  <c r="BF541" i="5"/>
  <c r="BD541" i="5"/>
  <c r="AR540" i="5"/>
  <c r="AN540" i="5"/>
  <c r="AP540" i="5"/>
  <c r="BP540" i="5"/>
  <c r="BN540" i="5"/>
  <c r="BH540" i="5"/>
  <c r="BF540" i="5"/>
  <c r="BD540" i="5"/>
  <c r="AR539" i="5"/>
  <c r="AN539" i="5"/>
  <c r="AP539" i="5"/>
  <c r="BP539" i="5"/>
  <c r="BN539" i="5"/>
  <c r="BH539" i="5"/>
  <c r="BF539" i="5"/>
  <c r="BD539" i="5"/>
  <c r="AR538" i="5"/>
  <c r="AN538" i="5"/>
  <c r="AP538" i="5"/>
  <c r="BP538" i="5"/>
  <c r="BN538" i="5"/>
  <c r="BH538" i="5"/>
  <c r="BF538" i="5"/>
  <c r="BD538" i="5"/>
  <c r="AR537" i="5"/>
  <c r="AN537" i="5"/>
  <c r="AP537" i="5"/>
  <c r="BP537" i="5"/>
  <c r="BN537" i="5"/>
  <c r="BH537" i="5"/>
  <c r="BF537" i="5"/>
  <c r="BD537" i="5"/>
  <c r="AR536" i="5"/>
  <c r="AN536" i="5"/>
  <c r="AP536" i="5"/>
  <c r="BP536" i="5"/>
  <c r="BN536" i="5"/>
  <c r="BH536" i="5"/>
  <c r="BF536" i="5"/>
  <c r="BD536" i="5"/>
  <c r="AR535" i="5"/>
  <c r="AN535" i="5"/>
  <c r="AP535" i="5"/>
  <c r="BP535" i="5"/>
  <c r="BN535" i="5"/>
  <c r="BH535" i="5"/>
  <c r="BF535" i="5"/>
  <c r="BD535" i="5"/>
  <c r="AR534" i="5"/>
  <c r="AN534" i="5"/>
  <c r="AP534" i="5"/>
  <c r="BP534" i="5"/>
  <c r="BN534" i="5"/>
  <c r="BH534" i="5"/>
  <c r="BF534" i="5"/>
  <c r="BD534" i="5"/>
  <c r="AR533" i="5"/>
  <c r="AN533" i="5"/>
  <c r="AP533" i="5"/>
  <c r="BP533" i="5"/>
  <c r="BN533" i="5"/>
  <c r="BH533" i="5"/>
  <c r="BF533" i="5"/>
  <c r="BD533" i="5"/>
  <c r="AR532" i="5"/>
  <c r="AN532" i="5"/>
  <c r="AP532" i="5"/>
  <c r="BP532" i="5"/>
  <c r="BN532" i="5"/>
  <c r="BH532" i="5"/>
  <c r="BF532" i="5"/>
  <c r="BD532" i="5"/>
  <c r="AR531" i="5"/>
  <c r="AN531" i="5"/>
  <c r="AP531" i="5"/>
  <c r="BP531" i="5"/>
  <c r="BN531" i="5"/>
  <c r="BH531" i="5"/>
  <c r="BF531" i="5"/>
  <c r="BD531" i="5"/>
  <c r="AR530" i="5"/>
  <c r="AN530" i="5"/>
  <c r="AP530" i="5"/>
  <c r="BP530" i="5"/>
  <c r="BN530" i="5"/>
  <c r="BH530" i="5"/>
  <c r="BF530" i="5"/>
  <c r="BD530" i="5"/>
  <c r="AR529" i="5"/>
  <c r="AN529" i="5"/>
  <c r="AP529" i="5"/>
  <c r="BP529" i="5"/>
  <c r="BN529" i="5"/>
  <c r="BH529" i="5"/>
  <c r="BF529" i="5"/>
  <c r="BD529" i="5"/>
  <c r="AR528" i="5"/>
  <c r="AN528" i="5"/>
  <c r="AP528" i="5"/>
  <c r="BP528" i="5"/>
  <c r="BN528" i="5"/>
  <c r="BH528" i="5"/>
  <c r="BF528" i="5"/>
  <c r="BD528" i="5"/>
  <c r="AR527" i="5"/>
  <c r="AN527" i="5"/>
  <c r="AP527" i="5"/>
  <c r="BP527" i="5"/>
  <c r="BN527" i="5"/>
  <c r="BH527" i="5"/>
  <c r="BF527" i="5"/>
  <c r="BD527" i="5"/>
  <c r="AR526" i="5"/>
  <c r="AN526" i="5"/>
  <c r="AP526" i="5"/>
  <c r="BP526" i="5"/>
  <c r="BN526" i="5"/>
  <c r="BH526" i="5"/>
  <c r="BF526" i="5"/>
  <c r="BD526" i="5"/>
  <c r="AR525" i="5"/>
  <c r="AN525" i="5"/>
  <c r="AP525" i="5"/>
  <c r="BP525" i="5"/>
  <c r="BN525" i="5"/>
  <c r="BH525" i="5"/>
  <c r="BF525" i="5"/>
  <c r="BD525" i="5"/>
  <c r="AR524" i="5"/>
  <c r="AN524" i="5"/>
  <c r="AP524" i="5"/>
  <c r="BP524" i="5"/>
  <c r="BN524" i="5"/>
  <c r="BH524" i="5"/>
  <c r="BF524" i="5"/>
  <c r="BD524" i="5"/>
  <c r="AR523" i="5"/>
  <c r="AN523" i="5"/>
  <c r="AP523" i="5"/>
  <c r="BP523" i="5"/>
  <c r="BN523" i="5"/>
  <c r="BH523" i="5"/>
  <c r="BF523" i="5"/>
  <c r="BD523" i="5"/>
  <c r="AR522" i="5"/>
  <c r="AN522" i="5"/>
  <c r="AP522" i="5"/>
  <c r="BP522" i="5"/>
  <c r="BN522" i="5"/>
  <c r="BH522" i="5"/>
  <c r="BF522" i="5"/>
  <c r="BD522" i="5"/>
  <c r="AR521" i="5"/>
  <c r="AN521" i="5"/>
  <c r="AP521" i="5"/>
  <c r="BP521" i="5"/>
  <c r="BN521" i="5"/>
  <c r="BH521" i="5"/>
  <c r="BF521" i="5"/>
  <c r="BD521" i="5"/>
  <c r="AR520" i="5"/>
  <c r="AN520" i="5"/>
  <c r="AP520" i="5"/>
  <c r="BP520" i="5"/>
  <c r="BN520" i="5"/>
  <c r="BH520" i="5"/>
  <c r="BF520" i="5"/>
  <c r="BD520" i="5"/>
  <c r="AR519" i="5"/>
  <c r="AN519" i="5"/>
  <c r="AP519" i="5"/>
  <c r="BP519" i="5"/>
  <c r="BN519" i="5"/>
  <c r="BH519" i="5"/>
  <c r="BF519" i="5"/>
  <c r="BD519" i="5"/>
  <c r="AR518" i="5"/>
  <c r="AN518" i="5"/>
  <c r="AP518" i="5"/>
  <c r="BP518" i="5"/>
  <c r="BN518" i="5"/>
  <c r="BH518" i="5"/>
  <c r="BF518" i="5"/>
  <c r="BD518" i="5"/>
  <c r="AR517" i="5"/>
  <c r="AN517" i="5"/>
  <c r="AP517" i="5"/>
  <c r="BP517" i="5"/>
  <c r="BN517" i="5"/>
  <c r="BH517" i="5"/>
  <c r="BF517" i="5"/>
  <c r="BD517" i="5"/>
  <c r="AR516" i="5"/>
  <c r="AN516" i="5"/>
  <c r="AP516" i="5"/>
  <c r="BP516" i="5"/>
  <c r="BN516" i="5"/>
  <c r="BH516" i="5"/>
  <c r="BF516" i="5"/>
  <c r="BD516" i="5"/>
  <c r="AR515" i="5"/>
  <c r="AN515" i="5"/>
  <c r="AP515" i="5"/>
  <c r="BP515" i="5"/>
  <c r="BN515" i="5"/>
  <c r="BH515" i="5"/>
  <c r="BF515" i="5"/>
  <c r="BD515" i="5"/>
  <c r="AR514" i="5"/>
  <c r="AN514" i="5"/>
  <c r="AP514" i="5"/>
  <c r="BP514" i="5"/>
  <c r="BN514" i="5"/>
  <c r="BH514" i="5"/>
  <c r="BF514" i="5"/>
  <c r="BD514" i="5"/>
  <c r="AR513" i="5"/>
  <c r="AN513" i="5"/>
  <c r="AP513" i="5"/>
  <c r="BP513" i="5"/>
  <c r="BN513" i="5"/>
  <c r="BH513" i="5"/>
  <c r="BF513" i="5"/>
  <c r="BD513" i="5"/>
  <c r="AR512" i="5"/>
  <c r="AN512" i="5"/>
  <c r="AP512" i="5"/>
  <c r="BP512" i="5"/>
  <c r="BN512" i="5"/>
  <c r="BH512" i="5"/>
  <c r="BF512" i="5"/>
  <c r="BD512" i="5"/>
  <c r="AR511" i="5"/>
  <c r="AN511" i="5"/>
  <c r="AP511" i="5"/>
  <c r="BP511" i="5"/>
  <c r="BN511" i="5"/>
  <c r="BH511" i="5"/>
  <c r="BF511" i="5"/>
  <c r="BD511" i="5"/>
  <c r="AR510" i="5"/>
  <c r="AN510" i="5"/>
  <c r="AP510" i="5"/>
  <c r="BP510" i="5"/>
  <c r="BN510" i="5"/>
  <c r="BH510" i="5"/>
  <c r="BF510" i="5"/>
  <c r="BD510" i="5"/>
  <c r="AR509" i="5"/>
  <c r="AN509" i="5"/>
  <c r="AP509" i="5"/>
  <c r="BP509" i="5"/>
  <c r="BN509" i="5"/>
  <c r="BH509" i="5"/>
  <c r="BF509" i="5"/>
  <c r="BD509" i="5"/>
  <c r="AR508" i="5"/>
  <c r="AN508" i="5"/>
  <c r="AP508" i="5"/>
  <c r="BP508" i="5"/>
  <c r="BN508" i="5"/>
  <c r="BH508" i="5"/>
  <c r="BF508" i="5"/>
  <c r="BD508" i="5"/>
  <c r="AR507" i="5"/>
  <c r="AN507" i="5"/>
  <c r="AP507" i="5"/>
  <c r="BP507" i="5"/>
  <c r="BN507" i="5"/>
  <c r="BH507" i="5"/>
  <c r="BF507" i="5"/>
  <c r="BD507" i="5"/>
  <c r="AR506" i="5"/>
  <c r="AN506" i="5"/>
  <c r="AP506" i="5"/>
  <c r="BP506" i="5"/>
  <c r="BN506" i="5"/>
  <c r="BH506" i="5"/>
  <c r="BF506" i="5"/>
  <c r="BD506" i="5"/>
  <c r="AR505" i="5"/>
  <c r="AN505" i="5"/>
  <c r="AP505" i="5"/>
  <c r="BP505" i="5"/>
  <c r="BN505" i="5"/>
  <c r="BH505" i="5"/>
  <c r="BF505" i="5"/>
  <c r="BD505" i="5"/>
  <c r="AR504" i="5"/>
  <c r="AN504" i="5"/>
  <c r="AP504" i="5"/>
  <c r="BP504" i="5"/>
  <c r="BN504" i="5"/>
  <c r="BH504" i="5"/>
  <c r="BF504" i="5"/>
  <c r="BD504" i="5"/>
  <c r="AR503" i="5"/>
  <c r="AN503" i="5"/>
  <c r="AP503" i="5"/>
  <c r="BP503" i="5"/>
  <c r="BN503" i="5"/>
  <c r="BH503" i="5"/>
  <c r="BF503" i="5"/>
  <c r="BD503" i="5"/>
  <c r="AR502" i="5"/>
  <c r="AN502" i="5"/>
  <c r="AP502" i="5"/>
  <c r="BP502" i="5"/>
  <c r="BN502" i="5"/>
  <c r="BH502" i="5"/>
  <c r="BF502" i="5"/>
  <c r="BD502" i="5"/>
  <c r="AR501" i="5"/>
  <c r="AN501" i="5"/>
  <c r="AP501" i="5"/>
  <c r="BP501" i="5"/>
  <c r="BN501" i="5"/>
  <c r="BH501" i="5"/>
  <c r="BF501" i="5"/>
  <c r="BD501" i="5"/>
  <c r="AR500" i="5"/>
  <c r="AN500" i="5"/>
  <c r="AP500" i="5"/>
  <c r="BP500" i="5"/>
  <c r="BN500" i="5"/>
  <c r="BH500" i="5"/>
  <c r="BF500" i="5"/>
  <c r="BD500" i="5"/>
  <c r="AR499" i="5"/>
  <c r="AN499" i="5"/>
  <c r="AP499" i="5"/>
  <c r="BP499" i="5"/>
  <c r="BN499" i="5"/>
  <c r="BH499" i="5"/>
  <c r="BF499" i="5"/>
  <c r="BD499" i="5"/>
  <c r="AR498" i="5"/>
  <c r="AN498" i="5"/>
  <c r="AP498" i="5"/>
  <c r="BP498" i="5"/>
  <c r="BN498" i="5"/>
  <c r="BH498" i="5"/>
  <c r="BF498" i="5"/>
  <c r="BD498" i="5"/>
  <c r="AR497" i="5"/>
  <c r="AN497" i="5"/>
  <c r="AP497" i="5"/>
  <c r="BP497" i="5"/>
  <c r="BN497" i="5"/>
  <c r="BH497" i="5"/>
  <c r="BF497" i="5"/>
  <c r="BD497" i="5"/>
  <c r="AR496" i="5"/>
  <c r="AN496" i="5"/>
  <c r="AP496" i="5"/>
  <c r="BP496" i="5"/>
  <c r="BN496" i="5"/>
  <c r="BH496" i="5"/>
  <c r="BF496" i="5"/>
  <c r="BD496" i="5"/>
  <c r="AR495" i="5"/>
  <c r="AN495" i="5"/>
  <c r="AP495" i="5"/>
  <c r="BP495" i="5"/>
  <c r="BN495" i="5"/>
  <c r="BH495" i="5"/>
  <c r="BF495" i="5"/>
  <c r="BD495" i="5"/>
  <c r="AR494" i="5"/>
  <c r="AN494" i="5"/>
  <c r="AP494" i="5"/>
  <c r="BP494" i="5"/>
  <c r="BN494" i="5"/>
  <c r="BH494" i="5"/>
  <c r="BF494" i="5"/>
  <c r="BD494" i="5"/>
  <c r="AR493" i="5"/>
  <c r="AN493" i="5"/>
  <c r="AP493" i="5"/>
  <c r="BP493" i="5"/>
  <c r="BN493" i="5"/>
  <c r="BH493" i="5"/>
  <c r="BF493" i="5"/>
  <c r="BD493" i="5"/>
  <c r="AR492" i="5"/>
  <c r="AN492" i="5"/>
  <c r="AP492" i="5"/>
  <c r="BP492" i="5"/>
  <c r="BN492" i="5"/>
  <c r="BH492" i="5"/>
  <c r="BF492" i="5"/>
  <c r="BD492" i="5"/>
  <c r="AR491" i="5"/>
  <c r="AN491" i="5"/>
  <c r="AP491" i="5"/>
  <c r="BP491" i="5"/>
  <c r="BN491" i="5"/>
  <c r="BH491" i="5"/>
  <c r="BF491" i="5"/>
  <c r="BD491" i="5"/>
  <c r="AR490" i="5"/>
  <c r="AN490" i="5"/>
  <c r="AP490" i="5"/>
  <c r="BP490" i="5"/>
  <c r="BN490" i="5"/>
  <c r="BH490" i="5"/>
  <c r="BF490" i="5"/>
  <c r="BD490" i="5"/>
  <c r="AR489" i="5"/>
  <c r="AN489" i="5"/>
  <c r="AP489" i="5"/>
  <c r="BP489" i="5"/>
  <c r="BN489" i="5"/>
  <c r="BH489" i="5"/>
  <c r="BF489" i="5"/>
  <c r="BD489" i="5"/>
  <c r="AR488" i="5"/>
  <c r="AN488" i="5"/>
  <c r="AP488" i="5"/>
  <c r="BP488" i="5"/>
  <c r="BN488" i="5"/>
  <c r="BH488" i="5"/>
  <c r="BF488" i="5"/>
  <c r="BD488" i="5"/>
  <c r="AR487" i="5"/>
  <c r="AN487" i="5"/>
  <c r="AP487" i="5"/>
  <c r="BP487" i="5"/>
  <c r="BN487" i="5"/>
  <c r="BH487" i="5"/>
  <c r="BF487" i="5"/>
  <c r="BD487" i="5"/>
  <c r="AR486" i="5"/>
  <c r="AN486" i="5"/>
  <c r="AP486" i="5"/>
  <c r="BP486" i="5"/>
  <c r="BN486" i="5"/>
  <c r="BH486" i="5"/>
  <c r="BF486" i="5"/>
  <c r="BD486" i="5"/>
  <c r="AR485" i="5"/>
  <c r="AN485" i="5"/>
  <c r="AP485" i="5"/>
  <c r="BP485" i="5"/>
  <c r="BN485" i="5"/>
  <c r="BH485" i="5"/>
  <c r="BF485" i="5"/>
  <c r="BD485" i="5"/>
  <c r="AR484" i="5"/>
  <c r="AN484" i="5"/>
  <c r="AP484" i="5"/>
  <c r="BP484" i="5"/>
  <c r="BN484" i="5"/>
  <c r="BH484" i="5"/>
  <c r="BF484" i="5"/>
  <c r="BD484" i="5"/>
  <c r="AR483" i="5"/>
  <c r="AN483" i="5"/>
  <c r="AP483" i="5"/>
  <c r="BP483" i="5"/>
  <c r="BN483" i="5"/>
  <c r="BH483" i="5"/>
  <c r="BF483" i="5"/>
  <c r="BD483" i="5"/>
  <c r="AR482" i="5"/>
  <c r="AN482" i="5"/>
  <c r="AP482" i="5"/>
  <c r="BP482" i="5"/>
  <c r="BN482" i="5"/>
  <c r="BH482" i="5"/>
  <c r="BF482" i="5"/>
  <c r="BD482" i="5"/>
  <c r="AR481" i="5"/>
  <c r="AN481" i="5"/>
  <c r="AP481" i="5"/>
  <c r="BP481" i="5"/>
  <c r="BN481" i="5"/>
  <c r="BH481" i="5"/>
  <c r="BF481" i="5"/>
  <c r="BD481" i="5"/>
  <c r="AR480" i="5"/>
  <c r="AN480" i="5"/>
  <c r="AP480" i="5"/>
  <c r="BP480" i="5"/>
  <c r="BN480" i="5"/>
  <c r="BH480" i="5"/>
  <c r="BF480" i="5"/>
  <c r="BD480" i="5"/>
  <c r="AR479" i="5"/>
  <c r="AN479" i="5"/>
  <c r="AP479" i="5"/>
  <c r="BP479" i="5"/>
  <c r="BN479" i="5"/>
  <c r="BH479" i="5"/>
  <c r="BF479" i="5"/>
  <c r="BD479" i="5"/>
  <c r="AR478" i="5"/>
  <c r="AN478" i="5"/>
  <c r="AP478" i="5"/>
  <c r="BP478" i="5"/>
  <c r="BN478" i="5"/>
  <c r="BH478" i="5"/>
  <c r="BF478" i="5"/>
  <c r="BD478" i="5"/>
  <c r="AR477" i="5"/>
  <c r="AN477" i="5"/>
  <c r="AP477" i="5"/>
  <c r="BP477" i="5"/>
  <c r="BN477" i="5"/>
  <c r="BH477" i="5"/>
  <c r="BF477" i="5"/>
  <c r="BD477" i="5"/>
  <c r="AR476" i="5"/>
  <c r="AN476" i="5"/>
  <c r="AP476" i="5"/>
  <c r="BP476" i="5"/>
  <c r="BN476" i="5"/>
  <c r="BH476" i="5"/>
  <c r="BF476" i="5"/>
  <c r="BD476" i="5"/>
  <c r="AR475" i="5"/>
  <c r="AN475" i="5"/>
  <c r="AP475" i="5"/>
  <c r="BP475" i="5"/>
  <c r="BN475" i="5"/>
  <c r="BH475" i="5"/>
  <c r="BF475" i="5"/>
  <c r="BD475" i="5"/>
  <c r="AR474" i="5"/>
  <c r="AN474" i="5"/>
  <c r="AP474" i="5"/>
  <c r="BP474" i="5"/>
  <c r="BN474" i="5"/>
  <c r="BH474" i="5"/>
  <c r="BF474" i="5"/>
  <c r="BD474" i="5"/>
  <c r="AR473" i="5"/>
  <c r="AN473" i="5"/>
  <c r="AP473" i="5"/>
  <c r="BP473" i="5"/>
  <c r="BN473" i="5"/>
  <c r="BH473" i="5"/>
  <c r="BF473" i="5"/>
  <c r="BD473" i="5"/>
  <c r="AR472" i="5"/>
  <c r="AN472" i="5"/>
  <c r="AP472" i="5"/>
  <c r="BP472" i="5"/>
  <c r="BN472" i="5"/>
  <c r="BH472" i="5"/>
  <c r="BF472" i="5"/>
  <c r="BD472" i="5"/>
  <c r="AR471" i="5"/>
  <c r="AN471" i="5"/>
  <c r="AP471" i="5"/>
  <c r="BP471" i="5"/>
  <c r="BN471" i="5"/>
  <c r="BH471" i="5"/>
  <c r="BF471" i="5"/>
  <c r="BD471" i="5"/>
  <c r="AR470" i="5"/>
  <c r="AN470" i="5"/>
  <c r="AP470" i="5"/>
  <c r="BP470" i="5"/>
  <c r="BN470" i="5"/>
  <c r="BH470" i="5"/>
  <c r="BF470" i="5"/>
  <c r="BD470" i="5"/>
  <c r="AR469" i="5"/>
  <c r="AN469" i="5"/>
  <c r="AP469" i="5"/>
  <c r="BP469" i="5"/>
  <c r="BN469" i="5"/>
  <c r="BH469" i="5"/>
  <c r="BF469" i="5"/>
  <c r="BD469" i="5"/>
  <c r="AR468" i="5"/>
  <c r="AN468" i="5"/>
  <c r="AP468" i="5"/>
  <c r="BP468" i="5"/>
  <c r="BN468" i="5"/>
  <c r="BH468" i="5"/>
  <c r="BF468" i="5"/>
  <c r="BD468" i="5"/>
  <c r="AR467" i="5"/>
  <c r="AN467" i="5"/>
  <c r="AP467" i="5"/>
  <c r="BP467" i="5"/>
  <c r="BN467" i="5"/>
  <c r="BH467" i="5"/>
  <c r="BF467" i="5"/>
  <c r="BD467" i="5"/>
  <c r="AR466" i="5"/>
  <c r="AN466" i="5"/>
  <c r="AP466" i="5"/>
  <c r="BP466" i="5"/>
  <c r="BN466" i="5"/>
  <c r="BH466" i="5"/>
  <c r="BF466" i="5"/>
  <c r="BD466" i="5"/>
  <c r="AR465" i="5"/>
  <c r="AN465" i="5"/>
  <c r="AP465" i="5"/>
  <c r="BP465" i="5"/>
  <c r="BN465" i="5"/>
  <c r="BH465" i="5"/>
  <c r="BF465" i="5"/>
  <c r="BD465" i="5"/>
  <c r="AR464" i="5"/>
  <c r="AN464" i="5"/>
  <c r="AP464" i="5"/>
  <c r="BP464" i="5"/>
  <c r="BN464" i="5"/>
  <c r="BH464" i="5"/>
  <c r="BF464" i="5"/>
  <c r="BD464" i="5"/>
  <c r="AR463" i="5"/>
  <c r="AN463" i="5"/>
  <c r="AP463" i="5"/>
  <c r="BP463" i="5"/>
  <c r="BN463" i="5"/>
  <c r="BH463" i="5"/>
  <c r="BF463" i="5"/>
  <c r="BD463" i="5"/>
  <c r="AR462" i="5"/>
  <c r="AN462" i="5"/>
  <c r="AP462" i="5"/>
  <c r="BP462" i="5"/>
  <c r="BN462" i="5"/>
  <c r="BH462" i="5"/>
  <c r="BF462" i="5"/>
  <c r="BD462" i="5"/>
  <c r="AR461" i="5"/>
  <c r="AN461" i="5"/>
  <c r="AP461" i="5"/>
  <c r="BP461" i="5"/>
  <c r="BN461" i="5"/>
  <c r="BH461" i="5"/>
  <c r="BF461" i="5"/>
  <c r="BD461" i="5"/>
  <c r="AR460" i="5"/>
  <c r="AN460" i="5"/>
  <c r="AP460" i="5"/>
  <c r="BP460" i="5"/>
  <c r="BN460" i="5"/>
  <c r="BH460" i="5"/>
  <c r="BF460" i="5"/>
  <c r="BD460" i="5"/>
  <c r="AR459" i="5"/>
  <c r="AN459" i="5"/>
  <c r="AP459" i="5"/>
  <c r="BP459" i="5"/>
  <c r="BN459" i="5"/>
  <c r="BH459" i="5"/>
  <c r="BF459" i="5"/>
  <c r="BD459" i="5"/>
  <c r="AR458" i="5"/>
  <c r="AN458" i="5"/>
  <c r="AP458" i="5"/>
  <c r="BP458" i="5"/>
  <c r="BN458" i="5"/>
  <c r="BH458" i="5"/>
  <c r="BF458" i="5"/>
  <c r="BD458" i="5"/>
  <c r="AR457" i="5"/>
  <c r="AN457" i="5"/>
  <c r="AP457" i="5"/>
  <c r="BP457" i="5"/>
  <c r="BN457" i="5"/>
  <c r="BH457" i="5"/>
  <c r="BF457" i="5"/>
  <c r="BD457" i="5"/>
  <c r="AR456" i="5"/>
  <c r="AN456" i="5"/>
  <c r="AP456" i="5"/>
  <c r="BP456" i="5"/>
  <c r="BN456" i="5"/>
  <c r="BH456" i="5"/>
  <c r="BF456" i="5"/>
  <c r="BD456" i="5"/>
  <c r="AR455" i="5"/>
  <c r="AN455" i="5"/>
  <c r="AP455" i="5"/>
  <c r="BP455" i="5"/>
  <c r="BN455" i="5"/>
  <c r="BH455" i="5"/>
  <c r="BF455" i="5"/>
  <c r="BD455" i="5"/>
  <c r="AR454" i="5"/>
  <c r="AN454" i="5"/>
  <c r="AP454" i="5"/>
  <c r="BP454" i="5"/>
  <c r="BN454" i="5"/>
  <c r="BH454" i="5"/>
  <c r="BF454" i="5"/>
  <c r="BD454" i="5"/>
  <c r="AR453" i="5"/>
  <c r="AN453" i="5"/>
  <c r="AP453" i="5"/>
  <c r="BP453" i="5"/>
  <c r="BN453" i="5"/>
  <c r="BH453" i="5"/>
  <c r="BF453" i="5"/>
  <c r="BD453" i="5"/>
  <c r="AR452" i="5"/>
  <c r="AN452" i="5"/>
  <c r="AP452" i="5"/>
  <c r="BP452" i="5"/>
  <c r="BN452" i="5"/>
  <c r="BH452" i="5"/>
  <c r="BF452" i="5"/>
  <c r="BD452" i="5"/>
  <c r="AR451" i="5"/>
  <c r="AN451" i="5"/>
  <c r="AP451" i="5"/>
  <c r="BP451" i="5"/>
  <c r="BN451" i="5"/>
  <c r="BH451" i="5"/>
  <c r="BF451" i="5"/>
  <c r="BD451" i="5"/>
  <c r="AR450" i="5"/>
  <c r="AN450" i="5"/>
  <c r="AP450" i="5"/>
  <c r="BP450" i="5"/>
  <c r="BN450" i="5"/>
  <c r="BH450" i="5"/>
  <c r="BF450" i="5"/>
  <c r="BD450" i="5"/>
  <c r="AR449" i="5"/>
  <c r="AN449" i="5"/>
  <c r="AP449" i="5"/>
  <c r="BP449" i="5"/>
  <c r="BN449" i="5"/>
  <c r="BH449" i="5"/>
  <c r="BF449" i="5"/>
  <c r="BD449" i="5"/>
  <c r="AR448" i="5"/>
  <c r="AN448" i="5"/>
  <c r="AP448" i="5"/>
  <c r="BP448" i="5"/>
  <c r="BN448" i="5"/>
  <c r="BH448" i="5"/>
  <c r="BF448" i="5"/>
  <c r="BD448" i="5"/>
  <c r="AR447" i="5"/>
  <c r="AN447" i="5"/>
  <c r="AP447" i="5"/>
  <c r="BP447" i="5"/>
  <c r="BN447" i="5"/>
  <c r="BH447" i="5"/>
  <c r="BF447" i="5"/>
  <c r="BD447" i="5"/>
  <c r="AR446" i="5"/>
  <c r="AN446" i="5"/>
  <c r="AP446" i="5"/>
  <c r="BP446" i="5"/>
  <c r="BN446" i="5"/>
  <c r="BH446" i="5"/>
  <c r="BF446" i="5"/>
  <c r="BD446" i="5"/>
  <c r="AR445" i="5"/>
  <c r="AN445" i="5"/>
  <c r="AP445" i="5"/>
  <c r="BP445" i="5"/>
  <c r="BN445" i="5"/>
  <c r="BH445" i="5"/>
  <c r="BF445" i="5"/>
  <c r="BD445" i="5"/>
  <c r="AR444" i="5"/>
  <c r="AN444" i="5"/>
  <c r="AP444" i="5"/>
  <c r="BP444" i="5"/>
  <c r="BN444" i="5"/>
  <c r="BH444" i="5"/>
  <c r="BF444" i="5"/>
  <c r="BD444" i="5"/>
  <c r="AR443" i="5"/>
  <c r="AN443" i="5"/>
  <c r="AP443" i="5"/>
  <c r="BP443" i="5"/>
  <c r="BN443" i="5"/>
  <c r="BH443" i="5"/>
  <c r="BF443" i="5"/>
  <c r="BD443" i="5"/>
  <c r="AR442" i="5"/>
  <c r="AN442" i="5"/>
  <c r="AP442" i="5"/>
  <c r="BP442" i="5"/>
  <c r="BN442" i="5"/>
  <c r="BH442" i="5"/>
  <c r="BF442" i="5"/>
  <c r="BD442" i="5"/>
  <c r="AR441" i="5"/>
  <c r="AN441" i="5"/>
  <c r="AP441" i="5"/>
  <c r="BP441" i="5"/>
  <c r="BN441" i="5"/>
  <c r="BH441" i="5"/>
  <c r="BF441" i="5"/>
  <c r="BD441" i="5"/>
  <c r="AR440" i="5"/>
  <c r="AN440" i="5"/>
  <c r="AP440" i="5"/>
  <c r="BP440" i="5"/>
  <c r="BN440" i="5"/>
  <c r="BH440" i="5"/>
  <c r="BF440" i="5"/>
  <c r="BD440" i="5"/>
  <c r="AR439" i="5"/>
  <c r="AN439" i="5"/>
  <c r="AP439" i="5"/>
  <c r="BP439" i="5"/>
  <c r="BN439" i="5"/>
  <c r="BH439" i="5"/>
  <c r="BF439" i="5"/>
  <c r="BD439" i="5"/>
  <c r="AR438" i="5"/>
  <c r="AN438" i="5"/>
  <c r="AP438" i="5"/>
  <c r="BP438" i="5"/>
  <c r="BN438" i="5"/>
  <c r="BH438" i="5"/>
  <c r="BF438" i="5"/>
  <c r="BD438" i="5"/>
  <c r="AR437" i="5"/>
  <c r="AN437" i="5"/>
  <c r="AP437" i="5"/>
  <c r="BP437" i="5"/>
  <c r="BN437" i="5"/>
  <c r="BH437" i="5"/>
  <c r="BF437" i="5"/>
  <c r="BD437" i="5"/>
  <c r="AR436" i="5"/>
  <c r="AN436" i="5"/>
  <c r="AP436" i="5"/>
  <c r="BP436" i="5"/>
  <c r="BN436" i="5"/>
  <c r="BH436" i="5"/>
  <c r="BF436" i="5"/>
  <c r="BD436" i="5"/>
  <c r="AR435" i="5"/>
  <c r="AN435" i="5"/>
  <c r="AP435" i="5"/>
  <c r="BP435" i="5"/>
  <c r="BN435" i="5"/>
  <c r="BH435" i="5"/>
  <c r="BF435" i="5"/>
  <c r="BD435" i="5"/>
  <c r="AR434" i="5"/>
  <c r="AN434" i="5"/>
  <c r="AP434" i="5"/>
  <c r="BP434" i="5"/>
  <c r="BN434" i="5"/>
  <c r="BH434" i="5"/>
  <c r="BF434" i="5"/>
  <c r="BD434" i="5"/>
  <c r="AR433" i="5"/>
  <c r="AN433" i="5"/>
  <c r="AP433" i="5"/>
  <c r="BP433" i="5"/>
  <c r="BN433" i="5"/>
  <c r="BH433" i="5"/>
  <c r="BF433" i="5"/>
  <c r="BD433" i="5"/>
  <c r="AR432" i="5"/>
  <c r="AN432" i="5"/>
  <c r="AP432" i="5"/>
  <c r="BP432" i="5"/>
  <c r="BN432" i="5"/>
  <c r="BH432" i="5"/>
  <c r="BF432" i="5"/>
  <c r="BD432" i="5"/>
  <c r="AR431" i="5"/>
  <c r="AN431" i="5"/>
  <c r="AP431" i="5"/>
  <c r="BP431" i="5"/>
  <c r="BN431" i="5"/>
  <c r="BH431" i="5"/>
  <c r="BF431" i="5"/>
  <c r="BD431" i="5"/>
  <c r="AR430" i="5"/>
  <c r="AN430" i="5"/>
  <c r="AP430" i="5"/>
  <c r="BP430" i="5"/>
  <c r="BN430" i="5"/>
  <c r="BH430" i="5"/>
  <c r="BF430" i="5"/>
  <c r="BD430" i="5"/>
  <c r="AR429" i="5"/>
  <c r="AN429" i="5"/>
  <c r="AP429" i="5"/>
  <c r="BP429" i="5"/>
  <c r="BN429" i="5"/>
  <c r="BH429" i="5"/>
  <c r="BF429" i="5"/>
  <c r="BD429" i="5"/>
  <c r="AR428" i="5"/>
  <c r="AN428" i="5"/>
  <c r="AP428" i="5"/>
  <c r="BP428" i="5"/>
  <c r="BN428" i="5"/>
  <c r="BH428" i="5"/>
  <c r="BF428" i="5"/>
  <c r="BD428" i="5"/>
  <c r="AR427" i="5"/>
  <c r="AN427" i="5"/>
  <c r="AP427" i="5"/>
  <c r="BP427" i="5"/>
  <c r="BN427" i="5"/>
  <c r="BH427" i="5"/>
  <c r="BF427" i="5"/>
  <c r="BD427" i="5"/>
  <c r="AR426" i="5"/>
  <c r="AN426" i="5"/>
  <c r="AP426" i="5"/>
  <c r="BP426" i="5"/>
  <c r="BN426" i="5"/>
  <c r="BH426" i="5"/>
  <c r="BF426" i="5"/>
  <c r="BD426" i="5"/>
  <c r="AR425" i="5"/>
  <c r="AN425" i="5"/>
  <c r="AP425" i="5"/>
  <c r="BP425" i="5"/>
  <c r="BN425" i="5"/>
  <c r="BH425" i="5"/>
  <c r="BF425" i="5"/>
  <c r="BD425" i="5"/>
  <c r="AR424" i="5"/>
  <c r="AN424" i="5"/>
  <c r="AP424" i="5"/>
  <c r="BP424" i="5"/>
  <c r="BN424" i="5"/>
  <c r="BH424" i="5"/>
  <c r="BF424" i="5"/>
  <c r="BD424" i="5"/>
  <c r="AR423" i="5"/>
  <c r="AN423" i="5"/>
  <c r="AP423" i="5"/>
  <c r="BP423" i="5"/>
  <c r="BN423" i="5"/>
  <c r="BH423" i="5"/>
  <c r="BF423" i="5"/>
  <c r="BD423" i="5"/>
  <c r="AR422" i="5"/>
  <c r="AN422" i="5"/>
  <c r="AP422" i="5"/>
  <c r="BP422" i="5"/>
  <c r="BN422" i="5"/>
  <c r="BH422" i="5"/>
  <c r="BF422" i="5"/>
  <c r="BD422" i="5"/>
  <c r="AR421" i="5"/>
  <c r="AN421" i="5"/>
  <c r="AP421" i="5"/>
  <c r="BP421" i="5"/>
  <c r="BN421" i="5"/>
  <c r="BH421" i="5"/>
  <c r="BF421" i="5"/>
  <c r="BD421" i="5"/>
  <c r="AR420" i="5"/>
  <c r="AN420" i="5"/>
  <c r="AP420" i="5"/>
  <c r="BP420" i="5"/>
  <c r="BN420" i="5"/>
  <c r="BH420" i="5"/>
  <c r="BF420" i="5"/>
  <c r="BD420" i="5"/>
  <c r="AR419" i="5"/>
  <c r="AN419" i="5"/>
  <c r="AP419" i="5"/>
  <c r="BP419" i="5"/>
  <c r="BN419" i="5"/>
  <c r="BH419" i="5"/>
  <c r="BF419" i="5"/>
  <c r="BD419" i="5"/>
  <c r="AR418" i="5"/>
  <c r="AN418" i="5"/>
  <c r="AP418" i="5"/>
  <c r="BP418" i="5"/>
  <c r="BN418" i="5"/>
  <c r="BH418" i="5"/>
  <c r="BF418" i="5"/>
  <c r="BD418" i="5"/>
  <c r="AR417" i="5"/>
  <c r="AN417" i="5"/>
  <c r="AP417" i="5"/>
  <c r="BP417" i="5"/>
  <c r="BN417" i="5"/>
  <c r="BH417" i="5"/>
  <c r="BF417" i="5"/>
  <c r="BD417" i="5"/>
  <c r="AR416" i="5"/>
  <c r="AN416" i="5"/>
  <c r="AP416" i="5"/>
  <c r="BP416" i="5"/>
  <c r="BN416" i="5"/>
  <c r="BH416" i="5"/>
  <c r="BF416" i="5"/>
  <c r="BD416" i="5"/>
  <c r="AR415" i="5"/>
  <c r="AN415" i="5"/>
  <c r="AP415" i="5"/>
  <c r="BP415" i="5"/>
  <c r="BN415" i="5"/>
  <c r="BH415" i="5"/>
  <c r="BF415" i="5"/>
  <c r="BD415" i="5"/>
  <c r="AR414" i="5"/>
  <c r="AN414" i="5"/>
  <c r="AP414" i="5"/>
  <c r="BP414" i="5"/>
  <c r="BN414" i="5"/>
  <c r="BH414" i="5"/>
  <c r="BF414" i="5"/>
  <c r="BD414" i="5"/>
  <c r="AR413" i="5"/>
  <c r="AN413" i="5"/>
  <c r="AP413" i="5"/>
  <c r="BP413" i="5"/>
  <c r="BN413" i="5"/>
  <c r="BH413" i="5"/>
  <c r="BF413" i="5"/>
  <c r="BD413" i="5"/>
  <c r="AR412" i="5"/>
  <c r="AN412" i="5"/>
  <c r="AP412" i="5"/>
  <c r="BP412" i="5"/>
  <c r="BN412" i="5"/>
  <c r="BH412" i="5"/>
  <c r="BF412" i="5"/>
  <c r="BD412" i="5"/>
  <c r="AR411" i="5"/>
  <c r="AN411" i="5"/>
  <c r="AP411" i="5"/>
  <c r="BP411" i="5"/>
  <c r="BN411" i="5"/>
  <c r="BH411" i="5"/>
  <c r="BF411" i="5"/>
  <c r="BD411" i="5"/>
  <c r="AR410" i="5"/>
  <c r="AN410" i="5"/>
  <c r="AP410" i="5"/>
  <c r="BP410" i="5"/>
  <c r="BN410" i="5"/>
  <c r="BH410" i="5"/>
  <c r="BF410" i="5"/>
  <c r="BD410" i="5"/>
  <c r="AR409" i="5"/>
  <c r="AN409" i="5"/>
  <c r="AP409" i="5"/>
  <c r="BP409" i="5"/>
  <c r="BN409" i="5"/>
  <c r="BH409" i="5"/>
  <c r="BF409" i="5"/>
  <c r="BD409" i="5"/>
  <c r="AR408" i="5"/>
  <c r="AN408" i="5"/>
  <c r="AP408" i="5"/>
  <c r="BP408" i="5"/>
  <c r="BN408" i="5"/>
  <c r="BH408" i="5"/>
  <c r="BF408" i="5"/>
  <c r="BD408" i="5"/>
  <c r="AR407" i="5"/>
  <c r="AN407" i="5"/>
  <c r="AP407" i="5"/>
  <c r="BP407" i="5"/>
  <c r="BN407" i="5"/>
  <c r="BH407" i="5"/>
  <c r="BF407" i="5"/>
  <c r="BD407" i="5"/>
  <c r="AR406" i="5"/>
  <c r="AN406" i="5"/>
  <c r="AP406" i="5"/>
  <c r="BP406" i="5"/>
  <c r="BN406" i="5"/>
  <c r="BH406" i="5"/>
  <c r="BF406" i="5"/>
  <c r="BD406" i="5"/>
  <c r="AR405" i="5"/>
  <c r="AN405" i="5"/>
  <c r="AP405" i="5"/>
  <c r="BP405" i="5"/>
  <c r="BN405" i="5"/>
  <c r="BH405" i="5"/>
  <c r="BF405" i="5"/>
  <c r="BD405" i="5"/>
  <c r="AR404" i="5"/>
  <c r="AN404" i="5"/>
  <c r="AP404" i="5"/>
  <c r="BP404" i="5"/>
  <c r="BN404" i="5"/>
  <c r="BH404" i="5"/>
  <c r="BF404" i="5"/>
  <c r="BD404" i="5"/>
  <c r="AR403" i="5"/>
  <c r="AN403" i="5"/>
  <c r="AP403" i="5"/>
  <c r="BP403" i="5"/>
  <c r="BN403" i="5"/>
  <c r="BH403" i="5"/>
  <c r="BF403" i="5"/>
  <c r="BD403" i="5"/>
  <c r="AR402" i="5"/>
  <c r="AN402" i="5"/>
  <c r="AP402" i="5"/>
  <c r="BP402" i="5"/>
  <c r="BN402" i="5"/>
  <c r="BH402" i="5"/>
  <c r="BF402" i="5"/>
  <c r="BD402" i="5"/>
  <c r="AR401" i="5"/>
  <c r="AN401" i="5"/>
  <c r="AP401" i="5"/>
  <c r="BP401" i="5"/>
  <c r="BN401" i="5"/>
  <c r="BH401" i="5"/>
  <c r="BF401" i="5"/>
  <c r="BD401" i="5"/>
  <c r="AR400" i="5"/>
  <c r="AN400" i="5"/>
  <c r="AP400" i="5"/>
  <c r="BP400" i="5"/>
  <c r="BN400" i="5"/>
  <c r="BH400" i="5"/>
  <c r="BF400" i="5"/>
  <c r="BD400" i="5"/>
  <c r="AR399" i="5"/>
  <c r="AN399" i="5"/>
  <c r="AP399" i="5"/>
  <c r="BP399" i="5"/>
  <c r="BN399" i="5"/>
  <c r="BH399" i="5"/>
  <c r="BF399" i="5"/>
  <c r="BD399" i="5"/>
  <c r="AR398" i="5"/>
  <c r="AN398" i="5"/>
  <c r="AP398" i="5"/>
  <c r="BP398" i="5"/>
  <c r="BN398" i="5"/>
  <c r="BH398" i="5"/>
  <c r="BF398" i="5"/>
  <c r="BD398" i="5"/>
  <c r="AR397" i="5"/>
  <c r="AN397" i="5"/>
  <c r="AP397" i="5"/>
  <c r="BP397" i="5"/>
  <c r="BN397" i="5"/>
  <c r="BH397" i="5"/>
  <c r="BF397" i="5"/>
  <c r="BD397" i="5"/>
  <c r="AR396" i="5"/>
  <c r="AN396" i="5"/>
  <c r="AP396" i="5"/>
  <c r="BP396" i="5"/>
  <c r="BN396" i="5"/>
  <c r="BH396" i="5"/>
  <c r="BF396" i="5"/>
  <c r="BD396" i="5"/>
  <c r="AR395" i="5"/>
  <c r="AN395" i="5"/>
  <c r="AP395" i="5"/>
  <c r="BP395" i="5"/>
  <c r="BN395" i="5"/>
  <c r="BH395" i="5"/>
  <c r="BF395" i="5"/>
  <c r="BD395" i="5"/>
  <c r="AR394" i="5"/>
  <c r="AN394" i="5"/>
  <c r="AP394" i="5"/>
  <c r="BP394" i="5"/>
  <c r="BN394" i="5"/>
  <c r="BH394" i="5"/>
  <c r="BF394" i="5"/>
  <c r="BD394" i="5"/>
  <c r="AR393" i="5"/>
  <c r="AN393" i="5"/>
  <c r="AP393" i="5"/>
  <c r="BP393" i="5"/>
  <c r="BN393" i="5"/>
  <c r="BH393" i="5"/>
  <c r="BF393" i="5"/>
  <c r="BD393" i="5"/>
  <c r="AR392" i="5"/>
  <c r="AN392" i="5"/>
  <c r="AP392" i="5"/>
  <c r="BP392" i="5"/>
  <c r="BN392" i="5"/>
  <c r="BH392" i="5"/>
  <c r="BF392" i="5"/>
  <c r="BD392" i="5"/>
  <c r="AR391" i="5"/>
  <c r="AN391" i="5"/>
  <c r="AP391" i="5"/>
  <c r="BP391" i="5"/>
  <c r="BN391" i="5"/>
  <c r="BH391" i="5"/>
  <c r="BF391" i="5"/>
  <c r="BD391" i="5"/>
  <c r="AR390" i="5"/>
  <c r="AN390" i="5"/>
  <c r="AP390" i="5"/>
  <c r="BP390" i="5"/>
  <c r="BN390" i="5"/>
  <c r="BH390" i="5"/>
  <c r="BF390" i="5"/>
  <c r="BD390" i="5"/>
  <c r="AR389" i="5"/>
  <c r="AN389" i="5"/>
  <c r="AP389" i="5"/>
  <c r="BP389" i="5"/>
  <c r="BN389" i="5"/>
  <c r="BH389" i="5"/>
  <c r="BF389" i="5"/>
  <c r="BD389" i="5"/>
  <c r="AR388" i="5"/>
  <c r="AN388" i="5"/>
  <c r="AP388" i="5"/>
  <c r="BP388" i="5"/>
  <c r="BN388" i="5"/>
  <c r="BH388" i="5"/>
  <c r="BF388" i="5"/>
  <c r="BD388" i="5"/>
  <c r="AR387" i="5"/>
  <c r="AN387" i="5"/>
  <c r="AP387" i="5"/>
  <c r="BP387" i="5"/>
  <c r="BN387" i="5"/>
  <c r="BH387" i="5"/>
  <c r="BF387" i="5"/>
  <c r="BD387" i="5"/>
  <c r="AR386" i="5"/>
  <c r="AN386" i="5"/>
  <c r="AP386" i="5"/>
  <c r="BP386" i="5"/>
  <c r="BN386" i="5"/>
  <c r="BH386" i="5"/>
  <c r="BF386" i="5"/>
  <c r="BD386" i="5"/>
  <c r="AR385" i="5"/>
  <c r="AN385" i="5"/>
  <c r="AP385" i="5"/>
  <c r="BP385" i="5"/>
  <c r="BN385" i="5"/>
  <c r="BH385" i="5"/>
  <c r="BF385" i="5"/>
  <c r="BD385" i="5"/>
  <c r="AR384" i="5"/>
  <c r="AN384" i="5"/>
  <c r="AP384" i="5"/>
  <c r="BP384" i="5"/>
  <c r="BN384" i="5"/>
  <c r="BH384" i="5"/>
  <c r="BF384" i="5"/>
  <c r="BD384" i="5"/>
  <c r="AR383" i="5"/>
  <c r="AN383" i="5"/>
  <c r="AP383" i="5"/>
  <c r="BP383" i="5"/>
  <c r="BN383" i="5"/>
  <c r="BH383" i="5"/>
  <c r="BF383" i="5"/>
  <c r="BD383" i="5"/>
  <c r="AR382" i="5"/>
  <c r="AN382" i="5"/>
  <c r="AP382" i="5"/>
  <c r="BP382" i="5"/>
  <c r="BN382" i="5"/>
  <c r="BH382" i="5"/>
  <c r="BF382" i="5"/>
  <c r="BD382" i="5"/>
  <c r="AR381" i="5"/>
  <c r="AN381" i="5"/>
  <c r="AP381" i="5"/>
  <c r="BP381" i="5"/>
  <c r="BN381" i="5"/>
  <c r="BH381" i="5"/>
  <c r="BF381" i="5"/>
  <c r="BD381" i="5"/>
  <c r="AR380" i="5"/>
  <c r="AN380" i="5"/>
  <c r="AP380" i="5"/>
  <c r="BP380" i="5"/>
  <c r="BN380" i="5"/>
  <c r="BH380" i="5"/>
  <c r="BF380" i="5"/>
  <c r="BD380" i="5"/>
  <c r="AR379" i="5"/>
  <c r="AN379" i="5"/>
  <c r="AP379" i="5"/>
  <c r="BP379" i="5"/>
  <c r="BN379" i="5"/>
  <c r="BH379" i="5"/>
  <c r="BF379" i="5"/>
  <c r="BD379" i="5"/>
  <c r="AR378" i="5"/>
  <c r="AN378" i="5"/>
  <c r="AP378" i="5"/>
  <c r="BP378" i="5"/>
  <c r="BN378" i="5"/>
  <c r="BH378" i="5"/>
  <c r="BF378" i="5"/>
  <c r="BD378" i="5"/>
  <c r="AR377" i="5"/>
  <c r="AN377" i="5"/>
  <c r="AP377" i="5"/>
  <c r="BP377" i="5"/>
  <c r="BN377" i="5"/>
  <c r="BH377" i="5"/>
  <c r="BF377" i="5"/>
  <c r="BD377" i="5"/>
  <c r="AR376" i="5"/>
  <c r="AN376" i="5"/>
  <c r="AP376" i="5"/>
  <c r="BP376" i="5"/>
  <c r="BN376" i="5"/>
  <c r="BH376" i="5"/>
  <c r="BF376" i="5"/>
  <c r="BD376" i="5"/>
  <c r="AR375" i="5"/>
  <c r="AN375" i="5"/>
  <c r="AP375" i="5"/>
  <c r="BP375" i="5"/>
  <c r="BN375" i="5"/>
  <c r="BH375" i="5"/>
  <c r="BF375" i="5"/>
  <c r="BD375" i="5"/>
  <c r="AR374" i="5"/>
  <c r="AN374" i="5"/>
  <c r="AP374" i="5"/>
  <c r="BP374" i="5"/>
  <c r="BN374" i="5"/>
  <c r="BH374" i="5"/>
  <c r="BF374" i="5"/>
  <c r="BD374" i="5"/>
  <c r="AR373" i="5"/>
  <c r="AN373" i="5"/>
  <c r="AP373" i="5"/>
  <c r="BP373" i="5"/>
  <c r="BN373" i="5"/>
  <c r="BH373" i="5"/>
  <c r="BF373" i="5"/>
  <c r="BD373" i="5"/>
  <c r="AR372" i="5"/>
  <c r="AN372" i="5"/>
  <c r="AP372" i="5"/>
  <c r="BP372" i="5"/>
  <c r="BN372" i="5"/>
  <c r="BH372" i="5"/>
  <c r="BF372" i="5"/>
  <c r="BD372" i="5"/>
  <c r="AR371" i="5"/>
  <c r="AN371" i="5"/>
  <c r="AP371" i="5"/>
  <c r="BP371" i="5"/>
  <c r="BN371" i="5"/>
  <c r="BH371" i="5"/>
  <c r="BF371" i="5"/>
  <c r="BD371" i="5"/>
  <c r="AR370" i="5"/>
  <c r="AN370" i="5"/>
  <c r="AP370" i="5"/>
  <c r="BP370" i="5"/>
  <c r="BN370" i="5"/>
  <c r="BH370" i="5"/>
  <c r="BF370" i="5"/>
  <c r="BD370" i="5"/>
  <c r="AR369" i="5"/>
  <c r="AN369" i="5"/>
  <c r="AP369" i="5"/>
  <c r="BP369" i="5"/>
  <c r="BN369" i="5"/>
  <c r="BH369" i="5"/>
  <c r="BF369" i="5"/>
  <c r="BD369" i="5"/>
  <c r="AR368" i="5"/>
  <c r="AN368" i="5"/>
  <c r="AP368" i="5"/>
  <c r="BP368" i="5"/>
  <c r="BN368" i="5"/>
  <c r="BH368" i="5"/>
  <c r="BF368" i="5"/>
  <c r="BD368" i="5"/>
  <c r="AR367" i="5"/>
  <c r="AN367" i="5"/>
  <c r="AP367" i="5"/>
  <c r="BP367" i="5"/>
  <c r="BN367" i="5"/>
  <c r="BH367" i="5"/>
  <c r="BF367" i="5"/>
  <c r="BD367" i="5"/>
  <c r="AR366" i="5"/>
  <c r="AN366" i="5"/>
  <c r="AP366" i="5"/>
  <c r="BP366" i="5"/>
  <c r="BN366" i="5"/>
  <c r="BH366" i="5"/>
  <c r="BF366" i="5"/>
  <c r="BD366" i="5"/>
  <c r="AR365" i="5"/>
  <c r="AN365" i="5"/>
  <c r="AP365" i="5"/>
  <c r="BP365" i="5"/>
  <c r="BN365" i="5"/>
  <c r="BH365" i="5"/>
  <c r="BF365" i="5"/>
  <c r="BD365" i="5"/>
  <c r="AR364" i="5"/>
  <c r="AN364" i="5"/>
  <c r="AP364" i="5"/>
  <c r="BP364" i="5"/>
  <c r="BN364" i="5"/>
  <c r="BH364" i="5"/>
  <c r="BF364" i="5"/>
  <c r="BD364" i="5"/>
  <c r="AR363" i="5"/>
  <c r="AN363" i="5"/>
  <c r="AP363" i="5"/>
  <c r="BP363" i="5"/>
  <c r="BN363" i="5"/>
  <c r="BH363" i="5"/>
  <c r="BF363" i="5"/>
  <c r="BD363" i="5"/>
  <c r="AR362" i="5"/>
  <c r="AN362" i="5"/>
  <c r="AP362" i="5"/>
  <c r="BP362" i="5"/>
  <c r="BN362" i="5"/>
  <c r="BH362" i="5"/>
  <c r="BF362" i="5"/>
  <c r="BD362" i="5"/>
  <c r="AR361" i="5"/>
  <c r="AN361" i="5"/>
  <c r="AP361" i="5"/>
  <c r="BP361" i="5"/>
  <c r="BN361" i="5"/>
  <c r="BH361" i="5"/>
  <c r="BF361" i="5"/>
  <c r="BD361" i="5"/>
  <c r="AR360" i="5"/>
  <c r="AN360" i="5"/>
  <c r="AP360" i="5"/>
  <c r="BP360" i="5"/>
  <c r="BN360" i="5"/>
  <c r="BH360" i="5"/>
  <c r="BF360" i="5"/>
  <c r="BD360" i="5"/>
  <c r="AR359" i="5"/>
  <c r="AN359" i="5"/>
  <c r="AP359" i="5"/>
  <c r="BP359" i="5"/>
  <c r="BN359" i="5"/>
  <c r="BH359" i="5"/>
  <c r="BF359" i="5"/>
  <c r="BD359" i="5"/>
  <c r="AR358" i="5"/>
  <c r="AN358" i="5"/>
  <c r="AP358" i="5"/>
  <c r="BP358" i="5"/>
  <c r="BN358" i="5"/>
  <c r="BH358" i="5"/>
  <c r="BF358" i="5"/>
  <c r="BD358" i="5"/>
  <c r="AR357" i="5"/>
  <c r="AN357" i="5"/>
  <c r="AP357" i="5"/>
  <c r="BP357" i="5"/>
  <c r="BN357" i="5"/>
  <c r="BH357" i="5"/>
  <c r="BF357" i="5"/>
  <c r="BD357" i="5"/>
  <c r="AR356" i="5"/>
  <c r="AN356" i="5"/>
  <c r="AP356" i="5"/>
  <c r="BP356" i="5"/>
  <c r="BN356" i="5"/>
  <c r="BH356" i="5"/>
  <c r="BF356" i="5"/>
  <c r="BD356" i="5"/>
  <c r="AR355" i="5"/>
  <c r="AN355" i="5"/>
  <c r="AP355" i="5"/>
  <c r="BP355" i="5"/>
  <c r="BN355" i="5"/>
  <c r="BH355" i="5"/>
  <c r="BF355" i="5"/>
  <c r="BD355" i="5"/>
  <c r="AR354" i="5"/>
  <c r="AN354" i="5"/>
  <c r="AP354" i="5"/>
  <c r="BP354" i="5"/>
  <c r="BN354" i="5"/>
  <c r="BH354" i="5"/>
  <c r="BF354" i="5"/>
  <c r="BD354" i="5"/>
  <c r="AR353" i="5"/>
  <c r="AN353" i="5"/>
  <c r="AP353" i="5"/>
  <c r="BP353" i="5"/>
  <c r="BN353" i="5"/>
  <c r="BH353" i="5"/>
  <c r="BF353" i="5"/>
  <c r="BD353" i="5"/>
  <c r="AR352" i="5"/>
  <c r="AN352" i="5"/>
  <c r="AP352" i="5"/>
  <c r="BP352" i="5"/>
  <c r="BN352" i="5"/>
  <c r="BH352" i="5"/>
  <c r="BF352" i="5"/>
  <c r="BD352" i="5"/>
  <c r="AR351" i="5"/>
  <c r="AN351" i="5"/>
  <c r="AP351" i="5"/>
  <c r="BP351" i="5"/>
  <c r="BN351" i="5"/>
  <c r="BH351" i="5"/>
  <c r="BF351" i="5"/>
  <c r="BD351" i="5"/>
  <c r="AR350" i="5"/>
  <c r="AN350" i="5"/>
  <c r="AP350" i="5"/>
  <c r="BP350" i="5"/>
  <c r="BN350" i="5"/>
  <c r="BH350" i="5"/>
  <c r="BF350" i="5"/>
  <c r="BD350" i="5"/>
  <c r="AR349" i="5"/>
  <c r="AN349" i="5"/>
  <c r="AP349" i="5"/>
  <c r="BP349" i="5"/>
  <c r="BN349" i="5"/>
  <c r="BH349" i="5"/>
  <c r="BF349" i="5"/>
  <c r="BD349" i="5"/>
  <c r="AR348" i="5"/>
  <c r="AN348" i="5"/>
  <c r="AP348" i="5"/>
  <c r="BP348" i="5"/>
  <c r="BN348" i="5"/>
  <c r="BH348" i="5"/>
  <c r="BF348" i="5"/>
  <c r="BD348" i="5"/>
  <c r="AR347" i="5"/>
  <c r="AN347" i="5"/>
  <c r="AP347" i="5"/>
  <c r="BP347" i="5"/>
  <c r="BN347" i="5"/>
  <c r="BH347" i="5"/>
  <c r="BF347" i="5"/>
  <c r="BD347" i="5"/>
  <c r="AR346" i="5"/>
  <c r="AN346" i="5"/>
  <c r="AP346" i="5"/>
  <c r="BP346" i="5"/>
  <c r="BN346" i="5"/>
  <c r="BH346" i="5"/>
  <c r="BF346" i="5"/>
  <c r="BD346" i="5"/>
  <c r="AR345" i="5"/>
  <c r="AN345" i="5"/>
  <c r="AP345" i="5"/>
  <c r="BP345" i="5"/>
  <c r="BN345" i="5"/>
  <c r="BH345" i="5"/>
  <c r="BF345" i="5"/>
  <c r="BD345" i="5"/>
  <c r="AR344" i="5"/>
  <c r="AN344" i="5"/>
  <c r="AP344" i="5"/>
  <c r="BP344" i="5"/>
  <c r="BN344" i="5"/>
  <c r="BH344" i="5"/>
  <c r="BF344" i="5"/>
  <c r="BD344" i="5"/>
  <c r="AR343" i="5"/>
  <c r="AN343" i="5"/>
  <c r="AP343" i="5"/>
  <c r="BP343" i="5"/>
  <c r="BN343" i="5"/>
  <c r="BH343" i="5"/>
  <c r="BF343" i="5"/>
  <c r="BD343" i="5"/>
  <c r="AR342" i="5"/>
  <c r="AN342" i="5"/>
  <c r="AP342" i="5"/>
  <c r="BP342" i="5"/>
  <c r="BN342" i="5"/>
  <c r="BH342" i="5"/>
  <c r="BF342" i="5"/>
  <c r="BD342" i="5"/>
  <c r="AR341" i="5"/>
  <c r="AN341" i="5"/>
  <c r="AP341" i="5"/>
  <c r="BP341" i="5"/>
  <c r="BN341" i="5"/>
  <c r="BH341" i="5"/>
  <c r="BF341" i="5"/>
  <c r="BD341" i="5"/>
  <c r="AR340" i="5"/>
  <c r="AN340" i="5"/>
  <c r="AP340" i="5"/>
  <c r="BP340" i="5"/>
  <c r="BN340" i="5"/>
  <c r="BH340" i="5"/>
  <c r="BF340" i="5"/>
  <c r="BD340" i="5"/>
  <c r="AR339" i="5"/>
  <c r="AN339" i="5"/>
  <c r="AP339" i="5"/>
  <c r="BP339" i="5"/>
  <c r="BN339" i="5"/>
  <c r="BH339" i="5"/>
  <c r="BF339" i="5"/>
  <c r="BD339" i="5"/>
  <c r="AR338" i="5"/>
  <c r="AN338" i="5"/>
  <c r="AP338" i="5"/>
  <c r="BP338" i="5"/>
  <c r="BN338" i="5"/>
  <c r="BH338" i="5"/>
  <c r="BF338" i="5"/>
  <c r="BD338" i="5"/>
  <c r="AR337" i="5"/>
  <c r="AN337" i="5"/>
  <c r="AP337" i="5"/>
  <c r="BP337" i="5"/>
  <c r="BN337" i="5"/>
  <c r="BH337" i="5"/>
  <c r="BF337" i="5"/>
  <c r="BD337" i="5"/>
  <c r="AR336" i="5"/>
  <c r="AN336" i="5"/>
  <c r="AP336" i="5"/>
  <c r="BP336" i="5"/>
  <c r="BN336" i="5"/>
  <c r="BH336" i="5"/>
  <c r="BF336" i="5"/>
  <c r="BD336" i="5"/>
  <c r="AR335" i="5"/>
  <c r="AN335" i="5"/>
  <c r="AP335" i="5"/>
  <c r="BP335" i="5"/>
  <c r="BN335" i="5"/>
  <c r="BH335" i="5"/>
  <c r="BF335" i="5"/>
  <c r="BD335" i="5"/>
  <c r="AR334" i="5"/>
  <c r="AN334" i="5"/>
  <c r="AP334" i="5"/>
  <c r="BP334" i="5"/>
  <c r="BN334" i="5"/>
  <c r="BH334" i="5"/>
  <c r="BF334" i="5"/>
  <c r="BD334" i="5"/>
  <c r="AR333" i="5"/>
  <c r="AN333" i="5"/>
  <c r="AP333" i="5"/>
  <c r="BP333" i="5"/>
  <c r="BN333" i="5"/>
  <c r="BH333" i="5"/>
  <c r="BF333" i="5"/>
  <c r="BD333" i="5"/>
  <c r="AR332" i="5"/>
  <c r="AN332" i="5"/>
  <c r="AP332" i="5"/>
  <c r="BP332" i="5"/>
  <c r="BN332" i="5"/>
  <c r="BH332" i="5"/>
  <c r="BF332" i="5"/>
  <c r="BD332" i="5"/>
  <c r="AR331" i="5"/>
  <c r="AN331" i="5"/>
  <c r="AP331" i="5"/>
  <c r="BP331" i="5"/>
  <c r="BN331" i="5"/>
  <c r="BH331" i="5"/>
  <c r="BF331" i="5"/>
  <c r="BD331" i="5"/>
  <c r="AR330" i="5"/>
  <c r="AN330" i="5"/>
  <c r="AP330" i="5"/>
  <c r="BP330" i="5"/>
  <c r="BN330" i="5"/>
  <c r="BH330" i="5"/>
  <c r="BF330" i="5"/>
  <c r="BD330" i="5"/>
  <c r="AR329" i="5"/>
  <c r="AN329" i="5"/>
  <c r="AP329" i="5"/>
  <c r="BP329" i="5"/>
  <c r="BN329" i="5"/>
  <c r="BH329" i="5"/>
  <c r="BF329" i="5"/>
  <c r="BD329" i="5"/>
  <c r="AR328" i="5"/>
  <c r="AN328" i="5"/>
  <c r="AP328" i="5"/>
  <c r="BP328" i="5"/>
  <c r="BN328" i="5"/>
  <c r="BH328" i="5"/>
  <c r="BF328" i="5"/>
  <c r="BD328" i="5"/>
  <c r="AR327" i="5"/>
  <c r="AN327" i="5"/>
  <c r="AP327" i="5"/>
  <c r="BP327" i="5"/>
  <c r="BN327" i="5"/>
  <c r="BH327" i="5"/>
  <c r="BF327" i="5"/>
  <c r="BD327" i="5"/>
  <c r="AR326" i="5"/>
  <c r="AN326" i="5"/>
  <c r="AP326" i="5"/>
  <c r="BP326" i="5"/>
  <c r="BN326" i="5"/>
  <c r="BH326" i="5"/>
  <c r="BF326" i="5"/>
  <c r="BD326" i="5"/>
  <c r="AR325" i="5"/>
  <c r="AN325" i="5"/>
  <c r="AP325" i="5"/>
  <c r="BP325" i="5"/>
  <c r="BN325" i="5"/>
  <c r="BH325" i="5"/>
  <c r="BF325" i="5"/>
  <c r="BD325" i="5"/>
  <c r="AR324" i="5"/>
  <c r="AN324" i="5"/>
  <c r="AP324" i="5"/>
  <c r="BP324" i="5"/>
  <c r="BN324" i="5"/>
  <c r="BH324" i="5"/>
  <c r="BF324" i="5"/>
  <c r="BD324" i="5"/>
  <c r="AR323" i="5"/>
  <c r="AN323" i="5"/>
  <c r="AP323" i="5"/>
  <c r="BP323" i="5"/>
  <c r="BN323" i="5"/>
  <c r="BH323" i="5"/>
  <c r="BF323" i="5"/>
  <c r="BD323" i="5"/>
  <c r="AR322" i="5"/>
  <c r="AN322" i="5"/>
  <c r="AP322" i="5"/>
  <c r="BP322" i="5"/>
  <c r="BN322" i="5"/>
  <c r="BH322" i="5"/>
  <c r="BF322" i="5"/>
  <c r="BD322" i="5"/>
  <c r="AR321" i="5"/>
  <c r="AN321" i="5"/>
  <c r="AP321" i="5"/>
  <c r="BP321" i="5"/>
  <c r="BN321" i="5"/>
  <c r="BH321" i="5"/>
  <c r="BF321" i="5"/>
  <c r="BD321" i="5"/>
  <c r="AR320" i="5"/>
  <c r="AN320" i="5"/>
  <c r="AP320" i="5"/>
  <c r="BP320" i="5"/>
  <c r="BN320" i="5"/>
  <c r="BH320" i="5"/>
  <c r="BF320" i="5"/>
  <c r="BD320" i="5"/>
  <c r="AR319" i="5"/>
  <c r="AN319" i="5"/>
  <c r="AP319" i="5"/>
  <c r="BP319" i="5"/>
  <c r="BN319" i="5"/>
  <c r="BH319" i="5"/>
  <c r="BF319" i="5"/>
  <c r="BD319" i="5"/>
  <c r="AR318" i="5"/>
  <c r="AN318" i="5"/>
  <c r="AP318" i="5"/>
  <c r="BP318" i="5"/>
  <c r="BN318" i="5"/>
  <c r="BH318" i="5"/>
  <c r="BF318" i="5"/>
  <c r="BD318" i="5"/>
  <c r="AR317" i="5"/>
  <c r="AN317" i="5"/>
  <c r="AP317" i="5"/>
  <c r="BP317" i="5"/>
  <c r="BN317" i="5"/>
  <c r="BH317" i="5"/>
  <c r="BF317" i="5"/>
  <c r="BD317" i="5"/>
  <c r="AR316" i="5"/>
  <c r="AN316" i="5"/>
  <c r="AP316" i="5"/>
  <c r="BP316" i="5"/>
  <c r="BN316" i="5"/>
  <c r="BH316" i="5"/>
  <c r="BF316" i="5"/>
  <c r="BD316" i="5"/>
  <c r="AR315" i="5"/>
  <c r="AN315" i="5"/>
  <c r="AP315" i="5"/>
  <c r="BP315" i="5"/>
  <c r="BN315" i="5"/>
  <c r="BH315" i="5"/>
  <c r="BF315" i="5"/>
  <c r="BD315" i="5"/>
  <c r="AR314" i="5"/>
  <c r="AN314" i="5"/>
  <c r="AP314" i="5"/>
  <c r="BP314" i="5"/>
  <c r="BN314" i="5"/>
  <c r="BH314" i="5"/>
  <c r="BF314" i="5"/>
  <c r="BD314" i="5"/>
  <c r="AR313" i="5"/>
  <c r="AN313" i="5"/>
  <c r="AP313" i="5"/>
  <c r="BP313" i="5"/>
  <c r="BN313" i="5"/>
  <c r="BH313" i="5"/>
  <c r="BF313" i="5"/>
  <c r="BD313" i="5"/>
  <c r="AR312" i="5"/>
  <c r="AN312" i="5"/>
  <c r="AP312" i="5"/>
  <c r="BP312" i="5"/>
  <c r="BN312" i="5"/>
  <c r="BH312" i="5"/>
  <c r="BF312" i="5"/>
  <c r="BD312" i="5"/>
  <c r="AR311" i="5"/>
  <c r="AN311" i="5"/>
  <c r="AP311" i="5"/>
  <c r="BP311" i="5"/>
  <c r="BN311" i="5"/>
  <c r="BH311" i="5"/>
  <c r="BF311" i="5"/>
  <c r="BD311" i="5"/>
  <c r="AR310" i="5"/>
  <c r="AN310" i="5"/>
  <c r="AP310" i="5"/>
  <c r="BP310" i="5"/>
  <c r="BN310" i="5"/>
  <c r="BH310" i="5"/>
  <c r="BF310" i="5"/>
  <c r="BD310" i="5"/>
  <c r="AR309" i="5"/>
  <c r="AN309" i="5"/>
  <c r="AP309" i="5"/>
  <c r="BP309" i="5"/>
  <c r="BN309" i="5"/>
  <c r="BH309" i="5"/>
  <c r="BF309" i="5"/>
  <c r="BD309" i="5"/>
  <c r="AR308" i="5"/>
  <c r="AN308" i="5"/>
  <c r="AP308" i="5"/>
  <c r="BP308" i="5"/>
  <c r="BN308" i="5"/>
  <c r="BH308" i="5"/>
  <c r="BF308" i="5"/>
  <c r="BD308" i="5"/>
  <c r="AR307" i="5"/>
  <c r="AN307" i="5"/>
  <c r="AP307" i="5"/>
  <c r="BP307" i="5"/>
  <c r="BN307" i="5"/>
  <c r="BH307" i="5"/>
  <c r="BF307" i="5"/>
  <c r="BD307" i="5"/>
  <c r="AR306" i="5"/>
  <c r="AN306" i="5"/>
  <c r="AP306" i="5"/>
  <c r="BP306" i="5"/>
  <c r="BN306" i="5"/>
  <c r="BH306" i="5"/>
  <c r="BF306" i="5"/>
  <c r="BD306" i="5"/>
  <c r="AR305" i="5"/>
  <c r="AN305" i="5"/>
  <c r="AP305" i="5"/>
  <c r="BP305" i="5"/>
  <c r="BN305" i="5"/>
  <c r="BH305" i="5"/>
  <c r="BF305" i="5"/>
  <c r="BD305" i="5"/>
  <c r="AR304" i="5"/>
  <c r="AN304" i="5"/>
  <c r="AP304" i="5"/>
  <c r="BP304" i="5"/>
  <c r="BN304" i="5"/>
  <c r="BH304" i="5"/>
  <c r="BF304" i="5"/>
  <c r="BD304" i="5"/>
  <c r="AR303" i="5"/>
  <c r="AN303" i="5"/>
  <c r="AP303" i="5"/>
  <c r="BP303" i="5"/>
  <c r="BN303" i="5"/>
  <c r="BH303" i="5"/>
  <c r="BF303" i="5"/>
  <c r="BD303" i="5"/>
  <c r="AR302" i="5"/>
  <c r="AN302" i="5"/>
  <c r="AP302" i="5"/>
  <c r="BP302" i="5"/>
  <c r="BN302" i="5"/>
  <c r="BH302" i="5"/>
  <c r="BF302" i="5"/>
  <c r="BD302" i="5"/>
  <c r="AR301" i="5"/>
  <c r="AN301" i="5"/>
  <c r="AP301" i="5"/>
  <c r="BP301" i="5"/>
  <c r="BN301" i="5"/>
  <c r="BH301" i="5"/>
  <c r="BF301" i="5"/>
  <c r="BD301" i="5"/>
  <c r="AR300" i="5"/>
  <c r="AN300" i="5"/>
  <c r="AP300" i="5"/>
  <c r="BP300" i="5"/>
  <c r="BN300" i="5"/>
  <c r="BH300" i="5"/>
  <c r="BF300" i="5"/>
  <c r="BD300" i="5"/>
  <c r="AR299" i="5"/>
  <c r="AN299" i="5"/>
  <c r="AP299" i="5"/>
  <c r="BP299" i="5"/>
  <c r="BN299" i="5"/>
  <c r="BH299" i="5"/>
  <c r="BF299" i="5"/>
  <c r="BD299" i="5"/>
  <c r="AR298" i="5"/>
  <c r="AN298" i="5"/>
  <c r="AP298" i="5"/>
  <c r="BP298" i="5"/>
  <c r="BN298" i="5"/>
  <c r="BH298" i="5"/>
  <c r="BF298" i="5"/>
  <c r="BD298" i="5"/>
  <c r="AR297" i="5"/>
  <c r="AN297" i="5"/>
  <c r="AP297" i="5"/>
  <c r="BP297" i="5"/>
  <c r="BN297" i="5"/>
  <c r="BH297" i="5"/>
  <c r="BF297" i="5"/>
  <c r="BD297" i="5"/>
  <c r="AR296" i="5"/>
  <c r="AN296" i="5"/>
  <c r="AP296" i="5"/>
  <c r="BP296" i="5"/>
  <c r="BN296" i="5"/>
  <c r="BH296" i="5"/>
  <c r="BF296" i="5"/>
  <c r="BD296" i="5"/>
  <c r="AR295" i="5"/>
  <c r="AN295" i="5"/>
  <c r="AP295" i="5"/>
  <c r="BP295" i="5"/>
  <c r="BN295" i="5"/>
  <c r="BH295" i="5"/>
  <c r="BF295" i="5"/>
  <c r="BD295" i="5"/>
  <c r="AR294" i="5"/>
  <c r="AN294" i="5"/>
  <c r="AP294" i="5"/>
  <c r="BP294" i="5"/>
  <c r="BN294" i="5"/>
  <c r="BH294" i="5"/>
  <c r="BF294" i="5"/>
  <c r="BD294" i="5"/>
  <c r="AR293" i="5"/>
  <c r="AN293" i="5"/>
  <c r="AP293" i="5"/>
  <c r="BP293" i="5"/>
  <c r="BN293" i="5"/>
  <c r="BH293" i="5"/>
  <c r="BF293" i="5"/>
  <c r="BD293" i="5"/>
  <c r="AR292" i="5"/>
  <c r="AN292" i="5"/>
  <c r="AP292" i="5"/>
  <c r="BP292" i="5"/>
  <c r="BN292" i="5"/>
  <c r="BH292" i="5"/>
  <c r="BF292" i="5"/>
  <c r="BD292" i="5"/>
  <c r="AR291" i="5"/>
  <c r="AN291" i="5"/>
  <c r="AP291" i="5"/>
  <c r="BP291" i="5"/>
  <c r="BN291" i="5"/>
  <c r="BH291" i="5"/>
  <c r="BF291" i="5"/>
  <c r="BD291" i="5"/>
  <c r="AR290" i="5"/>
  <c r="AN290" i="5"/>
  <c r="AP290" i="5"/>
  <c r="BP290" i="5"/>
  <c r="BN290" i="5"/>
  <c r="BH290" i="5"/>
  <c r="BF290" i="5"/>
  <c r="BD290" i="5"/>
  <c r="AR289" i="5"/>
  <c r="AN289" i="5"/>
  <c r="AP289" i="5"/>
  <c r="BP289" i="5"/>
  <c r="BN289" i="5"/>
  <c r="BH289" i="5"/>
  <c r="BF289" i="5"/>
  <c r="BD289" i="5"/>
  <c r="AR288" i="5"/>
  <c r="AN288" i="5"/>
  <c r="AP288" i="5"/>
  <c r="BP288" i="5"/>
  <c r="BN288" i="5"/>
  <c r="BH288" i="5"/>
  <c r="BF288" i="5"/>
  <c r="BD288" i="5"/>
  <c r="AR287" i="5"/>
  <c r="AN287" i="5"/>
  <c r="AP287" i="5"/>
  <c r="BP287" i="5"/>
  <c r="BN287" i="5"/>
  <c r="BH287" i="5"/>
  <c r="BF287" i="5"/>
  <c r="BD287" i="5"/>
  <c r="AR286" i="5"/>
  <c r="AN286" i="5"/>
  <c r="AP286" i="5"/>
  <c r="BP286" i="5"/>
  <c r="BN286" i="5"/>
  <c r="BH286" i="5"/>
  <c r="BF286" i="5"/>
  <c r="BD286" i="5"/>
  <c r="AR285" i="5"/>
  <c r="AN285" i="5"/>
  <c r="AP285" i="5"/>
  <c r="BP285" i="5"/>
  <c r="BN285" i="5"/>
  <c r="BH285" i="5"/>
  <c r="BF285" i="5"/>
  <c r="BD285" i="5"/>
  <c r="AR284" i="5"/>
  <c r="AN284" i="5"/>
  <c r="AP284" i="5"/>
  <c r="BP284" i="5"/>
  <c r="BN284" i="5"/>
  <c r="BH284" i="5"/>
  <c r="BF284" i="5"/>
  <c r="BD284" i="5"/>
  <c r="AR283" i="5"/>
  <c r="AN283" i="5"/>
  <c r="AP283" i="5"/>
  <c r="BP283" i="5"/>
  <c r="BN283" i="5"/>
  <c r="BH283" i="5"/>
  <c r="BF283" i="5"/>
  <c r="BD283" i="5"/>
  <c r="AR282" i="5"/>
  <c r="AN282" i="5"/>
  <c r="AP282" i="5"/>
  <c r="BP282" i="5"/>
  <c r="BN282" i="5"/>
  <c r="BH282" i="5"/>
  <c r="BF282" i="5"/>
  <c r="BD282" i="5"/>
  <c r="AR281" i="5"/>
  <c r="AN281" i="5"/>
  <c r="AP281" i="5"/>
  <c r="BP281" i="5"/>
  <c r="BN281" i="5"/>
  <c r="BH281" i="5"/>
  <c r="BF281" i="5"/>
  <c r="BD281" i="5"/>
  <c r="AR280" i="5"/>
  <c r="AN280" i="5"/>
  <c r="AP280" i="5"/>
  <c r="BP280" i="5"/>
  <c r="BN280" i="5"/>
  <c r="BH280" i="5"/>
  <c r="BF280" i="5"/>
  <c r="BD280" i="5"/>
  <c r="AR279" i="5"/>
  <c r="AN279" i="5"/>
  <c r="AP279" i="5"/>
  <c r="BP279" i="5"/>
  <c r="BN279" i="5"/>
  <c r="BH279" i="5"/>
  <c r="BF279" i="5"/>
  <c r="BD279" i="5"/>
  <c r="AR278" i="5"/>
  <c r="AN278" i="5"/>
  <c r="AP278" i="5"/>
  <c r="BP278" i="5"/>
  <c r="BN278" i="5"/>
  <c r="BH278" i="5"/>
  <c r="BF278" i="5"/>
  <c r="BD278" i="5"/>
  <c r="AR277" i="5"/>
  <c r="AN277" i="5"/>
  <c r="AP277" i="5"/>
  <c r="BP277" i="5"/>
  <c r="BN277" i="5"/>
  <c r="BH277" i="5"/>
  <c r="BF277" i="5"/>
  <c r="BD277" i="5"/>
  <c r="AR276" i="5"/>
  <c r="AN276" i="5"/>
  <c r="AP276" i="5"/>
  <c r="BP276" i="5"/>
  <c r="BN276" i="5"/>
  <c r="BH276" i="5"/>
  <c r="BF276" i="5"/>
  <c r="BD276" i="5"/>
  <c r="AR275" i="5"/>
  <c r="AN275" i="5"/>
  <c r="AP275" i="5"/>
  <c r="BP275" i="5"/>
  <c r="BN275" i="5"/>
  <c r="BH275" i="5"/>
  <c r="BF275" i="5"/>
  <c r="BD275" i="5"/>
  <c r="AR274" i="5"/>
  <c r="AN274" i="5"/>
  <c r="AP274" i="5"/>
  <c r="BP274" i="5"/>
  <c r="BN274" i="5"/>
  <c r="BH274" i="5"/>
  <c r="BF274" i="5"/>
  <c r="BD274" i="5"/>
  <c r="AR273" i="5"/>
  <c r="AN273" i="5"/>
  <c r="AP273" i="5"/>
  <c r="BP273" i="5"/>
  <c r="BN273" i="5"/>
  <c r="BH273" i="5"/>
  <c r="BF273" i="5"/>
  <c r="BD273" i="5"/>
  <c r="AR272" i="5"/>
  <c r="AN272" i="5"/>
  <c r="AP272" i="5"/>
  <c r="BP272" i="5"/>
  <c r="BN272" i="5"/>
  <c r="BH272" i="5"/>
  <c r="BF272" i="5"/>
  <c r="BD272" i="5"/>
  <c r="AR271" i="5"/>
  <c r="AN271" i="5"/>
  <c r="AP271" i="5"/>
  <c r="BP271" i="5"/>
  <c r="BN271" i="5"/>
  <c r="BH271" i="5"/>
  <c r="BF271" i="5"/>
  <c r="BD271" i="5"/>
  <c r="AR270" i="5"/>
  <c r="AN270" i="5"/>
  <c r="AP270" i="5"/>
  <c r="BP270" i="5"/>
  <c r="BN270" i="5"/>
  <c r="BH270" i="5"/>
  <c r="BF270" i="5"/>
  <c r="BD270" i="5"/>
  <c r="AR269" i="5"/>
  <c r="AN269" i="5"/>
  <c r="AP269" i="5"/>
  <c r="BP269" i="5"/>
  <c r="BN269" i="5"/>
  <c r="BH269" i="5"/>
  <c r="BF269" i="5"/>
  <c r="BD269" i="5"/>
  <c r="AR268" i="5"/>
  <c r="AN268" i="5"/>
  <c r="AP268" i="5"/>
  <c r="BP268" i="5"/>
  <c r="BN268" i="5"/>
  <c r="BH268" i="5"/>
  <c r="BF268" i="5"/>
  <c r="BD268" i="5"/>
  <c r="AR267" i="5"/>
  <c r="AN267" i="5"/>
  <c r="AP267" i="5"/>
  <c r="BP267" i="5"/>
  <c r="BN267" i="5"/>
  <c r="BH267" i="5"/>
  <c r="BF267" i="5"/>
  <c r="BD267" i="5"/>
  <c r="AR266" i="5"/>
  <c r="AN266" i="5"/>
  <c r="AP266" i="5"/>
  <c r="BP266" i="5"/>
  <c r="BN266" i="5"/>
  <c r="BH266" i="5"/>
  <c r="BF266" i="5"/>
  <c r="BD266" i="5"/>
  <c r="AR265" i="5"/>
  <c r="AN265" i="5"/>
  <c r="AP265" i="5"/>
  <c r="BP265" i="5"/>
  <c r="BN265" i="5"/>
  <c r="BH265" i="5"/>
  <c r="BF265" i="5"/>
  <c r="BD265" i="5"/>
  <c r="AR264" i="5"/>
  <c r="AN264" i="5"/>
  <c r="AP264" i="5"/>
  <c r="BP264" i="5"/>
  <c r="BN264" i="5"/>
  <c r="BH264" i="5"/>
  <c r="BF264" i="5"/>
  <c r="BD264" i="5"/>
  <c r="AR263" i="5"/>
  <c r="AN263" i="5"/>
  <c r="AP263" i="5"/>
  <c r="BP263" i="5"/>
  <c r="BN263" i="5"/>
  <c r="BH263" i="5"/>
  <c r="BF263" i="5"/>
  <c r="BD263" i="5"/>
  <c r="AR262" i="5"/>
  <c r="AN262" i="5"/>
  <c r="AP262" i="5"/>
  <c r="BP262" i="5"/>
  <c r="BN262" i="5"/>
  <c r="BH262" i="5"/>
  <c r="BF262" i="5"/>
  <c r="BD262" i="5"/>
  <c r="AR261" i="5"/>
  <c r="AN261" i="5"/>
  <c r="AP261" i="5"/>
  <c r="BP261" i="5"/>
  <c r="BN261" i="5"/>
  <c r="BH261" i="5"/>
  <c r="BF261" i="5"/>
  <c r="BD261" i="5"/>
  <c r="AR260" i="5"/>
  <c r="AN260" i="5"/>
  <c r="AP260" i="5"/>
  <c r="BP260" i="5"/>
  <c r="BN260" i="5"/>
  <c r="BH260" i="5"/>
  <c r="BF260" i="5"/>
  <c r="BD260" i="5"/>
  <c r="AR259" i="5"/>
  <c r="AN259" i="5"/>
  <c r="AP259" i="5"/>
  <c r="BP259" i="5"/>
  <c r="BN259" i="5"/>
  <c r="BH259" i="5"/>
  <c r="BF259" i="5"/>
  <c r="BD259" i="5"/>
  <c r="AR258" i="5"/>
  <c r="AN258" i="5"/>
  <c r="AP258" i="5"/>
  <c r="BP258" i="5"/>
  <c r="BN258" i="5"/>
  <c r="BH258" i="5"/>
  <c r="BF258" i="5"/>
  <c r="BD258" i="5"/>
  <c r="AR257" i="5"/>
  <c r="AN257" i="5"/>
  <c r="AP257" i="5"/>
  <c r="BP257" i="5"/>
  <c r="BN257" i="5"/>
  <c r="BH257" i="5"/>
  <c r="BF257" i="5"/>
  <c r="BD257" i="5"/>
  <c r="AR256" i="5"/>
  <c r="AN256" i="5"/>
  <c r="AP256" i="5"/>
  <c r="BP256" i="5"/>
  <c r="BN256" i="5"/>
  <c r="BH256" i="5"/>
  <c r="BF256" i="5"/>
  <c r="BD256" i="5"/>
  <c r="AR255" i="5"/>
  <c r="AN255" i="5"/>
  <c r="AP255" i="5"/>
  <c r="BP255" i="5"/>
  <c r="BN255" i="5"/>
  <c r="BH255" i="5"/>
  <c r="BF255" i="5"/>
  <c r="BD255" i="5"/>
  <c r="AR254" i="5"/>
  <c r="AN254" i="5"/>
  <c r="AP254" i="5"/>
  <c r="BP254" i="5"/>
  <c r="BN254" i="5"/>
  <c r="BH254" i="5"/>
  <c r="BF254" i="5"/>
  <c r="BD254" i="5"/>
  <c r="AR253" i="5"/>
  <c r="AN253" i="5"/>
  <c r="AP253" i="5"/>
  <c r="BP253" i="5"/>
  <c r="BN253" i="5"/>
  <c r="BH253" i="5"/>
  <c r="BF253" i="5"/>
  <c r="BD253" i="5"/>
  <c r="AR252" i="5"/>
  <c r="AN252" i="5"/>
  <c r="AP252" i="5"/>
  <c r="BP252" i="5"/>
  <c r="BN252" i="5"/>
  <c r="BH252" i="5"/>
  <c r="BF252" i="5"/>
  <c r="BD252" i="5"/>
  <c r="AR251" i="5"/>
  <c r="AN251" i="5"/>
  <c r="AP251" i="5"/>
  <c r="BP251" i="5"/>
  <c r="BN251" i="5"/>
  <c r="BH251" i="5"/>
  <c r="BF251" i="5"/>
  <c r="BD251" i="5"/>
  <c r="AR250" i="5"/>
  <c r="AN250" i="5"/>
  <c r="AP250" i="5"/>
  <c r="BP250" i="5"/>
  <c r="BN250" i="5"/>
  <c r="BH250" i="5"/>
  <c r="BF250" i="5"/>
  <c r="BD250" i="5"/>
  <c r="AR249" i="5"/>
  <c r="AN249" i="5"/>
  <c r="AP249" i="5"/>
  <c r="BP249" i="5"/>
  <c r="BN249" i="5"/>
  <c r="BH249" i="5"/>
  <c r="BF249" i="5"/>
  <c r="BD249" i="5"/>
  <c r="AR248" i="5"/>
  <c r="AN248" i="5"/>
  <c r="AP248" i="5"/>
  <c r="BP248" i="5"/>
  <c r="BN248" i="5"/>
  <c r="BH248" i="5"/>
  <c r="BF248" i="5"/>
  <c r="BD248" i="5"/>
  <c r="AR247" i="5"/>
  <c r="AN247" i="5"/>
  <c r="AP247" i="5"/>
  <c r="BP247" i="5"/>
  <c r="BN247" i="5"/>
  <c r="BH247" i="5"/>
  <c r="BF247" i="5"/>
  <c r="BD247" i="5"/>
  <c r="AR246" i="5"/>
  <c r="AN246" i="5"/>
  <c r="AP246" i="5"/>
  <c r="BP246" i="5"/>
  <c r="BN246" i="5"/>
  <c r="BH246" i="5"/>
  <c r="BF246" i="5"/>
  <c r="BD246" i="5"/>
  <c r="AR245" i="5"/>
  <c r="AN245" i="5"/>
  <c r="AP245" i="5"/>
  <c r="BP245" i="5"/>
  <c r="BN245" i="5"/>
  <c r="BH245" i="5"/>
  <c r="BF245" i="5"/>
  <c r="BD245" i="5"/>
  <c r="AR244" i="5"/>
  <c r="AN244" i="5"/>
  <c r="AP244" i="5"/>
  <c r="BP244" i="5"/>
  <c r="BN244" i="5"/>
  <c r="BH244" i="5"/>
  <c r="BF244" i="5"/>
  <c r="BD244" i="5"/>
  <c r="AR243" i="5"/>
  <c r="AN243" i="5"/>
  <c r="AP243" i="5"/>
  <c r="BP243" i="5"/>
  <c r="BN243" i="5"/>
  <c r="BH243" i="5"/>
  <c r="BF243" i="5"/>
  <c r="BD243" i="5"/>
  <c r="AR242" i="5"/>
  <c r="AN242" i="5"/>
  <c r="AP242" i="5"/>
  <c r="BP242" i="5"/>
  <c r="BN242" i="5"/>
  <c r="BH242" i="5"/>
  <c r="BF242" i="5"/>
  <c r="BD242" i="5"/>
  <c r="AR241" i="5"/>
  <c r="AN241" i="5"/>
  <c r="AP241" i="5"/>
  <c r="BP241" i="5"/>
  <c r="BN241" i="5"/>
  <c r="BH241" i="5"/>
  <c r="BF241" i="5"/>
  <c r="BD241" i="5"/>
  <c r="AR240" i="5"/>
  <c r="AN240" i="5"/>
  <c r="AP240" i="5"/>
  <c r="BP240" i="5"/>
  <c r="BN240" i="5"/>
  <c r="BH240" i="5"/>
  <c r="BF240" i="5"/>
  <c r="BD240" i="5"/>
  <c r="AR239" i="5"/>
  <c r="AN239" i="5"/>
  <c r="AP239" i="5"/>
  <c r="BP239" i="5"/>
  <c r="BN239" i="5"/>
  <c r="BH239" i="5"/>
  <c r="BF239" i="5"/>
  <c r="BD239" i="5"/>
  <c r="AR238" i="5"/>
  <c r="AN238" i="5"/>
  <c r="AP238" i="5"/>
  <c r="BP238" i="5"/>
  <c r="BN238" i="5"/>
  <c r="BH238" i="5"/>
  <c r="BF238" i="5"/>
  <c r="BD238" i="5"/>
  <c r="AR237" i="5"/>
  <c r="AN237" i="5"/>
  <c r="AP237" i="5"/>
  <c r="BP237" i="5"/>
  <c r="BN237" i="5"/>
  <c r="BH237" i="5"/>
  <c r="BF237" i="5"/>
  <c r="BD237" i="5"/>
  <c r="AR236" i="5"/>
  <c r="AN236" i="5"/>
  <c r="AP236" i="5"/>
  <c r="BP236" i="5"/>
  <c r="BN236" i="5"/>
  <c r="BH236" i="5"/>
  <c r="BF236" i="5"/>
  <c r="BD236" i="5"/>
  <c r="AR235" i="5"/>
  <c r="AN235" i="5"/>
  <c r="AP235" i="5"/>
  <c r="BP235" i="5"/>
  <c r="BN235" i="5"/>
  <c r="BH235" i="5"/>
  <c r="BF235" i="5"/>
  <c r="BD235" i="5"/>
  <c r="AR234" i="5"/>
  <c r="AN234" i="5"/>
  <c r="AP234" i="5"/>
  <c r="BP234" i="5"/>
  <c r="BN234" i="5"/>
  <c r="BH234" i="5"/>
  <c r="BF234" i="5"/>
  <c r="BD234" i="5"/>
  <c r="AR233" i="5"/>
  <c r="AN233" i="5"/>
  <c r="AP233" i="5"/>
  <c r="BP233" i="5"/>
  <c r="BN233" i="5"/>
  <c r="BH233" i="5"/>
  <c r="BF233" i="5"/>
  <c r="BD233" i="5"/>
  <c r="AR232" i="5"/>
  <c r="AN232" i="5"/>
  <c r="AP232" i="5"/>
  <c r="BP232" i="5"/>
  <c r="BN232" i="5"/>
  <c r="BH232" i="5"/>
  <c r="BF232" i="5"/>
  <c r="BD232" i="5"/>
  <c r="AR231" i="5"/>
  <c r="AN231" i="5"/>
  <c r="AP231" i="5"/>
  <c r="BP231" i="5"/>
  <c r="BN231" i="5"/>
  <c r="BH231" i="5"/>
  <c r="BF231" i="5"/>
  <c r="BD231" i="5"/>
  <c r="AR230" i="5"/>
  <c r="AN230" i="5"/>
  <c r="AP230" i="5"/>
  <c r="BP230" i="5"/>
  <c r="BN230" i="5"/>
  <c r="BH230" i="5"/>
  <c r="BF230" i="5"/>
  <c r="BD230" i="5"/>
  <c r="AR229" i="5"/>
  <c r="AN229" i="5"/>
  <c r="AP229" i="5"/>
  <c r="BP229" i="5"/>
  <c r="BN229" i="5"/>
  <c r="BH229" i="5"/>
  <c r="BF229" i="5"/>
  <c r="BD229" i="5"/>
  <c r="AR228" i="5"/>
  <c r="AN228" i="5"/>
  <c r="AP228" i="5"/>
  <c r="BP228" i="5"/>
  <c r="BN228" i="5"/>
  <c r="BH228" i="5"/>
  <c r="BF228" i="5"/>
  <c r="BD228" i="5"/>
  <c r="AR227" i="5"/>
  <c r="AN227" i="5"/>
  <c r="AP227" i="5"/>
  <c r="BP227" i="5"/>
  <c r="BN227" i="5"/>
  <c r="BH227" i="5"/>
  <c r="BF227" i="5"/>
  <c r="BD227" i="5"/>
  <c r="AR226" i="5"/>
  <c r="AN226" i="5"/>
  <c r="AP226" i="5"/>
  <c r="BP226" i="5"/>
  <c r="BN226" i="5"/>
  <c r="BH226" i="5"/>
  <c r="BF226" i="5"/>
  <c r="BD226" i="5"/>
  <c r="AR225" i="5"/>
  <c r="AN225" i="5"/>
  <c r="AP225" i="5"/>
  <c r="BP225" i="5"/>
  <c r="BN225" i="5"/>
  <c r="BH225" i="5"/>
  <c r="BF225" i="5"/>
  <c r="BD225" i="5"/>
  <c r="AR224" i="5"/>
  <c r="AN224" i="5"/>
  <c r="AP224" i="5"/>
  <c r="BP224" i="5"/>
  <c r="BN224" i="5"/>
  <c r="BH224" i="5"/>
  <c r="BF224" i="5"/>
  <c r="BD224" i="5"/>
  <c r="AR223" i="5"/>
  <c r="AN223" i="5"/>
  <c r="AP223" i="5"/>
  <c r="BP223" i="5"/>
  <c r="BN223" i="5"/>
  <c r="BH223" i="5"/>
  <c r="BF223" i="5"/>
  <c r="BD223" i="5"/>
  <c r="AR222" i="5"/>
  <c r="AN222" i="5"/>
  <c r="AP222" i="5"/>
  <c r="BP222" i="5"/>
  <c r="BN222" i="5"/>
  <c r="BH222" i="5"/>
  <c r="BF222" i="5"/>
  <c r="BD222" i="5"/>
  <c r="AR221" i="5"/>
  <c r="AN221" i="5"/>
  <c r="AP221" i="5"/>
  <c r="BP221" i="5"/>
  <c r="BN221" i="5"/>
  <c r="BH221" i="5"/>
  <c r="BF221" i="5"/>
  <c r="BD221" i="5"/>
  <c r="AR220" i="5"/>
  <c r="AN220" i="5"/>
  <c r="AP220" i="5"/>
  <c r="BP220" i="5"/>
  <c r="BN220" i="5"/>
  <c r="BH220" i="5"/>
  <c r="BF220" i="5"/>
  <c r="BD220" i="5"/>
  <c r="AR219" i="5"/>
  <c r="AN219" i="5"/>
  <c r="AP219" i="5"/>
  <c r="BP219" i="5"/>
  <c r="BN219" i="5"/>
  <c r="BH219" i="5"/>
  <c r="BF219" i="5"/>
  <c r="BD219" i="5"/>
  <c r="AR218" i="5"/>
  <c r="AN218" i="5"/>
  <c r="AP218" i="5"/>
  <c r="BP218" i="5"/>
  <c r="BN218" i="5"/>
  <c r="BH218" i="5"/>
  <c r="BF218" i="5"/>
  <c r="BD218" i="5"/>
  <c r="AR217" i="5"/>
  <c r="AN217" i="5"/>
  <c r="AP217" i="5"/>
  <c r="BP217" i="5"/>
  <c r="BN217" i="5"/>
  <c r="BH217" i="5"/>
  <c r="BF217" i="5"/>
  <c r="BD217" i="5"/>
  <c r="AR216" i="5"/>
  <c r="AN216" i="5"/>
  <c r="AP216" i="5"/>
  <c r="BP216" i="5"/>
  <c r="BN216" i="5"/>
  <c r="BH216" i="5"/>
  <c r="BF216" i="5"/>
  <c r="BD216" i="5"/>
  <c r="AR215" i="5"/>
  <c r="AN215" i="5"/>
  <c r="AP215" i="5"/>
  <c r="BP215" i="5"/>
  <c r="BN215" i="5"/>
  <c r="BH215" i="5"/>
  <c r="BF215" i="5"/>
  <c r="BD215" i="5"/>
  <c r="AR214" i="5"/>
  <c r="AN214" i="5"/>
  <c r="AP214" i="5"/>
  <c r="BP214" i="5"/>
  <c r="BN214" i="5"/>
  <c r="BH214" i="5"/>
  <c r="BF214" i="5"/>
  <c r="BD214" i="5"/>
  <c r="AR213" i="5"/>
  <c r="AN213" i="5"/>
  <c r="AP213" i="5"/>
  <c r="BP213" i="5"/>
  <c r="BN213" i="5"/>
  <c r="BH213" i="5"/>
  <c r="BF213" i="5"/>
  <c r="BD213" i="5"/>
  <c r="AR212" i="5"/>
  <c r="AN212" i="5"/>
  <c r="AP212" i="5"/>
  <c r="BP212" i="5"/>
  <c r="BN212" i="5"/>
  <c r="BH212" i="5"/>
  <c r="BF212" i="5"/>
  <c r="BD212" i="5"/>
  <c r="AR211" i="5"/>
  <c r="AN211" i="5"/>
  <c r="AP211" i="5"/>
  <c r="BP211" i="5"/>
  <c r="BN211" i="5"/>
  <c r="BH211" i="5"/>
  <c r="BF211" i="5"/>
  <c r="BD211" i="5"/>
  <c r="AR210" i="5"/>
  <c r="AN210" i="5"/>
  <c r="AP210" i="5"/>
  <c r="BP210" i="5"/>
  <c r="BN210" i="5"/>
  <c r="BH210" i="5"/>
  <c r="BF210" i="5"/>
  <c r="BD210" i="5"/>
  <c r="AR209" i="5"/>
  <c r="AN209" i="5"/>
  <c r="AP209" i="5"/>
  <c r="BP209" i="5"/>
  <c r="BN209" i="5"/>
  <c r="BH209" i="5"/>
  <c r="BF209" i="5"/>
  <c r="BD209" i="5"/>
  <c r="AR208" i="5"/>
  <c r="AN208" i="5"/>
  <c r="AP208" i="5"/>
  <c r="BP208" i="5"/>
  <c r="BN208" i="5"/>
  <c r="BH208" i="5"/>
  <c r="BF208" i="5"/>
  <c r="BD208" i="5"/>
  <c r="AR207" i="5"/>
  <c r="AN207" i="5"/>
  <c r="AP207" i="5"/>
  <c r="BP207" i="5"/>
  <c r="BN207" i="5"/>
  <c r="BH207" i="5"/>
  <c r="BF207" i="5"/>
  <c r="BD207" i="5"/>
  <c r="AR206" i="5"/>
  <c r="AN206" i="5"/>
  <c r="AP206" i="5"/>
  <c r="BP206" i="5"/>
  <c r="BN206" i="5"/>
  <c r="BH206" i="5"/>
  <c r="BF206" i="5"/>
  <c r="BD206" i="5"/>
  <c r="AR205" i="5"/>
  <c r="AN205" i="5"/>
  <c r="AP205" i="5"/>
  <c r="BP205" i="5"/>
  <c r="BN205" i="5"/>
  <c r="BH205" i="5"/>
  <c r="BF205" i="5"/>
  <c r="BD205" i="5"/>
  <c r="AR204" i="5"/>
  <c r="AN204" i="5"/>
  <c r="AP204" i="5"/>
  <c r="BP204" i="5"/>
  <c r="BN204" i="5"/>
  <c r="BH204" i="5"/>
  <c r="BF204" i="5"/>
  <c r="BD204" i="5"/>
  <c r="AR203" i="5"/>
  <c r="AN203" i="5"/>
  <c r="AP203" i="5"/>
  <c r="BP203" i="5"/>
  <c r="BN203" i="5"/>
  <c r="BH203" i="5"/>
  <c r="BF203" i="5"/>
  <c r="BD203" i="5"/>
  <c r="AR202" i="5"/>
  <c r="AN202" i="5"/>
  <c r="AP202" i="5"/>
  <c r="BP202" i="5"/>
  <c r="BN202" i="5"/>
  <c r="BH202" i="5"/>
  <c r="BF202" i="5"/>
  <c r="BD202" i="5"/>
  <c r="AR201" i="5"/>
  <c r="AN201" i="5"/>
  <c r="AP201" i="5"/>
  <c r="BP201" i="5"/>
  <c r="BN201" i="5"/>
  <c r="BH201" i="5"/>
  <c r="BF201" i="5"/>
  <c r="BD201" i="5"/>
  <c r="AR200" i="5"/>
  <c r="AN200" i="5"/>
  <c r="AP200" i="5"/>
  <c r="BP200" i="5"/>
  <c r="BN200" i="5"/>
  <c r="BH200" i="5"/>
  <c r="BF200" i="5"/>
  <c r="BD200" i="5"/>
  <c r="AR199" i="5"/>
  <c r="AN199" i="5"/>
  <c r="AP199" i="5"/>
  <c r="BP199" i="5"/>
  <c r="BN199" i="5"/>
  <c r="BH199" i="5"/>
  <c r="BF199" i="5"/>
  <c r="BD199" i="5"/>
  <c r="AR198" i="5"/>
  <c r="AN198" i="5"/>
  <c r="AP198" i="5"/>
  <c r="BP198" i="5"/>
  <c r="BN198" i="5"/>
  <c r="BH198" i="5"/>
  <c r="BF198" i="5"/>
  <c r="BD198" i="5"/>
  <c r="AR197" i="5"/>
  <c r="AN197" i="5"/>
  <c r="AP197" i="5"/>
  <c r="BP197" i="5"/>
  <c r="BN197" i="5"/>
  <c r="BH197" i="5"/>
  <c r="BF197" i="5"/>
  <c r="BD197" i="5"/>
  <c r="AR196" i="5"/>
  <c r="AN196" i="5"/>
  <c r="AP196" i="5"/>
  <c r="BP196" i="5"/>
  <c r="BN196" i="5"/>
  <c r="BH196" i="5"/>
  <c r="BF196" i="5"/>
  <c r="BD196" i="5"/>
  <c r="AR195" i="5"/>
  <c r="AN195" i="5"/>
  <c r="AP195" i="5"/>
  <c r="BP195" i="5"/>
  <c r="BN195" i="5"/>
  <c r="BH195" i="5"/>
  <c r="BF195" i="5"/>
  <c r="BD195" i="5"/>
  <c r="AR194" i="5"/>
  <c r="AN194" i="5"/>
  <c r="AP194" i="5"/>
  <c r="BP194" i="5"/>
  <c r="BN194" i="5"/>
  <c r="BH194" i="5"/>
  <c r="BF194" i="5"/>
  <c r="BD194" i="5"/>
  <c r="AR193" i="5"/>
  <c r="AN193" i="5"/>
  <c r="AP193" i="5"/>
  <c r="BP193" i="5"/>
  <c r="BN193" i="5"/>
  <c r="BH193" i="5"/>
  <c r="BF193" i="5"/>
  <c r="BD193" i="5"/>
  <c r="AR192" i="5"/>
  <c r="AN192" i="5"/>
  <c r="AP192" i="5"/>
  <c r="BP192" i="5"/>
  <c r="BN192" i="5"/>
  <c r="BH192" i="5"/>
  <c r="BF192" i="5"/>
  <c r="BD192" i="5"/>
  <c r="AR191" i="5"/>
  <c r="AN191" i="5"/>
  <c r="AP191" i="5"/>
  <c r="BP191" i="5"/>
  <c r="BN191" i="5"/>
  <c r="BH191" i="5"/>
  <c r="BF191" i="5"/>
  <c r="BD191" i="5"/>
  <c r="AR190" i="5"/>
  <c r="AN190" i="5"/>
  <c r="AP190" i="5"/>
  <c r="BP190" i="5"/>
  <c r="BN190" i="5"/>
  <c r="BH190" i="5"/>
  <c r="BF190" i="5"/>
  <c r="BD190" i="5"/>
  <c r="AR189" i="5"/>
  <c r="AN189" i="5"/>
  <c r="AP189" i="5"/>
  <c r="BP189" i="5"/>
  <c r="BN189" i="5"/>
  <c r="BH189" i="5"/>
  <c r="BF189" i="5"/>
  <c r="BD189" i="5"/>
  <c r="AR188" i="5"/>
  <c r="AN188" i="5"/>
  <c r="AP188" i="5"/>
  <c r="BP188" i="5"/>
  <c r="BN188" i="5"/>
  <c r="BH188" i="5"/>
  <c r="BF188" i="5"/>
  <c r="BD188" i="5"/>
  <c r="AR187" i="5"/>
  <c r="AN187" i="5"/>
  <c r="AP187" i="5"/>
  <c r="BP187" i="5"/>
  <c r="BN187" i="5"/>
  <c r="BH187" i="5"/>
  <c r="BF187" i="5"/>
  <c r="BD187" i="5"/>
  <c r="AR186" i="5"/>
  <c r="AN186" i="5"/>
  <c r="AP186" i="5"/>
  <c r="BP186" i="5"/>
  <c r="BN186" i="5"/>
  <c r="BH186" i="5"/>
  <c r="BF186" i="5"/>
  <c r="BD186" i="5"/>
  <c r="AR185" i="5"/>
  <c r="AN185" i="5"/>
  <c r="AP185" i="5"/>
  <c r="BP185" i="5"/>
  <c r="BN185" i="5"/>
  <c r="BH185" i="5"/>
  <c r="BF185" i="5"/>
  <c r="BD185" i="5"/>
  <c r="AR184" i="5"/>
  <c r="AN184" i="5"/>
  <c r="AP184" i="5"/>
  <c r="BP184" i="5"/>
  <c r="BN184" i="5"/>
  <c r="BH184" i="5"/>
  <c r="BF184" i="5"/>
  <c r="BD184" i="5"/>
  <c r="AR183" i="5"/>
  <c r="AN183" i="5"/>
  <c r="AP183" i="5"/>
  <c r="BP183" i="5"/>
  <c r="BN183" i="5"/>
  <c r="BH183" i="5"/>
  <c r="BF183" i="5"/>
  <c r="BD183" i="5"/>
  <c r="AR182" i="5"/>
  <c r="AN182" i="5"/>
  <c r="AP182" i="5"/>
  <c r="BP182" i="5"/>
  <c r="BN182" i="5"/>
  <c r="BH182" i="5"/>
  <c r="BF182" i="5"/>
  <c r="BD182" i="5"/>
  <c r="AR181" i="5"/>
  <c r="AN181" i="5"/>
  <c r="AP181" i="5"/>
  <c r="BP181" i="5"/>
  <c r="BN181" i="5"/>
  <c r="BH181" i="5"/>
  <c r="BF181" i="5"/>
  <c r="BD181" i="5"/>
  <c r="AR180" i="5"/>
  <c r="AN180" i="5"/>
  <c r="AP180" i="5"/>
  <c r="BP180" i="5"/>
  <c r="BN180" i="5"/>
  <c r="BH180" i="5"/>
  <c r="BF180" i="5"/>
  <c r="BD180" i="5"/>
  <c r="AR179" i="5"/>
  <c r="AN179" i="5"/>
  <c r="AP179" i="5"/>
  <c r="BP179" i="5"/>
  <c r="BN179" i="5"/>
  <c r="BH179" i="5"/>
  <c r="BF179" i="5"/>
  <c r="BD179" i="5"/>
  <c r="AR178" i="5"/>
  <c r="AN178" i="5"/>
  <c r="AP178" i="5"/>
  <c r="BP178" i="5"/>
  <c r="BN178" i="5"/>
  <c r="BH178" i="5"/>
  <c r="BF178" i="5"/>
  <c r="BD178" i="5"/>
  <c r="AR177" i="5"/>
  <c r="AN177" i="5"/>
  <c r="AP177" i="5"/>
  <c r="BP177" i="5"/>
  <c r="BN177" i="5"/>
  <c r="BH177" i="5"/>
  <c r="BF177" i="5"/>
  <c r="BD177" i="5"/>
  <c r="AR176" i="5"/>
  <c r="AN176" i="5"/>
  <c r="AP176" i="5"/>
  <c r="BP176" i="5"/>
  <c r="BN176" i="5"/>
  <c r="BH176" i="5"/>
  <c r="BF176" i="5"/>
  <c r="BD176" i="5"/>
  <c r="AR175" i="5"/>
  <c r="AN175" i="5"/>
  <c r="AP175" i="5"/>
  <c r="BP175" i="5"/>
  <c r="BN175" i="5"/>
  <c r="BH175" i="5"/>
  <c r="BF175" i="5"/>
  <c r="BD175" i="5"/>
  <c r="AR174" i="5"/>
  <c r="AN174" i="5"/>
  <c r="AP174" i="5"/>
  <c r="BP174" i="5"/>
  <c r="BN174" i="5"/>
  <c r="BH174" i="5"/>
  <c r="BF174" i="5"/>
  <c r="BD174" i="5"/>
  <c r="AR173" i="5"/>
  <c r="AN173" i="5"/>
  <c r="AP173" i="5"/>
  <c r="BP173" i="5"/>
  <c r="BN173" i="5"/>
  <c r="BH173" i="5"/>
  <c r="BF173" i="5"/>
  <c r="BD173" i="5"/>
  <c r="AR172" i="5"/>
  <c r="AN172" i="5"/>
  <c r="AP172" i="5"/>
  <c r="BP172" i="5"/>
  <c r="BN172" i="5"/>
  <c r="BH172" i="5"/>
  <c r="BF172" i="5"/>
  <c r="BD172" i="5"/>
  <c r="AR171" i="5"/>
  <c r="AN171" i="5"/>
  <c r="AP171" i="5"/>
  <c r="BP171" i="5"/>
  <c r="BN171" i="5"/>
  <c r="BH171" i="5"/>
  <c r="BF171" i="5"/>
  <c r="BD171" i="5"/>
  <c r="AR170" i="5"/>
  <c r="AN170" i="5"/>
  <c r="AP170" i="5"/>
  <c r="BP170" i="5"/>
  <c r="BN170" i="5"/>
  <c r="BH170" i="5"/>
  <c r="BF170" i="5"/>
  <c r="BD170" i="5"/>
  <c r="AR169" i="5"/>
  <c r="AN169" i="5"/>
  <c r="AP169" i="5"/>
  <c r="BP169" i="5"/>
  <c r="BN169" i="5"/>
  <c r="BH169" i="5"/>
  <c r="BF169" i="5"/>
  <c r="BD169" i="5"/>
  <c r="AR168" i="5"/>
  <c r="AN168" i="5"/>
  <c r="AP168" i="5"/>
  <c r="BP168" i="5"/>
  <c r="BN168" i="5"/>
  <c r="BH168" i="5"/>
  <c r="BF168" i="5"/>
  <c r="BD168" i="5"/>
  <c r="AR167" i="5"/>
  <c r="AN167" i="5"/>
  <c r="AP167" i="5"/>
  <c r="BP167" i="5"/>
  <c r="BN167" i="5"/>
  <c r="BH167" i="5"/>
  <c r="BF167" i="5"/>
  <c r="BD167" i="5"/>
  <c r="AR166" i="5"/>
  <c r="AN166" i="5"/>
  <c r="AP166" i="5"/>
  <c r="BP166" i="5"/>
  <c r="BN166" i="5"/>
  <c r="BH166" i="5"/>
  <c r="BF166" i="5"/>
  <c r="BD166" i="5"/>
  <c r="AR165" i="5"/>
  <c r="AN165" i="5"/>
  <c r="AP165" i="5"/>
  <c r="BP165" i="5"/>
  <c r="BN165" i="5"/>
  <c r="BH165" i="5"/>
  <c r="BF165" i="5"/>
  <c r="BD165" i="5"/>
  <c r="AR164" i="5"/>
  <c r="AN164" i="5"/>
  <c r="AP164" i="5"/>
  <c r="BP164" i="5"/>
  <c r="BN164" i="5"/>
  <c r="BH164" i="5"/>
  <c r="BF164" i="5"/>
  <c r="BD164" i="5"/>
  <c r="AR163" i="5"/>
  <c r="AN163" i="5"/>
  <c r="AP163" i="5"/>
  <c r="BP163" i="5"/>
  <c r="BN163" i="5"/>
  <c r="BH163" i="5"/>
  <c r="BF163" i="5"/>
  <c r="BD163" i="5"/>
  <c r="AR162" i="5"/>
  <c r="AN162" i="5"/>
  <c r="AP162" i="5"/>
  <c r="BP162" i="5"/>
  <c r="BN162" i="5"/>
  <c r="BH162" i="5"/>
  <c r="BF162" i="5"/>
  <c r="BD162" i="5"/>
  <c r="AR161" i="5"/>
  <c r="AN161" i="5"/>
  <c r="AP161" i="5"/>
  <c r="BP161" i="5"/>
  <c r="BN161" i="5"/>
  <c r="BH161" i="5"/>
  <c r="BF161" i="5"/>
  <c r="BD161" i="5"/>
  <c r="AR160" i="5"/>
  <c r="AN160" i="5"/>
  <c r="AP160" i="5"/>
  <c r="BP160" i="5"/>
  <c r="BN160" i="5"/>
  <c r="BH160" i="5"/>
  <c r="BF160" i="5"/>
  <c r="BD160" i="5"/>
  <c r="AR159" i="5"/>
  <c r="AN159" i="5"/>
  <c r="AP159" i="5"/>
  <c r="BP159" i="5"/>
  <c r="BN159" i="5"/>
  <c r="BH159" i="5"/>
  <c r="BF159" i="5"/>
  <c r="BD159" i="5"/>
  <c r="AR158" i="5"/>
  <c r="AN158" i="5"/>
  <c r="AP158" i="5"/>
  <c r="BP158" i="5"/>
  <c r="BN158" i="5"/>
  <c r="BH158" i="5"/>
  <c r="BF158" i="5"/>
  <c r="BD158" i="5"/>
  <c r="AR157" i="5"/>
  <c r="AN157" i="5"/>
  <c r="AP157" i="5"/>
  <c r="BP157" i="5"/>
  <c r="BN157" i="5"/>
  <c r="BH157" i="5"/>
  <c r="BF157" i="5"/>
  <c r="BD157" i="5"/>
  <c r="AR156" i="5"/>
  <c r="AN156" i="5"/>
  <c r="AP156" i="5"/>
  <c r="BP156" i="5"/>
  <c r="BN156" i="5"/>
  <c r="BH156" i="5"/>
  <c r="BF156" i="5"/>
  <c r="BD156" i="5"/>
  <c r="AR155" i="5"/>
  <c r="AN155" i="5"/>
  <c r="AP155" i="5"/>
  <c r="BP155" i="5"/>
  <c r="BN155" i="5"/>
  <c r="BH155" i="5"/>
  <c r="BF155" i="5"/>
  <c r="BD155" i="5"/>
  <c r="AR154" i="5"/>
  <c r="AN154" i="5"/>
  <c r="AP154" i="5"/>
  <c r="BP154" i="5"/>
  <c r="BN154" i="5"/>
  <c r="BH154" i="5"/>
  <c r="BF154" i="5"/>
  <c r="BD154" i="5"/>
  <c r="AR153" i="5"/>
  <c r="AN153" i="5"/>
  <c r="AP153" i="5"/>
  <c r="BP153" i="5"/>
  <c r="BN153" i="5"/>
  <c r="BH153" i="5"/>
  <c r="BF153" i="5"/>
  <c r="BD153" i="5"/>
  <c r="AR152" i="5"/>
  <c r="AN152" i="5"/>
  <c r="AP152" i="5"/>
  <c r="BP152" i="5"/>
  <c r="BN152" i="5"/>
  <c r="BH152" i="5"/>
  <c r="BF152" i="5"/>
  <c r="BD152" i="5"/>
  <c r="AR151" i="5"/>
  <c r="AN151" i="5"/>
  <c r="AP151" i="5"/>
  <c r="BP151" i="5"/>
  <c r="BN151" i="5"/>
  <c r="BH151" i="5"/>
  <c r="BF151" i="5"/>
  <c r="BD151" i="5"/>
  <c r="AR150" i="5"/>
  <c r="AN150" i="5"/>
  <c r="AP150" i="5"/>
  <c r="BP150" i="5"/>
  <c r="BN150" i="5"/>
  <c r="BH150" i="5"/>
  <c r="BF150" i="5"/>
  <c r="BD150" i="5"/>
  <c r="AR149" i="5"/>
  <c r="AN149" i="5"/>
  <c r="AP149" i="5"/>
  <c r="BP149" i="5"/>
  <c r="BN149" i="5"/>
  <c r="BH149" i="5"/>
  <c r="BF149" i="5"/>
  <c r="BD149" i="5"/>
  <c r="AR148" i="5"/>
  <c r="AN148" i="5"/>
  <c r="AP148" i="5"/>
  <c r="BP148" i="5"/>
  <c r="BN148" i="5"/>
  <c r="BH148" i="5"/>
  <c r="BF148" i="5"/>
  <c r="BD148" i="5"/>
  <c r="AR147" i="5"/>
  <c r="AN147" i="5"/>
  <c r="AP147" i="5"/>
  <c r="BP147" i="5"/>
  <c r="BN147" i="5"/>
  <c r="BH147" i="5"/>
  <c r="BF147" i="5"/>
  <c r="BD147" i="5"/>
  <c r="AR146" i="5"/>
  <c r="AN146" i="5"/>
  <c r="AP146" i="5"/>
  <c r="BP146" i="5"/>
  <c r="BN146" i="5"/>
  <c r="BH146" i="5"/>
  <c r="BF146" i="5"/>
  <c r="BD146" i="5"/>
  <c r="AR145" i="5"/>
  <c r="AN145" i="5"/>
  <c r="AP145" i="5"/>
  <c r="BP145" i="5"/>
  <c r="BN145" i="5"/>
  <c r="BH145" i="5"/>
  <c r="BF145" i="5"/>
  <c r="BD145" i="5"/>
  <c r="AR144" i="5"/>
  <c r="AN144" i="5"/>
  <c r="AP144" i="5"/>
  <c r="BP144" i="5"/>
  <c r="BN144" i="5"/>
  <c r="BH144" i="5"/>
  <c r="BF144" i="5"/>
  <c r="BD144" i="5"/>
  <c r="AR143" i="5"/>
  <c r="AN143" i="5"/>
  <c r="AP143" i="5"/>
  <c r="BP143" i="5"/>
  <c r="BN143" i="5"/>
  <c r="BH143" i="5"/>
  <c r="BF143" i="5"/>
  <c r="BD143" i="5"/>
  <c r="AR142" i="5"/>
  <c r="AN142" i="5"/>
  <c r="AP142" i="5"/>
  <c r="BP142" i="5"/>
  <c r="BN142" i="5"/>
  <c r="BH142" i="5"/>
  <c r="BF142" i="5"/>
  <c r="BD142" i="5"/>
  <c r="AR141" i="5"/>
  <c r="AN141" i="5"/>
  <c r="AP141" i="5"/>
  <c r="BP141" i="5"/>
  <c r="BN141" i="5"/>
  <c r="BH141" i="5"/>
  <c r="BF141" i="5"/>
  <c r="BD141" i="5"/>
  <c r="AR140" i="5"/>
  <c r="AN140" i="5"/>
  <c r="AP140" i="5"/>
  <c r="BP140" i="5"/>
  <c r="BN140" i="5"/>
  <c r="BH140" i="5"/>
  <c r="BF140" i="5"/>
  <c r="BD140" i="5"/>
  <c r="AR139" i="5"/>
  <c r="AN139" i="5"/>
  <c r="AP139" i="5"/>
  <c r="BP139" i="5"/>
  <c r="BN139" i="5"/>
  <c r="BH139" i="5"/>
  <c r="BF139" i="5"/>
  <c r="BD139" i="5"/>
  <c r="AR138" i="5"/>
  <c r="AN138" i="5"/>
  <c r="AP138" i="5"/>
  <c r="BP138" i="5"/>
  <c r="BN138" i="5"/>
  <c r="BH138" i="5"/>
  <c r="BF138" i="5"/>
  <c r="BD138" i="5"/>
  <c r="AR137" i="5"/>
  <c r="AN137" i="5"/>
  <c r="AP137" i="5"/>
  <c r="BP137" i="5"/>
  <c r="BN137" i="5"/>
  <c r="BH137" i="5"/>
  <c r="BF137" i="5"/>
  <c r="BD137" i="5"/>
  <c r="AR136" i="5"/>
  <c r="AN136" i="5"/>
  <c r="AP136" i="5"/>
  <c r="BP136" i="5"/>
  <c r="BN136" i="5"/>
  <c r="BH136" i="5"/>
  <c r="BF136" i="5"/>
  <c r="BD136" i="5"/>
  <c r="AR135" i="5"/>
  <c r="AN135" i="5"/>
  <c r="AP135" i="5"/>
  <c r="BP135" i="5"/>
  <c r="BN135" i="5"/>
  <c r="BH135" i="5"/>
  <c r="BF135" i="5"/>
  <c r="BD135" i="5"/>
  <c r="AR134" i="5"/>
  <c r="AN134" i="5"/>
  <c r="AP134" i="5"/>
  <c r="BP134" i="5"/>
  <c r="BN134" i="5"/>
  <c r="BH134" i="5"/>
  <c r="BF134" i="5"/>
  <c r="BD134" i="5"/>
  <c r="AR133" i="5"/>
  <c r="AN133" i="5"/>
  <c r="AP133" i="5"/>
  <c r="BP133" i="5"/>
  <c r="BN133" i="5"/>
  <c r="BH133" i="5"/>
  <c r="BF133" i="5"/>
  <c r="BD133" i="5"/>
  <c r="AR132" i="5"/>
  <c r="AN132" i="5"/>
  <c r="AP132" i="5"/>
  <c r="BP132" i="5"/>
  <c r="BN132" i="5"/>
  <c r="BH132" i="5"/>
  <c r="BF132" i="5"/>
  <c r="BD132" i="5"/>
  <c r="AR131" i="5"/>
  <c r="AN131" i="5"/>
  <c r="AP131" i="5"/>
  <c r="BP131" i="5"/>
  <c r="BN131" i="5"/>
  <c r="BH131" i="5"/>
  <c r="BF131" i="5"/>
  <c r="BD131" i="5"/>
  <c r="AR130" i="5"/>
  <c r="AN130" i="5"/>
  <c r="AP130" i="5"/>
  <c r="BP130" i="5"/>
  <c r="BN130" i="5"/>
  <c r="BH130" i="5"/>
  <c r="BF130" i="5"/>
  <c r="BD130" i="5"/>
  <c r="AR129" i="5"/>
  <c r="AN129" i="5"/>
  <c r="AP129" i="5"/>
  <c r="BP129" i="5"/>
  <c r="BN129" i="5"/>
  <c r="BH129" i="5"/>
  <c r="BF129" i="5"/>
  <c r="BD129" i="5"/>
  <c r="AR128" i="5"/>
  <c r="AN128" i="5"/>
  <c r="AP128" i="5"/>
  <c r="BP128" i="5"/>
  <c r="BN128" i="5"/>
  <c r="BH128" i="5"/>
  <c r="BF128" i="5"/>
  <c r="BD128" i="5"/>
  <c r="AR127" i="5"/>
  <c r="AN127" i="5"/>
  <c r="AP127" i="5"/>
  <c r="BP127" i="5"/>
  <c r="BN127" i="5"/>
  <c r="BH127" i="5"/>
  <c r="BF127" i="5"/>
  <c r="BD127" i="5"/>
  <c r="AR126" i="5"/>
  <c r="AN126" i="5"/>
  <c r="AP126" i="5"/>
  <c r="BP126" i="5"/>
  <c r="BN126" i="5"/>
  <c r="BH126" i="5"/>
  <c r="BF126" i="5"/>
  <c r="BD126" i="5"/>
  <c r="AR125" i="5"/>
  <c r="AN125" i="5"/>
  <c r="AP125" i="5"/>
  <c r="BP125" i="5"/>
  <c r="BN125" i="5"/>
  <c r="BH125" i="5"/>
  <c r="BF125" i="5"/>
  <c r="BD125" i="5"/>
  <c r="AR124" i="5"/>
  <c r="AN124" i="5"/>
  <c r="AP124" i="5"/>
  <c r="BP124" i="5"/>
  <c r="BN124" i="5"/>
  <c r="BH124" i="5"/>
  <c r="BF124" i="5"/>
  <c r="BD124" i="5"/>
  <c r="AR123" i="5"/>
  <c r="AN123" i="5"/>
  <c r="AP123" i="5"/>
  <c r="BP123" i="5"/>
  <c r="BN123" i="5"/>
  <c r="BH123" i="5"/>
  <c r="BF123" i="5"/>
  <c r="BD123" i="5"/>
  <c r="AR122" i="5"/>
  <c r="AN122" i="5"/>
  <c r="AP122" i="5"/>
  <c r="BP122" i="5"/>
  <c r="BN122" i="5"/>
  <c r="BH122" i="5"/>
  <c r="BF122" i="5"/>
  <c r="BD122" i="5"/>
  <c r="AR121" i="5"/>
  <c r="AN121" i="5"/>
  <c r="AP121" i="5"/>
  <c r="BP121" i="5"/>
  <c r="BN121" i="5"/>
  <c r="BH121" i="5"/>
  <c r="BF121" i="5"/>
  <c r="BD121" i="5"/>
  <c r="AR120" i="5"/>
  <c r="AN120" i="5"/>
  <c r="AP120" i="5"/>
  <c r="BP120" i="5"/>
  <c r="BN120" i="5"/>
  <c r="BH120" i="5"/>
  <c r="BF120" i="5"/>
  <c r="BD120" i="5"/>
  <c r="AR119" i="5"/>
  <c r="AN119" i="5"/>
  <c r="AP119" i="5"/>
  <c r="BP119" i="5"/>
  <c r="BN119" i="5"/>
  <c r="BH119" i="5"/>
  <c r="BF119" i="5"/>
  <c r="BD119" i="5"/>
  <c r="AR118" i="5"/>
  <c r="AN118" i="5"/>
  <c r="AP118" i="5"/>
  <c r="BP118" i="5"/>
  <c r="BN118" i="5"/>
  <c r="BH118" i="5"/>
  <c r="BF118" i="5"/>
  <c r="BD118" i="5"/>
  <c r="AR117" i="5"/>
  <c r="AN117" i="5"/>
  <c r="AP117" i="5"/>
  <c r="BP117" i="5"/>
  <c r="BN117" i="5"/>
  <c r="BH117" i="5"/>
  <c r="BF117" i="5"/>
  <c r="BD117" i="5"/>
  <c r="AR116" i="5"/>
  <c r="AN116" i="5"/>
  <c r="AP116" i="5"/>
  <c r="BP116" i="5"/>
  <c r="BN116" i="5"/>
  <c r="BH116" i="5"/>
  <c r="BF116" i="5"/>
  <c r="BD116" i="5"/>
  <c r="AR115" i="5"/>
  <c r="AN115" i="5"/>
  <c r="AP115" i="5"/>
  <c r="BP115" i="5"/>
  <c r="BN115" i="5"/>
  <c r="BH115" i="5"/>
  <c r="BF115" i="5"/>
  <c r="BD115" i="5"/>
  <c r="AR114" i="5"/>
  <c r="AN114" i="5"/>
  <c r="AP114" i="5"/>
  <c r="BP114" i="5"/>
  <c r="BN114" i="5"/>
  <c r="BH114" i="5"/>
  <c r="BF114" i="5"/>
  <c r="BD114" i="5"/>
  <c r="AR113" i="5"/>
  <c r="AN113" i="5"/>
  <c r="AP113" i="5"/>
  <c r="BP113" i="5"/>
  <c r="BN113" i="5"/>
  <c r="BH113" i="5"/>
  <c r="BF113" i="5"/>
  <c r="BD113" i="5"/>
  <c r="AR112" i="5"/>
  <c r="AN112" i="5"/>
  <c r="AP112" i="5"/>
  <c r="BP112" i="5"/>
  <c r="BN112" i="5"/>
  <c r="BH112" i="5"/>
  <c r="BF112" i="5"/>
  <c r="BD112" i="5"/>
  <c r="AR111" i="5"/>
  <c r="AN111" i="5"/>
  <c r="AP111" i="5"/>
  <c r="BP111" i="5"/>
  <c r="BN111" i="5"/>
  <c r="BH111" i="5"/>
  <c r="BF111" i="5"/>
  <c r="BD111" i="5"/>
  <c r="AR110" i="5"/>
  <c r="AN110" i="5"/>
  <c r="AP110" i="5"/>
  <c r="BP110" i="5"/>
  <c r="BN110" i="5"/>
  <c r="BH110" i="5"/>
  <c r="BF110" i="5"/>
  <c r="BD110" i="5"/>
  <c r="AR109" i="5"/>
  <c r="AN109" i="5"/>
  <c r="AP109" i="5"/>
  <c r="BP109" i="5"/>
  <c r="BN109" i="5"/>
  <c r="BH109" i="5"/>
  <c r="BF109" i="5"/>
  <c r="BD109" i="5"/>
  <c r="AR108" i="5"/>
  <c r="AN108" i="5"/>
  <c r="AP108" i="5"/>
  <c r="BP108" i="5"/>
  <c r="BN108" i="5"/>
  <c r="BH108" i="5"/>
  <c r="BF108" i="5"/>
  <c r="BD108" i="5"/>
  <c r="AR107" i="5"/>
  <c r="AN107" i="5"/>
  <c r="AP107" i="5"/>
  <c r="BP107" i="5"/>
  <c r="BN107" i="5"/>
  <c r="BH107" i="5"/>
  <c r="BF107" i="5"/>
  <c r="BD107" i="5"/>
  <c r="AR106" i="5"/>
  <c r="AN106" i="5"/>
  <c r="AP106" i="5"/>
  <c r="BP106" i="5"/>
  <c r="BN106" i="5"/>
  <c r="BH106" i="5"/>
  <c r="BF106" i="5"/>
  <c r="BD106" i="5"/>
  <c r="AR105" i="5"/>
  <c r="AN105" i="5"/>
  <c r="AP105" i="5"/>
  <c r="BP105" i="5"/>
  <c r="BN105" i="5"/>
  <c r="BH105" i="5"/>
  <c r="BF105" i="5"/>
  <c r="BD105" i="5"/>
  <c r="AR104" i="5"/>
  <c r="AN104" i="5"/>
  <c r="AP104" i="5"/>
  <c r="BP104" i="5"/>
  <c r="BN104" i="5"/>
  <c r="BH104" i="5"/>
  <c r="BF104" i="5"/>
  <c r="BD104" i="5"/>
  <c r="AR103" i="5"/>
  <c r="AN103" i="5"/>
  <c r="AP103" i="5"/>
  <c r="BP103" i="5"/>
  <c r="BN103" i="5"/>
  <c r="BH103" i="5"/>
  <c r="BF103" i="5"/>
  <c r="BD103" i="5"/>
  <c r="AR102" i="5"/>
  <c r="AN102" i="5"/>
  <c r="AP102" i="5"/>
  <c r="BP102" i="5"/>
  <c r="BN102" i="5"/>
  <c r="BH102" i="5"/>
  <c r="BF102" i="5"/>
  <c r="BD102" i="5"/>
  <c r="AR101" i="5"/>
  <c r="AN101" i="5"/>
  <c r="AP101" i="5"/>
  <c r="BP101" i="5"/>
  <c r="BN101" i="5"/>
  <c r="BH101" i="5"/>
  <c r="BF101" i="5"/>
  <c r="BD101" i="5"/>
  <c r="AR100" i="5"/>
  <c r="AN100" i="5"/>
  <c r="AP100" i="5"/>
  <c r="BP100" i="5"/>
  <c r="BN100" i="5"/>
  <c r="BH100" i="5"/>
  <c r="BF100" i="5"/>
  <c r="BD100" i="5"/>
  <c r="AR99" i="5"/>
  <c r="AN99" i="5"/>
  <c r="AP99" i="5"/>
  <c r="BP99" i="5"/>
  <c r="BN99" i="5"/>
  <c r="BH99" i="5"/>
  <c r="BF99" i="5"/>
  <c r="BD99" i="5"/>
  <c r="AR98" i="5"/>
  <c r="AN98" i="5"/>
  <c r="AP98" i="5"/>
  <c r="BP98" i="5"/>
  <c r="BN98" i="5"/>
  <c r="BH98" i="5"/>
  <c r="BF98" i="5"/>
  <c r="BD98" i="5"/>
  <c r="AR97" i="5"/>
  <c r="AN97" i="5"/>
  <c r="AP97" i="5"/>
  <c r="BP97" i="5"/>
  <c r="BN97" i="5"/>
  <c r="BH97" i="5"/>
  <c r="BF97" i="5"/>
  <c r="BD97" i="5"/>
  <c r="AR96" i="5"/>
  <c r="AN96" i="5"/>
  <c r="AP96" i="5"/>
  <c r="BP96" i="5"/>
  <c r="BN96" i="5"/>
  <c r="BH96" i="5"/>
  <c r="BF96" i="5"/>
  <c r="BD96" i="5"/>
  <c r="AR95" i="5"/>
  <c r="AN95" i="5"/>
  <c r="AP95" i="5"/>
  <c r="BP95" i="5"/>
  <c r="BN95" i="5"/>
  <c r="BH95" i="5"/>
  <c r="BF95" i="5"/>
  <c r="BD95" i="5"/>
  <c r="AR94" i="5"/>
  <c r="AN94" i="5"/>
  <c r="AP94" i="5"/>
  <c r="BP94" i="5"/>
  <c r="BN94" i="5"/>
  <c r="BH94" i="5"/>
  <c r="BF94" i="5"/>
  <c r="BD94" i="5"/>
  <c r="AR93" i="5"/>
  <c r="AN93" i="5"/>
  <c r="AP93" i="5"/>
  <c r="BP93" i="5"/>
  <c r="BN93" i="5"/>
  <c r="BH93" i="5"/>
  <c r="BF93" i="5"/>
  <c r="BD93" i="5"/>
  <c r="AR92" i="5"/>
  <c r="AN92" i="5"/>
  <c r="AP92" i="5"/>
  <c r="BP92" i="5"/>
  <c r="BN92" i="5"/>
  <c r="BH92" i="5"/>
  <c r="BF92" i="5"/>
  <c r="BD92" i="5"/>
  <c r="AR91" i="5"/>
  <c r="AN91" i="5"/>
  <c r="AP91" i="5"/>
  <c r="BP91" i="5"/>
  <c r="BN91" i="5"/>
  <c r="BH91" i="5"/>
  <c r="BF91" i="5"/>
  <c r="BD91" i="5"/>
  <c r="AR90" i="5"/>
  <c r="AN90" i="5"/>
  <c r="AP90" i="5"/>
  <c r="BP90" i="5"/>
  <c r="BN90" i="5"/>
  <c r="BH90" i="5"/>
  <c r="BF90" i="5"/>
  <c r="BD90" i="5"/>
  <c r="AR89" i="5"/>
  <c r="AN89" i="5"/>
  <c r="AP89" i="5"/>
  <c r="BP89" i="5"/>
  <c r="BN89" i="5"/>
  <c r="BH89" i="5"/>
  <c r="BF89" i="5"/>
  <c r="BD89" i="5"/>
  <c r="AR88" i="5"/>
  <c r="AN88" i="5"/>
  <c r="AP88" i="5"/>
  <c r="BP88" i="5"/>
  <c r="BN88" i="5"/>
  <c r="BH88" i="5"/>
  <c r="BF88" i="5"/>
  <c r="BD88" i="5"/>
  <c r="AR87" i="5"/>
  <c r="AN87" i="5"/>
  <c r="AP87" i="5"/>
  <c r="BP87" i="5"/>
  <c r="BN87" i="5"/>
  <c r="BH87" i="5"/>
  <c r="BF87" i="5"/>
  <c r="BD87" i="5"/>
  <c r="AR86" i="5"/>
  <c r="AN86" i="5"/>
  <c r="AP86" i="5"/>
  <c r="BP86" i="5"/>
  <c r="BN86" i="5"/>
  <c r="BH86" i="5"/>
  <c r="BF86" i="5"/>
  <c r="BD86" i="5"/>
  <c r="AR85" i="5"/>
  <c r="AN85" i="5"/>
  <c r="AP85" i="5"/>
  <c r="BP85" i="5"/>
  <c r="BN85" i="5"/>
  <c r="BH85" i="5"/>
  <c r="BF85" i="5"/>
  <c r="BD85" i="5"/>
  <c r="AR84" i="5"/>
  <c r="AN84" i="5"/>
  <c r="AP84" i="5"/>
  <c r="BP84" i="5"/>
  <c r="BN84" i="5"/>
  <c r="BH84" i="5"/>
  <c r="BF84" i="5"/>
  <c r="BD84" i="5"/>
  <c r="AR83" i="5"/>
  <c r="AN83" i="5"/>
  <c r="AP83" i="5"/>
  <c r="BP83" i="5"/>
  <c r="BN83" i="5"/>
  <c r="BH83" i="5"/>
  <c r="BF83" i="5"/>
  <c r="BD83" i="5"/>
  <c r="AR82" i="5"/>
  <c r="AN82" i="5"/>
  <c r="AP82" i="5"/>
  <c r="BP82" i="5"/>
  <c r="BN82" i="5"/>
  <c r="BH82" i="5"/>
  <c r="BF82" i="5"/>
  <c r="BD82" i="5"/>
  <c r="AR81" i="5"/>
  <c r="AN81" i="5"/>
  <c r="AP81" i="5"/>
  <c r="BP81" i="5"/>
  <c r="BN81" i="5"/>
  <c r="BH81" i="5"/>
  <c r="BF81" i="5"/>
  <c r="BD81" i="5"/>
  <c r="AR80" i="5"/>
  <c r="AN80" i="5"/>
  <c r="AP80" i="5"/>
  <c r="BP80" i="5"/>
  <c r="BN80" i="5"/>
  <c r="BH80" i="5"/>
  <c r="BF80" i="5"/>
  <c r="BD80" i="5"/>
  <c r="AR79" i="5"/>
  <c r="AN79" i="5"/>
  <c r="AP79" i="5"/>
  <c r="BP79" i="5"/>
  <c r="BN79" i="5"/>
  <c r="BH79" i="5"/>
  <c r="BF79" i="5"/>
  <c r="BD79" i="5"/>
  <c r="AR78" i="5"/>
  <c r="AN78" i="5"/>
  <c r="AP78" i="5"/>
  <c r="BP78" i="5"/>
  <c r="BN78" i="5"/>
  <c r="BH78" i="5"/>
  <c r="BF78" i="5"/>
  <c r="BD78" i="5"/>
  <c r="AR77" i="5"/>
  <c r="AN77" i="5"/>
  <c r="AP77" i="5"/>
  <c r="BP77" i="5"/>
  <c r="BN77" i="5"/>
  <c r="BH77" i="5"/>
  <c r="BF77" i="5"/>
  <c r="BD77" i="5"/>
  <c r="AR76" i="5"/>
  <c r="AN76" i="5"/>
  <c r="AP76" i="5"/>
  <c r="BP76" i="5"/>
  <c r="BN76" i="5"/>
  <c r="BH76" i="5"/>
  <c r="BF76" i="5"/>
  <c r="BD76" i="5"/>
  <c r="AR75" i="5"/>
  <c r="AN75" i="5"/>
  <c r="AP75" i="5"/>
  <c r="BP75" i="5"/>
  <c r="BN75" i="5"/>
  <c r="BH75" i="5"/>
  <c r="BF75" i="5"/>
  <c r="BD75" i="5"/>
  <c r="AR74" i="5"/>
  <c r="AN74" i="5"/>
  <c r="AP74" i="5"/>
  <c r="BP74" i="5"/>
  <c r="BN74" i="5"/>
  <c r="BH74" i="5"/>
  <c r="BF74" i="5"/>
  <c r="BD74" i="5"/>
  <c r="AR73" i="5"/>
  <c r="AN73" i="5"/>
  <c r="AP73" i="5"/>
  <c r="BP73" i="5"/>
  <c r="BN73" i="5"/>
  <c r="BH73" i="5"/>
  <c r="BF73" i="5"/>
  <c r="BD73" i="5"/>
  <c r="AR72" i="5"/>
  <c r="AN72" i="5"/>
  <c r="AP72" i="5"/>
  <c r="BP72" i="5"/>
  <c r="BN72" i="5"/>
  <c r="BH72" i="5"/>
  <c r="BF72" i="5"/>
  <c r="BD72" i="5"/>
  <c r="AR71" i="5"/>
  <c r="AN71" i="5"/>
  <c r="AP71" i="5"/>
  <c r="BP71" i="5"/>
  <c r="BN71" i="5"/>
  <c r="BH71" i="5"/>
  <c r="BF71" i="5"/>
  <c r="BD71" i="5"/>
  <c r="AR70" i="5"/>
  <c r="AN70" i="5"/>
  <c r="AP70" i="5"/>
  <c r="BP70" i="5"/>
  <c r="BN70" i="5"/>
  <c r="BH70" i="5"/>
  <c r="BF70" i="5"/>
  <c r="BD70" i="5"/>
  <c r="AR69" i="5"/>
  <c r="AN69" i="5"/>
  <c r="AP69" i="5"/>
  <c r="BP69" i="5"/>
  <c r="BN69" i="5"/>
  <c r="BH69" i="5"/>
  <c r="BF69" i="5"/>
  <c r="BD69" i="5"/>
  <c r="AR68" i="5"/>
  <c r="AN68" i="5"/>
  <c r="AP68" i="5"/>
  <c r="BP68" i="5"/>
  <c r="BN68" i="5"/>
  <c r="BH68" i="5"/>
  <c r="BF68" i="5"/>
  <c r="BD68" i="5"/>
  <c r="AR67" i="5"/>
  <c r="AN67" i="5"/>
  <c r="AP67" i="5"/>
  <c r="BP67" i="5"/>
  <c r="BN67" i="5"/>
  <c r="BH67" i="5"/>
  <c r="BF67" i="5"/>
  <c r="BD67" i="5"/>
  <c r="AR66" i="5"/>
  <c r="AN66" i="5"/>
  <c r="AP66" i="5"/>
  <c r="BP66" i="5"/>
  <c r="BN66" i="5"/>
  <c r="BH66" i="5"/>
  <c r="BF66" i="5"/>
  <c r="BD66" i="5"/>
  <c r="AR65" i="5"/>
  <c r="AN65" i="5"/>
  <c r="AP65" i="5"/>
  <c r="BP65" i="5"/>
  <c r="BN65" i="5"/>
  <c r="BH65" i="5"/>
  <c r="BF65" i="5"/>
  <c r="BD65" i="5"/>
  <c r="AR64" i="5"/>
  <c r="AN64" i="5"/>
  <c r="AP64" i="5"/>
  <c r="BP64" i="5"/>
  <c r="BN64" i="5"/>
  <c r="BH64" i="5"/>
  <c r="BF64" i="5"/>
  <c r="BD64" i="5"/>
  <c r="AR63" i="5"/>
  <c r="AN63" i="5"/>
  <c r="AP63" i="5"/>
  <c r="BP63" i="5"/>
  <c r="BN63" i="5"/>
  <c r="BH63" i="5"/>
  <c r="BF63" i="5"/>
  <c r="BD63" i="5"/>
  <c r="AR62" i="5"/>
  <c r="AN62" i="5"/>
  <c r="AP62" i="5"/>
  <c r="BP62" i="5"/>
  <c r="BN62" i="5"/>
  <c r="BH62" i="5"/>
  <c r="BF62" i="5"/>
  <c r="BD62" i="5"/>
  <c r="AR61" i="5"/>
  <c r="AN61" i="5"/>
  <c r="AP61" i="5"/>
  <c r="BP61" i="5"/>
  <c r="BN61" i="5"/>
  <c r="BH61" i="5"/>
  <c r="BF61" i="5"/>
  <c r="BD61" i="5"/>
  <c r="AR60" i="5"/>
  <c r="AN60" i="5"/>
  <c r="AP60" i="5"/>
  <c r="BP60" i="5"/>
  <c r="BN60" i="5"/>
  <c r="BH60" i="5"/>
  <c r="BF60" i="5"/>
  <c r="BD60" i="5"/>
  <c r="AR59" i="5"/>
  <c r="AN59" i="5"/>
  <c r="AP59" i="5"/>
  <c r="BP59" i="5"/>
  <c r="BN59" i="5"/>
  <c r="BH59" i="5"/>
  <c r="BF59" i="5"/>
  <c r="BD59" i="5"/>
  <c r="AR58" i="5"/>
  <c r="AN58" i="5"/>
  <c r="AP58" i="5"/>
  <c r="BP58" i="5"/>
  <c r="BN58" i="5"/>
  <c r="BH58" i="5"/>
  <c r="BF58" i="5"/>
  <c r="BD58" i="5"/>
  <c r="AR57" i="5"/>
  <c r="AN57" i="5"/>
  <c r="AP57" i="5"/>
  <c r="BP57" i="5"/>
  <c r="BN57" i="5"/>
  <c r="BH57" i="5"/>
  <c r="BF57" i="5"/>
  <c r="BD57" i="5"/>
  <c r="AR56" i="5"/>
  <c r="AN56" i="5"/>
  <c r="AP56" i="5"/>
  <c r="BP56" i="5"/>
  <c r="BN56" i="5"/>
  <c r="BH56" i="5"/>
  <c r="BF56" i="5"/>
  <c r="BD56" i="5"/>
  <c r="AR55" i="5"/>
  <c r="AN55" i="5"/>
  <c r="AP55" i="5"/>
  <c r="BP55" i="5"/>
  <c r="BN55" i="5"/>
  <c r="BH55" i="5"/>
  <c r="BF55" i="5"/>
  <c r="BD55" i="5"/>
  <c r="AR54" i="5"/>
  <c r="AN54" i="5"/>
  <c r="AP54" i="5"/>
  <c r="BP54" i="5"/>
  <c r="BN54" i="5"/>
  <c r="BH54" i="5"/>
  <c r="BF54" i="5"/>
  <c r="BD54" i="5"/>
  <c r="AR53" i="5"/>
  <c r="AN53" i="5"/>
  <c r="AP53" i="5"/>
  <c r="BP53" i="5"/>
  <c r="BN53" i="5"/>
  <c r="BH53" i="5"/>
  <c r="BF53" i="5"/>
  <c r="BD53" i="5"/>
  <c r="AR52" i="5"/>
  <c r="AN52" i="5"/>
  <c r="AP52" i="5"/>
  <c r="BP52" i="5"/>
  <c r="BN52" i="5"/>
  <c r="BH52" i="5"/>
  <c r="BF52" i="5"/>
  <c r="BD52" i="5"/>
  <c r="AR51" i="5"/>
  <c r="AN51" i="5"/>
  <c r="AP51" i="5"/>
  <c r="BP51" i="5"/>
  <c r="BN51" i="5"/>
  <c r="BH51" i="5"/>
  <c r="BF51" i="5"/>
  <c r="BD51" i="5"/>
  <c r="AR50" i="5"/>
  <c r="AN50" i="5"/>
  <c r="AP50" i="5"/>
  <c r="BP50" i="5"/>
  <c r="BN50" i="5"/>
  <c r="BH50" i="5"/>
  <c r="BF50" i="5"/>
  <c r="BD50" i="5"/>
  <c r="AR49" i="5"/>
  <c r="AN49" i="5"/>
  <c r="AP49" i="5"/>
  <c r="BP49" i="5"/>
  <c r="BN49" i="5"/>
  <c r="BH49" i="5"/>
  <c r="BF49" i="5"/>
  <c r="BD49" i="5"/>
  <c r="AR48" i="5"/>
  <c r="AN48" i="5"/>
  <c r="AP48" i="5"/>
  <c r="BP48" i="5"/>
  <c r="BN48" i="5"/>
  <c r="BH48" i="5"/>
  <c r="BF48" i="5"/>
  <c r="BD48" i="5"/>
  <c r="AR47" i="5"/>
  <c r="AN47" i="5"/>
  <c r="AP47" i="5"/>
  <c r="BP47" i="5"/>
  <c r="BN47" i="5"/>
  <c r="BH47" i="5"/>
  <c r="BF47" i="5"/>
  <c r="BD47" i="5"/>
  <c r="AR46" i="5"/>
  <c r="AN46" i="5"/>
  <c r="AP46" i="5"/>
  <c r="BP46" i="5"/>
  <c r="BN46" i="5"/>
  <c r="BH46" i="5"/>
  <c r="BF46" i="5"/>
  <c r="BD46" i="5"/>
  <c r="AR45" i="5"/>
  <c r="AN45" i="5"/>
  <c r="AP45" i="5"/>
  <c r="BP45" i="5"/>
  <c r="BN45" i="5"/>
  <c r="BH45" i="5"/>
  <c r="BF45" i="5"/>
  <c r="BD45" i="5"/>
  <c r="AR44" i="5"/>
  <c r="AN44" i="5"/>
  <c r="AP44" i="5"/>
  <c r="BP44" i="5"/>
  <c r="BN44" i="5"/>
  <c r="BH44" i="5"/>
  <c r="BF44" i="5"/>
  <c r="BD44" i="5"/>
  <c r="AR43" i="5"/>
  <c r="AN43" i="5"/>
  <c r="AP43" i="5"/>
  <c r="BP43" i="5"/>
  <c r="BN43" i="5"/>
  <c r="BH43" i="5"/>
  <c r="BF43" i="5"/>
  <c r="BD43" i="5"/>
  <c r="AR42" i="5"/>
  <c r="AN42" i="5"/>
  <c r="AP42" i="5"/>
  <c r="BP42" i="5"/>
  <c r="BN42" i="5"/>
  <c r="BH42" i="5"/>
  <c r="BF42" i="5"/>
  <c r="BD42" i="5"/>
  <c r="AR41" i="5"/>
  <c r="AN41" i="5"/>
  <c r="AP41" i="5"/>
  <c r="BP41" i="5"/>
  <c r="BN41" i="5"/>
  <c r="BH41" i="5"/>
  <c r="BF41" i="5"/>
  <c r="BD41" i="5"/>
  <c r="AR40" i="5"/>
  <c r="AN40" i="5"/>
  <c r="AP40" i="5"/>
  <c r="BP40" i="5"/>
  <c r="BN40" i="5"/>
  <c r="BH40" i="5"/>
  <c r="BF40" i="5"/>
  <c r="BD40" i="5"/>
  <c r="AR39" i="5"/>
  <c r="AN39" i="5"/>
  <c r="AP39" i="5"/>
  <c r="BP39" i="5"/>
  <c r="BN39" i="5"/>
  <c r="BH39" i="5"/>
  <c r="BF39" i="5"/>
  <c r="BD39" i="5"/>
  <c r="AR38" i="5"/>
  <c r="AN38" i="5"/>
  <c r="AP38" i="5"/>
  <c r="BP38" i="5"/>
  <c r="BN38" i="5"/>
  <c r="BH38" i="5"/>
  <c r="BF38" i="5"/>
  <c r="BD38" i="5"/>
  <c r="AR37" i="5"/>
  <c r="AN37" i="5"/>
  <c r="AP37" i="5"/>
  <c r="BP37" i="5"/>
  <c r="BN37" i="5"/>
  <c r="BH37" i="5"/>
  <c r="BF37" i="5"/>
  <c r="BD37" i="5"/>
  <c r="AR36" i="5"/>
  <c r="AN36" i="5"/>
  <c r="AP36" i="5"/>
  <c r="BP36" i="5"/>
  <c r="BN36" i="5"/>
  <c r="BH36" i="5"/>
  <c r="BF36" i="5"/>
  <c r="BD36" i="5"/>
  <c r="AR35" i="5"/>
  <c r="AN35" i="5"/>
  <c r="AP35" i="5"/>
  <c r="BP35" i="5"/>
  <c r="BN35" i="5"/>
  <c r="BH35" i="5"/>
  <c r="BF35" i="5"/>
  <c r="BD35" i="5"/>
  <c r="AR34" i="5"/>
  <c r="AN34" i="5"/>
  <c r="AP34" i="5"/>
  <c r="BP34" i="5"/>
  <c r="BN34" i="5"/>
  <c r="BH34" i="5"/>
  <c r="BF34" i="5"/>
  <c r="BD34" i="5"/>
  <c r="AR33" i="5"/>
  <c r="AN33" i="5"/>
  <c r="AP33" i="5"/>
  <c r="BP33" i="5"/>
  <c r="BN33" i="5"/>
  <c r="BH33" i="5"/>
  <c r="BF33" i="5"/>
  <c r="BD33" i="5"/>
  <c r="AR32" i="5"/>
  <c r="AN32" i="5"/>
  <c r="AP32" i="5"/>
  <c r="BP32" i="5"/>
  <c r="BN32" i="5"/>
  <c r="BH32" i="5"/>
  <c r="BF32" i="5"/>
  <c r="BD32" i="5"/>
  <c r="AR31" i="5"/>
  <c r="AN31" i="5"/>
  <c r="AP31" i="5"/>
  <c r="BP31" i="5"/>
  <c r="BN31" i="5"/>
  <c r="BH31" i="5"/>
  <c r="BF31" i="5"/>
  <c r="BD31" i="5"/>
  <c r="AR30" i="5"/>
  <c r="AN30" i="5"/>
  <c r="AP30" i="5"/>
  <c r="BP30" i="5"/>
  <c r="BN30" i="5"/>
  <c r="BH30" i="5"/>
  <c r="BF30" i="5"/>
  <c r="BD30" i="5"/>
  <c r="AR29" i="5"/>
  <c r="AN29" i="5"/>
  <c r="AP29" i="5"/>
  <c r="BP29" i="5"/>
  <c r="BN29" i="5"/>
  <c r="BH29" i="5"/>
  <c r="BF29" i="5"/>
  <c r="BD29" i="5"/>
  <c r="AR28" i="5"/>
  <c r="AN28" i="5"/>
  <c r="AP28" i="5"/>
  <c r="BP28" i="5"/>
  <c r="BN28" i="5"/>
  <c r="BH28" i="5"/>
  <c r="BF28" i="5"/>
  <c r="BD28" i="5"/>
  <c r="AR27" i="5"/>
  <c r="AN27" i="5"/>
  <c r="AP27" i="5"/>
  <c r="BP27" i="5"/>
  <c r="BN27" i="5"/>
  <c r="BH27" i="5"/>
  <c r="BF27" i="5"/>
  <c r="BD27" i="5"/>
  <c r="AR26" i="5"/>
  <c r="AN26" i="5"/>
  <c r="AP26" i="5"/>
  <c r="BP26" i="5"/>
  <c r="BN26" i="5"/>
  <c r="BH26" i="5"/>
  <c r="BF26" i="5"/>
  <c r="BD26" i="5"/>
  <c r="AR25" i="5"/>
  <c r="AN25" i="5"/>
  <c r="AP25" i="5"/>
  <c r="BP25" i="5"/>
  <c r="BN25" i="5"/>
  <c r="BH25" i="5"/>
  <c r="BF25" i="5"/>
  <c r="BD25" i="5"/>
  <c r="AR24" i="5"/>
  <c r="AN24" i="5"/>
  <c r="AP24" i="5"/>
  <c r="BP24" i="5"/>
  <c r="BN24" i="5"/>
  <c r="BH24" i="5"/>
  <c r="BF24" i="5"/>
  <c r="BD24" i="5"/>
  <c r="AR23" i="5"/>
  <c r="AN23" i="5"/>
  <c r="AP23" i="5"/>
  <c r="BP23" i="5"/>
  <c r="BN23" i="5"/>
  <c r="BH23" i="5"/>
  <c r="BF23" i="5"/>
  <c r="BD23" i="5"/>
  <c r="AR22" i="5"/>
  <c r="AN22" i="5"/>
  <c r="AP22" i="5"/>
  <c r="BP22" i="5"/>
  <c r="BN22" i="5"/>
  <c r="BH22" i="5"/>
  <c r="BF22" i="5"/>
  <c r="BD22" i="5"/>
  <c r="AR21" i="5"/>
  <c r="AN21" i="5"/>
  <c r="AP21" i="5"/>
  <c r="BP21" i="5"/>
  <c r="BN21" i="5"/>
  <c r="BH21" i="5"/>
  <c r="BF21" i="5"/>
  <c r="BD21" i="5"/>
  <c r="AR20" i="5"/>
  <c r="AN20" i="5"/>
  <c r="AP20" i="5"/>
  <c r="BP20" i="5"/>
  <c r="BN20" i="5"/>
  <c r="BH20" i="5"/>
  <c r="BF20" i="5"/>
  <c r="BD20" i="5"/>
  <c r="AR19" i="5"/>
  <c r="AN19" i="5"/>
  <c r="AP19" i="5"/>
  <c r="BP19" i="5"/>
  <c r="BN19" i="5"/>
  <c r="BH19" i="5"/>
  <c r="BF19" i="5"/>
  <c r="BD19" i="5"/>
  <c r="AR18" i="5"/>
  <c r="AN18" i="5"/>
  <c r="AP18" i="5"/>
  <c r="BP18" i="5"/>
  <c r="BN18" i="5"/>
  <c r="BH18" i="5"/>
  <c r="BF18" i="5"/>
  <c r="BD18" i="5"/>
  <c r="AR17" i="5"/>
  <c r="AN17" i="5"/>
  <c r="AP17" i="5"/>
  <c r="BP17" i="5"/>
  <c r="BN17" i="5"/>
  <c r="BH17" i="5"/>
  <c r="BF17" i="5"/>
  <c r="BD17" i="5"/>
  <c r="AR16" i="5"/>
  <c r="AN16" i="5"/>
  <c r="AP16" i="5"/>
  <c r="BP16" i="5"/>
  <c r="BN16" i="5"/>
  <c r="BH16" i="5"/>
  <c r="BF16" i="5"/>
  <c r="BD16" i="5"/>
  <c r="AR15" i="5"/>
  <c r="AN15" i="5"/>
  <c r="AP15" i="5"/>
  <c r="BP15" i="5"/>
  <c r="BN15" i="5"/>
  <c r="BH15" i="5"/>
  <c r="BF15" i="5"/>
  <c r="BD15" i="5"/>
  <c r="AR14" i="5"/>
  <c r="AN14" i="5"/>
  <c r="AP14" i="5"/>
  <c r="BP14" i="5"/>
  <c r="BN14" i="5"/>
  <c r="BH14" i="5"/>
  <c r="BF14" i="5"/>
  <c r="BD14" i="5"/>
  <c r="AR13" i="5"/>
  <c r="AN13" i="5"/>
  <c r="AP13" i="5"/>
  <c r="BP13" i="5"/>
  <c r="BN13" i="5"/>
  <c r="BH13" i="5"/>
  <c r="BF13" i="5"/>
  <c r="BD13" i="5"/>
  <c r="AR12" i="5"/>
  <c r="AN12" i="5"/>
  <c r="AP12" i="5"/>
  <c r="BP12" i="5"/>
  <c r="BN12" i="5"/>
  <c r="BH12" i="5"/>
  <c r="BF12" i="5"/>
  <c r="BD12" i="5"/>
  <c r="AR11" i="5"/>
  <c r="AN11" i="5"/>
  <c r="AP11" i="5"/>
  <c r="BP11" i="5"/>
  <c r="BN11" i="5"/>
  <c r="BH11" i="5"/>
  <c r="BF11" i="5"/>
  <c r="BD11" i="5"/>
  <c r="AR10" i="5"/>
  <c r="AN10" i="5"/>
  <c r="AP10" i="5"/>
  <c r="BP10" i="5"/>
  <c r="BN10" i="5"/>
  <c r="BH10" i="5"/>
  <c r="BF10" i="5"/>
  <c r="BD10" i="5"/>
  <c r="AR9" i="5"/>
  <c r="AN9" i="5"/>
  <c r="AP9" i="5"/>
  <c r="BP9" i="5"/>
  <c r="BN9" i="5"/>
  <c r="BH9" i="5"/>
  <c r="BF9" i="5"/>
  <c r="BD9" i="5"/>
  <c r="AR8" i="5"/>
  <c r="AN8" i="5"/>
  <c r="AP8" i="5"/>
  <c r="BP8" i="5"/>
  <c r="BN8" i="5"/>
  <c r="BH8" i="5"/>
  <c r="BF8" i="5"/>
  <c r="BD8" i="5"/>
  <c r="Q10" i="5"/>
  <c r="Q12" i="5"/>
  <c r="Q13" i="5"/>
  <c r="Q14" i="5"/>
  <c r="Q15" i="5"/>
  <c r="Q16" i="5"/>
  <c r="Q18" i="5"/>
  <c r="Q20" i="5"/>
  <c r="Q22" i="5"/>
  <c r="Q23" i="5"/>
  <c r="Q25" i="5"/>
  <c r="Q27" i="5"/>
  <c r="Q28" i="5"/>
  <c r="Q30" i="5"/>
  <c r="Q31" i="5"/>
  <c r="Q33" i="5"/>
  <c r="Q34" i="5"/>
  <c r="Q35" i="5"/>
  <c r="Q36" i="5"/>
  <c r="Q38" i="5"/>
  <c r="Q40" i="5"/>
  <c r="Q41" i="5"/>
  <c r="Q43" i="5"/>
  <c r="Q44" i="5"/>
  <c r="Q46" i="5"/>
  <c r="Q47" i="5"/>
  <c r="Q48" i="5"/>
  <c r="Q49" i="5"/>
  <c r="Q50" i="5"/>
  <c r="Q51" i="5"/>
  <c r="Q52" i="5"/>
  <c r="Q9" i="5"/>
  <c r="I9" i="5"/>
  <c r="I11" i="5"/>
  <c r="I13" i="5"/>
  <c r="I15" i="5"/>
  <c r="I16" i="5"/>
  <c r="I17" i="5"/>
  <c r="I18" i="5"/>
  <c r="I19" i="5"/>
  <c r="I20" i="5"/>
  <c r="I21" i="5"/>
  <c r="I22" i="5"/>
  <c r="I23" i="5"/>
  <c r="I24" i="5"/>
  <c r="I25" i="5"/>
  <c r="I26" i="5"/>
  <c r="I27" i="5"/>
  <c r="I29" i="5"/>
  <c r="I30" i="5"/>
  <c r="I31" i="5"/>
  <c r="I32" i="5"/>
  <c r="I33" i="5"/>
  <c r="I34" i="5"/>
  <c r="I35" i="5"/>
  <c r="I36" i="5"/>
  <c r="I37" i="5"/>
  <c r="I38" i="5"/>
  <c r="I39" i="5"/>
  <c r="I40" i="5"/>
  <c r="I42" i="5"/>
  <c r="I43" i="5"/>
  <c r="I44" i="5"/>
  <c r="I45" i="5"/>
  <c r="I46" i="5"/>
  <c r="I47" i="5"/>
  <c r="I48" i="5"/>
  <c r="I8" i="5"/>
  <c r="I38" i="4"/>
  <c r="I37" i="4"/>
  <c r="I36" i="4"/>
  <c r="I35" i="4"/>
  <c r="I34" i="4"/>
  <c r="I33" i="4"/>
  <c r="I32" i="4"/>
  <c r="I31" i="4"/>
  <c r="I29" i="4"/>
  <c r="I27" i="4"/>
  <c r="I26" i="4"/>
  <c r="I25" i="4"/>
  <c r="I24" i="4"/>
  <c r="I23" i="4"/>
  <c r="I22" i="4"/>
  <c r="I21" i="4"/>
  <c r="I20" i="4"/>
  <c r="I19" i="4"/>
  <c r="I17" i="4"/>
  <c r="I16" i="4"/>
  <c r="I15" i="4"/>
  <c r="I14" i="4"/>
  <c r="I13" i="4"/>
  <c r="I12" i="4"/>
  <c r="I11" i="4"/>
  <c r="I10" i="4"/>
  <c r="I9" i="4"/>
  <c r="I8" i="4"/>
  <c r="G38" i="4"/>
  <c r="G37" i="4"/>
  <c r="G36" i="4"/>
  <c r="G35" i="4"/>
  <c r="G34" i="4"/>
  <c r="G33" i="4"/>
  <c r="G32" i="4"/>
  <c r="G31" i="4"/>
  <c r="G29" i="4"/>
  <c r="G27" i="4"/>
  <c r="G26" i="4"/>
  <c r="G25" i="4"/>
  <c r="G24" i="4"/>
  <c r="G23" i="4"/>
  <c r="G22" i="4"/>
  <c r="G21" i="4"/>
  <c r="G20" i="4"/>
  <c r="G19" i="4"/>
  <c r="G17" i="4"/>
  <c r="G16" i="4"/>
  <c r="G15" i="4"/>
  <c r="G14" i="4"/>
  <c r="G13" i="4"/>
  <c r="G12" i="4"/>
  <c r="G11" i="4"/>
  <c r="G10" i="4"/>
  <c r="G9" i="4"/>
  <c r="G8" i="4"/>
  <c r="E38" i="4"/>
  <c r="E33" i="4"/>
  <c r="E32" i="4"/>
  <c r="E31" i="4"/>
  <c r="E30" i="4"/>
  <c r="E29" i="4"/>
  <c r="E28" i="4"/>
  <c r="E27" i="4"/>
  <c r="E26" i="4"/>
  <c r="E25" i="4"/>
  <c r="E24" i="4"/>
  <c r="E23" i="4"/>
  <c r="E22" i="4"/>
  <c r="E21" i="4"/>
  <c r="E20" i="4"/>
  <c r="E19" i="4"/>
  <c r="E18" i="4"/>
  <c r="E17" i="4"/>
  <c r="E16" i="4"/>
  <c r="E15" i="4"/>
  <c r="E14" i="4"/>
  <c r="E13" i="4"/>
  <c r="E12" i="4"/>
  <c r="E11" i="4"/>
  <c r="E10" i="4"/>
  <c r="E9" i="4"/>
  <c r="E8" i="4"/>
  <c r="C9" i="4"/>
  <c r="C10" i="4"/>
  <c r="C11" i="4"/>
  <c r="C12" i="4"/>
  <c r="C13" i="4"/>
  <c r="C14" i="4"/>
  <c r="C15" i="4"/>
  <c r="C16" i="4"/>
  <c r="C17" i="4"/>
  <c r="C18" i="4"/>
  <c r="C19" i="4"/>
  <c r="C20" i="4"/>
  <c r="C21" i="4"/>
  <c r="C22" i="4"/>
  <c r="C23" i="4"/>
  <c r="C24" i="4"/>
  <c r="C25" i="4"/>
  <c r="C26" i="4"/>
  <c r="C27" i="4"/>
  <c r="C28" i="4"/>
  <c r="C29" i="4"/>
  <c r="C30" i="4"/>
  <c r="C31" i="4"/>
  <c r="C32" i="4"/>
  <c r="C33" i="4"/>
  <c r="C38" i="4"/>
  <c r="C8" i="4"/>
  <c r="AF35" i="5"/>
  <c r="AD35" i="5"/>
  <c r="AB35" i="5"/>
  <c r="AF34" i="5"/>
  <c r="AD34" i="5"/>
  <c r="AB34" i="5"/>
  <c r="AF33" i="5"/>
  <c r="AD33" i="5"/>
  <c r="AB33" i="5"/>
  <c r="AF31" i="5"/>
  <c r="AD31" i="5"/>
  <c r="AB31" i="5"/>
  <c r="AF30" i="5"/>
  <c r="AD30" i="5"/>
  <c r="AB30" i="5"/>
  <c r="AF29" i="5"/>
  <c r="AD29" i="5"/>
  <c r="AB29" i="5"/>
  <c r="AF27" i="5"/>
  <c r="AD27" i="5"/>
  <c r="AB27" i="5"/>
  <c r="AF26" i="5"/>
  <c r="AD26" i="5"/>
  <c r="AB26" i="5"/>
  <c r="AF25" i="5"/>
  <c r="AD25" i="5"/>
  <c r="AB25" i="5"/>
  <c r="AF24" i="5"/>
  <c r="AD24" i="5"/>
  <c r="AB24" i="5"/>
  <c r="AF23" i="5"/>
  <c r="AD23" i="5"/>
  <c r="AB23" i="5"/>
  <c r="AF22" i="5"/>
  <c r="AD22" i="5"/>
  <c r="AF20" i="5"/>
  <c r="AD20" i="5"/>
  <c r="AF18" i="5"/>
  <c r="AD18" i="5"/>
  <c r="AF16" i="5"/>
  <c r="AD16" i="5"/>
  <c r="AF13" i="5"/>
  <c r="AD13" i="5"/>
  <c r="X35" i="5"/>
  <c r="V35" i="5"/>
  <c r="T35" i="5"/>
  <c r="X34" i="5"/>
  <c r="V34" i="5"/>
  <c r="T34" i="5"/>
  <c r="X33" i="5"/>
  <c r="V33" i="5"/>
  <c r="T33" i="5"/>
  <c r="X31" i="5"/>
  <c r="V31" i="5"/>
  <c r="T31" i="5"/>
  <c r="X30" i="5"/>
  <c r="V30" i="5"/>
  <c r="T30" i="5"/>
  <c r="X29" i="5"/>
  <c r="V29" i="5"/>
  <c r="T29" i="5"/>
  <c r="X27" i="5"/>
  <c r="V27" i="5"/>
  <c r="T27" i="5"/>
  <c r="X26" i="5"/>
  <c r="V26" i="5"/>
  <c r="T26" i="5"/>
  <c r="X25" i="5"/>
  <c r="V25" i="5"/>
  <c r="T25" i="5"/>
  <c r="X24" i="5"/>
  <c r="V24" i="5"/>
  <c r="T24" i="5"/>
  <c r="X23" i="5"/>
  <c r="V23" i="5"/>
  <c r="T23" i="5"/>
  <c r="X22" i="5"/>
  <c r="V22" i="5"/>
  <c r="T22" i="5"/>
  <c r="X20" i="5"/>
  <c r="V20" i="5"/>
  <c r="T20" i="5"/>
  <c r="X18" i="5"/>
  <c r="V18" i="5"/>
  <c r="T18" i="5"/>
  <c r="X16" i="5"/>
  <c r="V16" i="5"/>
  <c r="T16" i="5"/>
  <c r="X13" i="5"/>
  <c r="V13" i="5"/>
  <c r="T13" i="5"/>
  <c r="R8" i="4"/>
  <c r="R1007" i="4"/>
  <c r="Q1007" i="4"/>
  <c r="X1007" i="4"/>
  <c r="U1007" i="4"/>
  <c r="S1007" i="4"/>
  <c r="R1006" i="4"/>
  <c r="Q1006" i="4"/>
  <c r="X1006" i="4"/>
  <c r="U1006" i="4"/>
  <c r="S1006" i="4"/>
  <c r="R1005" i="4"/>
  <c r="Q1005" i="4"/>
  <c r="X1005" i="4"/>
  <c r="U1005" i="4"/>
  <c r="S1005" i="4"/>
  <c r="R1004" i="4"/>
  <c r="Q1004" i="4"/>
  <c r="X1004" i="4"/>
  <c r="U1004" i="4"/>
  <c r="S1004" i="4"/>
  <c r="R1003" i="4"/>
  <c r="Q1003" i="4"/>
  <c r="X1003" i="4"/>
  <c r="U1003" i="4"/>
  <c r="S1003" i="4"/>
  <c r="R1002" i="4"/>
  <c r="Q1002" i="4"/>
  <c r="X1002" i="4"/>
  <c r="U1002" i="4"/>
  <c r="S1002" i="4"/>
  <c r="R1001" i="4"/>
  <c r="Q1001" i="4"/>
  <c r="X1001" i="4"/>
  <c r="U1001" i="4"/>
  <c r="S1001" i="4"/>
  <c r="R1000" i="4"/>
  <c r="Q1000" i="4"/>
  <c r="X1000" i="4"/>
  <c r="U1000" i="4"/>
  <c r="S1000" i="4"/>
  <c r="R999" i="4"/>
  <c r="Q999" i="4"/>
  <c r="X999" i="4"/>
  <c r="U999" i="4"/>
  <c r="S999" i="4"/>
  <c r="R998" i="4"/>
  <c r="Q998" i="4"/>
  <c r="X998" i="4"/>
  <c r="U998" i="4"/>
  <c r="S998" i="4"/>
  <c r="R997" i="4"/>
  <c r="Q997" i="4"/>
  <c r="X997" i="4"/>
  <c r="U997" i="4"/>
  <c r="S997" i="4"/>
  <c r="R996" i="4"/>
  <c r="Q996" i="4"/>
  <c r="X996" i="4"/>
  <c r="U996" i="4"/>
  <c r="S996" i="4"/>
  <c r="R995" i="4"/>
  <c r="Q995" i="4"/>
  <c r="X995" i="4"/>
  <c r="U995" i="4"/>
  <c r="S995" i="4"/>
  <c r="R994" i="4"/>
  <c r="Q994" i="4"/>
  <c r="X994" i="4"/>
  <c r="U994" i="4"/>
  <c r="S994" i="4"/>
  <c r="R993" i="4"/>
  <c r="Q993" i="4"/>
  <c r="X993" i="4"/>
  <c r="U993" i="4"/>
  <c r="S993" i="4"/>
  <c r="R992" i="4"/>
  <c r="Q992" i="4"/>
  <c r="X992" i="4"/>
  <c r="U992" i="4"/>
  <c r="S992" i="4"/>
  <c r="R991" i="4"/>
  <c r="Q991" i="4"/>
  <c r="X991" i="4"/>
  <c r="U991" i="4"/>
  <c r="S991" i="4"/>
  <c r="R990" i="4"/>
  <c r="Q990" i="4"/>
  <c r="X990" i="4"/>
  <c r="U990" i="4"/>
  <c r="S990" i="4"/>
  <c r="R989" i="4"/>
  <c r="Q989" i="4"/>
  <c r="X989" i="4"/>
  <c r="U989" i="4"/>
  <c r="S989" i="4"/>
  <c r="R988" i="4"/>
  <c r="Q988" i="4"/>
  <c r="X988" i="4"/>
  <c r="U988" i="4"/>
  <c r="S988" i="4"/>
  <c r="R987" i="4"/>
  <c r="Q987" i="4"/>
  <c r="X987" i="4"/>
  <c r="U987" i="4"/>
  <c r="S987" i="4"/>
  <c r="R986" i="4"/>
  <c r="Q986" i="4"/>
  <c r="X986" i="4"/>
  <c r="U986" i="4"/>
  <c r="S986" i="4"/>
  <c r="R985" i="4"/>
  <c r="Q985" i="4"/>
  <c r="X985" i="4"/>
  <c r="U985" i="4"/>
  <c r="S985" i="4"/>
  <c r="R984" i="4"/>
  <c r="Q984" i="4"/>
  <c r="X984" i="4"/>
  <c r="U984" i="4"/>
  <c r="S984" i="4"/>
  <c r="R983" i="4"/>
  <c r="Q983" i="4"/>
  <c r="X983" i="4"/>
  <c r="U983" i="4"/>
  <c r="S983" i="4"/>
  <c r="R982" i="4"/>
  <c r="Q982" i="4"/>
  <c r="X982" i="4"/>
  <c r="U982" i="4"/>
  <c r="S982" i="4"/>
  <c r="R981" i="4"/>
  <c r="Q981" i="4"/>
  <c r="X981" i="4"/>
  <c r="U981" i="4"/>
  <c r="S981" i="4"/>
  <c r="R980" i="4"/>
  <c r="Q980" i="4"/>
  <c r="X980" i="4"/>
  <c r="U980" i="4"/>
  <c r="S980" i="4"/>
  <c r="R979" i="4"/>
  <c r="Q979" i="4"/>
  <c r="X979" i="4"/>
  <c r="U979" i="4"/>
  <c r="S979" i="4"/>
  <c r="R978" i="4"/>
  <c r="Q978" i="4"/>
  <c r="X978" i="4"/>
  <c r="U978" i="4"/>
  <c r="S978" i="4"/>
  <c r="R977" i="4"/>
  <c r="Q977" i="4"/>
  <c r="X977" i="4"/>
  <c r="U977" i="4"/>
  <c r="S977" i="4"/>
  <c r="R976" i="4"/>
  <c r="Q976" i="4"/>
  <c r="X976" i="4"/>
  <c r="U976" i="4"/>
  <c r="S976" i="4"/>
  <c r="R975" i="4"/>
  <c r="Q975" i="4"/>
  <c r="X975" i="4"/>
  <c r="U975" i="4"/>
  <c r="S975" i="4"/>
  <c r="R974" i="4"/>
  <c r="Q974" i="4"/>
  <c r="X974" i="4"/>
  <c r="U974" i="4"/>
  <c r="S974" i="4"/>
  <c r="R973" i="4"/>
  <c r="Q973" i="4"/>
  <c r="X973" i="4"/>
  <c r="U973" i="4"/>
  <c r="S973" i="4"/>
  <c r="R972" i="4"/>
  <c r="Q972" i="4"/>
  <c r="X972" i="4"/>
  <c r="U972" i="4"/>
  <c r="S972" i="4"/>
  <c r="R971" i="4"/>
  <c r="Q971" i="4"/>
  <c r="X971" i="4"/>
  <c r="U971" i="4"/>
  <c r="S971" i="4"/>
  <c r="R970" i="4"/>
  <c r="Q970" i="4"/>
  <c r="X970" i="4"/>
  <c r="U970" i="4"/>
  <c r="S970" i="4"/>
  <c r="R969" i="4"/>
  <c r="Q969" i="4"/>
  <c r="X969" i="4"/>
  <c r="U969" i="4"/>
  <c r="S969" i="4"/>
  <c r="R968" i="4"/>
  <c r="Q968" i="4"/>
  <c r="X968" i="4"/>
  <c r="U968" i="4"/>
  <c r="S968" i="4"/>
  <c r="R967" i="4"/>
  <c r="Q967" i="4"/>
  <c r="X967" i="4"/>
  <c r="U967" i="4"/>
  <c r="S967" i="4"/>
  <c r="R966" i="4"/>
  <c r="Q966" i="4"/>
  <c r="X966" i="4"/>
  <c r="U966" i="4"/>
  <c r="S966" i="4"/>
  <c r="R965" i="4"/>
  <c r="Q965" i="4"/>
  <c r="X965" i="4"/>
  <c r="U965" i="4"/>
  <c r="S965" i="4"/>
  <c r="R964" i="4"/>
  <c r="Q964" i="4"/>
  <c r="X964" i="4"/>
  <c r="U964" i="4"/>
  <c r="S964" i="4"/>
  <c r="R963" i="4"/>
  <c r="Q963" i="4"/>
  <c r="X963" i="4"/>
  <c r="U963" i="4"/>
  <c r="S963" i="4"/>
  <c r="R962" i="4"/>
  <c r="Q962" i="4"/>
  <c r="X962" i="4"/>
  <c r="U962" i="4"/>
  <c r="S962" i="4"/>
  <c r="R961" i="4"/>
  <c r="Q961" i="4"/>
  <c r="X961" i="4"/>
  <c r="U961" i="4"/>
  <c r="S961" i="4"/>
  <c r="R960" i="4"/>
  <c r="Q960" i="4"/>
  <c r="X960" i="4"/>
  <c r="U960" i="4"/>
  <c r="S960" i="4"/>
  <c r="R959" i="4"/>
  <c r="Q959" i="4"/>
  <c r="X959" i="4"/>
  <c r="U959" i="4"/>
  <c r="S959" i="4"/>
  <c r="R958" i="4"/>
  <c r="Q958" i="4"/>
  <c r="X958" i="4"/>
  <c r="U958" i="4"/>
  <c r="S958" i="4"/>
  <c r="R957" i="4"/>
  <c r="Q957" i="4"/>
  <c r="X957" i="4"/>
  <c r="U957" i="4"/>
  <c r="S957" i="4"/>
  <c r="R956" i="4"/>
  <c r="Q956" i="4"/>
  <c r="X956" i="4"/>
  <c r="U956" i="4"/>
  <c r="S956" i="4"/>
  <c r="R955" i="4"/>
  <c r="Q955" i="4"/>
  <c r="X955" i="4"/>
  <c r="U955" i="4"/>
  <c r="S955" i="4"/>
  <c r="R954" i="4"/>
  <c r="Q954" i="4"/>
  <c r="X954" i="4"/>
  <c r="U954" i="4"/>
  <c r="S954" i="4"/>
  <c r="R953" i="4"/>
  <c r="Q953" i="4"/>
  <c r="X953" i="4"/>
  <c r="U953" i="4"/>
  <c r="S953" i="4"/>
  <c r="R952" i="4"/>
  <c r="Q952" i="4"/>
  <c r="X952" i="4"/>
  <c r="U952" i="4"/>
  <c r="S952" i="4"/>
  <c r="R951" i="4"/>
  <c r="Q951" i="4"/>
  <c r="X951" i="4"/>
  <c r="U951" i="4"/>
  <c r="S951" i="4"/>
  <c r="R950" i="4"/>
  <c r="Q950" i="4"/>
  <c r="X950" i="4"/>
  <c r="U950" i="4"/>
  <c r="S950" i="4"/>
  <c r="R949" i="4"/>
  <c r="Q949" i="4"/>
  <c r="X949" i="4"/>
  <c r="U949" i="4"/>
  <c r="S949" i="4"/>
  <c r="R948" i="4"/>
  <c r="Q948" i="4"/>
  <c r="X948" i="4"/>
  <c r="U948" i="4"/>
  <c r="S948" i="4"/>
  <c r="R947" i="4"/>
  <c r="Q947" i="4"/>
  <c r="X947" i="4"/>
  <c r="U947" i="4"/>
  <c r="S947" i="4"/>
  <c r="R946" i="4"/>
  <c r="Q946" i="4"/>
  <c r="X946" i="4"/>
  <c r="U946" i="4"/>
  <c r="S946" i="4"/>
  <c r="R945" i="4"/>
  <c r="Q945" i="4"/>
  <c r="X945" i="4"/>
  <c r="U945" i="4"/>
  <c r="S945" i="4"/>
  <c r="R944" i="4"/>
  <c r="Q944" i="4"/>
  <c r="X944" i="4"/>
  <c r="U944" i="4"/>
  <c r="S944" i="4"/>
  <c r="R943" i="4"/>
  <c r="Q943" i="4"/>
  <c r="X943" i="4"/>
  <c r="U943" i="4"/>
  <c r="S943" i="4"/>
  <c r="R942" i="4"/>
  <c r="Q942" i="4"/>
  <c r="X942" i="4"/>
  <c r="U942" i="4"/>
  <c r="S942" i="4"/>
  <c r="R941" i="4"/>
  <c r="Q941" i="4"/>
  <c r="X941" i="4"/>
  <c r="U941" i="4"/>
  <c r="S941" i="4"/>
  <c r="R940" i="4"/>
  <c r="Q940" i="4"/>
  <c r="X940" i="4"/>
  <c r="U940" i="4"/>
  <c r="S940" i="4"/>
  <c r="R939" i="4"/>
  <c r="Q939" i="4"/>
  <c r="X939" i="4"/>
  <c r="U939" i="4"/>
  <c r="S939" i="4"/>
  <c r="R938" i="4"/>
  <c r="Q938" i="4"/>
  <c r="X938" i="4"/>
  <c r="U938" i="4"/>
  <c r="S938" i="4"/>
  <c r="R937" i="4"/>
  <c r="Q937" i="4"/>
  <c r="X937" i="4"/>
  <c r="U937" i="4"/>
  <c r="S937" i="4"/>
  <c r="R936" i="4"/>
  <c r="Q936" i="4"/>
  <c r="X936" i="4"/>
  <c r="U936" i="4"/>
  <c r="S936" i="4"/>
  <c r="R935" i="4"/>
  <c r="Q935" i="4"/>
  <c r="X935" i="4"/>
  <c r="U935" i="4"/>
  <c r="S935" i="4"/>
  <c r="R934" i="4"/>
  <c r="Q934" i="4"/>
  <c r="X934" i="4"/>
  <c r="U934" i="4"/>
  <c r="S934" i="4"/>
  <c r="R933" i="4"/>
  <c r="Q933" i="4"/>
  <c r="X933" i="4"/>
  <c r="U933" i="4"/>
  <c r="S933" i="4"/>
  <c r="R932" i="4"/>
  <c r="Q932" i="4"/>
  <c r="X932" i="4"/>
  <c r="U932" i="4"/>
  <c r="S932" i="4"/>
  <c r="R931" i="4"/>
  <c r="Q931" i="4"/>
  <c r="X931" i="4"/>
  <c r="U931" i="4"/>
  <c r="S931" i="4"/>
  <c r="R930" i="4"/>
  <c r="Q930" i="4"/>
  <c r="X930" i="4"/>
  <c r="U930" i="4"/>
  <c r="S930" i="4"/>
  <c r="R929" i="4"/>
  <c r="Q929" i="4"/>
  <c r="X929" i="4"/>
  <c r="U929" i="4"/>
  <c r="S929" i="4"/>
  <c r="R928" i="4"/>
  <c r="Q928" i="4"/>
  <c r="X928" i="4"/>
  <c r="U928" i="4"/>
  <c r="S928" i="4"/>
  <c r="R927" i="4"/>
  <c r="Q927" i="4"/>
  <c r="X927" i="4"/>
  <c r="U927" i="4"/>
  <c r="S927" i="4"/>
  <c r="R926" i="4"/>
  <c r="Q926" i="4"/>
  <c r="X926" i="4"/>
  <c r="U926" i="4"/>
  <c r="S926" i="4"/>
  <c r="R925" i="4"/>
  <c r="Q925" i="4"/>
  <c r="X925" i="4"/>
  <c r="U925" i="4"/>
  <c r="S925" i="4"/>
  <c r="R924" i="4"/>
  <c r="Q924" i="4"/>
  <c r="X924" i="4"/>
  <c r="U924" i="4"/>
  <c r="S924" i="4"/>
  <c r="R923" i="4"/>
  <c r="Q923" i="4"/>
  <c r="X923" i="4"/>
  <c r="U923" i="4"/>
  <c r="S923" i="4"/>
  <c r="R922" i="4"/>
  <c r="Q922" i="4"/>
  <c r="X922" i="4"/>
  <c r="U922" i="4"/>
  <c r="S922" i="4"/>
  <c r="R921" i="4"/>
  <c r="Q921" i="4"/>
  <c r="X921" i="4"/>
  <c r="U921" i="4"/>
  <c r="S921" i="4"/>
  <c r="R920" i="4"/>
  <c r="Q920" i="4"/>
  <c r="X920" i="4"/>
  <c r="U920" i="4"/>
  <c r="S920" i="4"/>
  <c r="R919" i="4"/>
  <c r="Q919" i="4"/>
  <c r="X919" i="4"/>
  <c r="U919" i="4"/>
  <c r="S919" i="4"/>
  <c r="R918" i="4"/>
  <c r="Q918" i="4"/>
  <c r="X918" i="4"/>
  <c r="U918" i="4"/>
  <c r="S918" i="4"/>
  <c r="R917" i="4"/>
  <c r="Q917" i="4"/>
  <c r="X917" i="4"/>
  <c r="U917" i="4"/>
  <c r="S917" i="4"/>
  <c r="R916" i="4"/>
  <c r="Q916" i="4"/>
  <c r="X916" i="4"/>
  <c r="U916" i="4"/>
  <c r="S916" i="4"/>
  <c r="R915" i="4"/>
  <c r="Q915" i="4"/>
  <c r="X915" i="4"/>
  <c r="U915" i="4"/>
  <c r="S915" i="4"/>
  <c r="R914" i="4"/>
  <c r="Q914" i="4"/>
  <c r="X914" i="4"/>
  <c r="U914" i="4"/>
  <c r="S914" i="4"/>
  <c r="R913" i="4"/>
  <c r="Q913" i="4"/>
  <c r="X913" i="4"/>
  <c r="U913" i="4"/>
  <c r="S913" i="4"/>
  <c r="R912" i="4"/>
  <c r="Q912" i="4"/>
  <c r="X912" i="4"/>
  <c r="U912" i="4"/>
  <c r="S912" i="4"/>
  <c r="R911" i="4"/>
  <c r="Q911" i="4"/>
  <c r="X911" i="4"/>
  <c r="U911" i="4"/>
  <c r="S911" i="4"/>
  <c r="R910" i="4"/>
  <c r="Q910" i="4"/>
  <c r="X910" i="4"/>
  <c r="U910" i="4"/>
  <c r="S910" i="4"/>
  <c r="R909" i="4"/>
  <c r="Q909" i="4"/>
  <c r="X909" i="4"/>
  <c r="U909" i="4"/>
  <c r="S909" i="4"/>
  <c r="R908" i="4"/>
  <c r="Q908" i="4"/>
  <c r="X908" i="4"/>
  <c r="U908" i="4"/>
  <c r="S908" i="4"/>
  <c r="R907" i="4"/>
  <c r="Q907" i="4"/>
  <c r="X907" i="4"/>
  <c r="U907" i="4"/>
  <c r="S907" i="4"/>
  <c r="R906" i="4"/>
  <c r="Q906" i="4"/>
  <c r="X906" i="4"/>
  <c r="U906" i="4"/>
  <c r="S906" i="4"/>
  <c r="R905" i="4"/>
  <c r="Q905" i="4"/>
  <c r="X905" i="4"/>
  <c r="U905" i="4"/>
  <c r="S905" i="4"/>
  <c r="R904" i="4"/>
  <c r="Q904" i="4"/>
  <c r="X904" i="4"/>
  <c r="U904" i="4"/>
  <c r="S904" i="4"/>
  <c r="R903" i="4"/>
  <c r="Q903" i="4"/>
  <c r="X903" i="4"/>
  <c r="U903" i="4"/>
  <c r="S903" i="4"/>
  <c r="R902" i="4"/>
  <c r="Q902" i="4"/>
  <c r="X902" i="4"/>
  <c r="U902" i="4"/>
  <c r="S902" i="4"/>
  <c r="R901" i="4"/>
  <c r="Q901" i="4"/>
  <c r="X901" i="4"/>
  <c r="U901" i="4"/>
  <c r="S901" i="4"/>
  <c r="R900" i="4"/>
  <c r="Q900" i="4"/>
  <c r="X900" i="4"/>
  <c r="U900" i="4"/>
  <c r="S900" i="4"/>
  <c r="R899" i="4"/>
  <c r="Q899" i="4"/>
  <c r="X899" i="4"/>
  <c r="U899" i="4"/>
  <c r="S899" i="4"/>
  <c r="R898" i="4"/>
  <c r="Q898" i="4"/>
  <c r="X898" i="4"/>
  <c r="U898" i="4"/>
  <c r="S898" i="4"/>
  <c r="R897" i="4"/>
  <c r="Q897" i="4"/>
  <c r="X897" i="4"/>
  <c r="U897" i="4"/>
  <c r="S897" i="4"/>
  <c r="R896" i="4"/>
  <c r="Q896" i="4"/>
  <c r="X896" i="4"/>
  <c r="U896" i="4"/>
  <c r="S896" i="4"/>
  <c r="R895" i="4"/>
  <c r="Q895" i="4"/>
  <c r="X895" i="4"/>
  <c r="U895" i="4"/>
  <c r="S895" i="4"/>
  <c r="R894" i="4"/>
  <c r="Q894" i="4"/>
  <c r="X894" i="4"/>
  <c r="U894" i="4"/>
  <c r="S894" i="4"/>
  <c r="R893" i="4"/>
  <c r="Q893" i="4"/>
  <c r="X893" i="4"/>
  <c r="U893" i="4"/>
  <c r="S893" i="4"/>
  <c r="R892" i="4"/>
  <c r="Q892" i="4"/>
  <c r="X892" i="4"/>
  <c r="U892" i="4"/>
  <c r="S892" i="4"/>
  <c r="R891" i="4"/>
  <c r="Q891" i="4"/>
  <c r="X891" i="4"/>
  <c r="U891" i="4"/>
  <c r="S891" i="4"/>
  <c r="R890" i="4"/>
  <c r="Q890" i="4"/>
  <c r="X890" i="4"/>
  <c r="U890" i="4"/>
  <c r="S890" i="4"/>
  <c r="R889" i="4"/>
  <c r="Q889" i="4"/>
  <c r="X889" i="4"/>
  <c r="U889" i="4"/>
  <c r="S889" i="4"/>
  <c r="R888" i="4"/>
  <c r="Q888" i="4"/>
  <c r="X888" i="4"/>
  <c r="U888" i="4"/>
  <c r="S888" i="4"/>
  <c r="R887" i="4"/>
  <c r="Q887" i="4"/>
  <c r="X887" i="4"/>
  <c r="U887" i="4"/>
  <c r="S887" i="4"/>
  <c r="R886" i="4"/>
  <c r="Q886" i="4"/>
  <c r="X886" i="4"/>
  <c r="U886" i="4"/>
  <c r="S886" i="4"/>
  <c r="R885" i="4"/>
  <c r="Q885" i="4"/>
  <c r="X885" i="4"/>
  <c r="U885" i="4"/>
  <c r="S885" i="4"/>
  <c r="R884" i="4"/>
  <c r="Q884" i="4"/>
  <c r="X884" i="4"/>
  <c r="U884" i="4"/>
  <c r="S884" i="4"/>
  <c r="R883" i="4"/>
  <c r="Q883" i="4"/>
  <c r="X883" i="4"/>
  <c r="U883" i="4"/>
  <c r="S883" i="4"/>
  <c r="R882" i="4"/>
  <c r="Q882" i="4"/>
  <c r="X882" i="4"/>
  <c r="U882" i="4"/>
  <c r="S882" i="4"/>
  <c r="R881" i="4"/>
  <c r="Q881" i="4"/>
  <c r="X881" i="4"/>
  <c r="U881" i="4"/>
  <c r="S881" i="4"/>
  <c r="R880" i="4"/>
  <c r="Q880" i="4"/>
  <c r="X880" i="4"/>
  <c r="U880" i="4"/>
  <c r="S880" i="4"/>
  <c r="R879" i="4"/>
  <c r="Q879" i="4"/>
  <c r="X879" i="4"/>
  <c r="U879" i="4"/>
  <c r="S879" i="4"/>
  <c r="R878" i="4"/>
  <c r="Q878" i="4"/>
  <c r="X878" i="4"/>
  <c r="U878" i="4"/>
  <c r="S878" i="4"/>
  <c r="R877" i="4"/>
  <c r="Q877" i="4"/>
  <c r="X877" i="4"/>
  <c r="U877" i="4"/>
  <c r="S877" i="4"/>
  <c r="R876" i="4"/>
  <c r="Q876" i="4"/>
  <c r="X876" i="4"/>
  <c r="U876" i="4"/>
  <c r="S876" i="4"/>
  <c r="R875" i="4"/>
  <c r="Q875" i="4"/>
  <c r="X875" i="4"/>
  <c r="U875" i="4"/>
  <c r="S875" i="4"/>
  <c r="R874" i="4"/>
  <c r="Q874" i="4"/>
  <c r="X874" i="4"/>
  <c r="U874" i="4"/>
  <c r="S874" i="4"/>
  <c r="R873" i="4"/>
  <c r="Q873" i="4"/>
  <c r="X873" i="4"/>
  <c r="U873" i="4"/>
  <c r="S873" i="4"/>
  <c r="R872" i="4"/>
  <c r="Q872" i="4"/>
  <c r="X872" i="4"/>
  <c r="U872" i="4"/>
  <c r="S872" i="4"/>
  <c r="R871" i="4"/>
  <c r="Q871" i="4"/>
  <c r="X871" i="4"/>
  <c r="U871" i="4"/>
  <c r="S871" i="4"/>
  <c r="R870" i="4"/>
  <c r="Q870" i="4"/>
  <c r="X870" i="4"/>
  <c r="U870" i="4"/>
  <c r="S870" i="4"/>
  <c r="R869" i="4"/>
  <c r="Q869" i="4"/>
  <c r="X869" i="4"/>
  <c r="U869" i="4"/>
  <c r="S869" i="4"/>
  <c r="R868" i="4"/>
  <c r="Q868" i="4"/>
  <c r="X868" i="4"/>
  <c r="U868" i="4"/>
  <c r="S868" i="4"/>
  <c r="R867" i="4"/>
  <c r="Q867" i="4"/>
  <c r="X867" i="4"/>
  <c r="U867" i="4"/>
  <c r="S867" i="4"/>
  <c r="R866" i="4"/>
  <c r="Q866" i="4"/>
  <c r="X866" i="4"/>
  <c r="U866" i="4"/>
  <c r="S866" i="4"/>
  <c r="R865" i="4"/>
  <c r="Q865" i="4"/>
  <c r="X865" i="4"/>
  <c r="U865" i="4"/>
  <c r="S865" i="4"/>
  <c r="R864" i="4"/>
  <c r="Q864" i="4"/>
  <c r="X864" i="4"/>
  <c r="U864" i="4"/>
  <c r="S864" i="4"/>
  <c r="R863" i="4"/>
  <c r="Q863" i="4"/>
  <c r="X863" i="4"/>
  <c r="U863" i="4"/>
  <c r="S863" i="4"/>
  <c r="R862" i="4"/>
  <c r="Q862" i="4"/>
  <c r="X862" i="4"/>
  <c r="U862" i="4"/>
  <c r="S862" i="4"/>
  <c r="R861" i="4"/>
  <c r="Q861" i="4"/>
  <c r="X861" i="4"/>
  <c r="U861" i="4"/>
  <c r="S861" i="4"/>
  <c r="R860" i="4"/>
  <c r="Q860" i="4"/>
  <c r="X860" i="4"/>
  <c r="U860" i="4"/>
  <c r="S860" i="4"/>
  <c r="R859" i="4"/>
  <c r="Q859" i="4"/>
  <c r="X859" i="4"/>
  <c r="U859" i="4"/>
  <c r="S859" i="4"/>
  <c r="R858" i="4"/>
  <c r="Q858" i="4"/>
  <c r="X858" i="4"/>
  <c r="U858" i="4"/>
  <c r="S858" i="4"/>
  <c r="R857" i="4"/>
  <c r="Q857" i="4"/>
  <c r="X857" i="4"/>
  <c r="U857" i="4"/>
  <c r="S857" i="4"/>
  <c r="R856" i="4"/>
  <c r="Q856" i="4"/>
  <c r="X856" i="4"/>
  <c r="U856" i="4"/>
  <c r="S856" i="4"/>
  <c r="R855" i="4"/>
  <c r="Q855" i="4"/>
  <c r="X855" i="4"/>
  <c r="U855" i="4"/>
  <c r="S855" i="4"/>
  <c r="R854" i="4"/>
  <c r="Q854" i="4"/>
  <c r="X854" i="4"/>
  <c r="U854" i="4"/>
  <c r="S854" i="4"/>
  <c r="R853" i="4"/>
  <c r="Q853" i="4"/>
  <c r="X853" i="4"/>
  <c r="U853" i="4"/>
  <c r="S853" i="4"/>
  <c r="R852" i="4"/>
  <c r="Q852" i="4"/>
  <c r="X852" i="4"/>
  <c r="U852" i="4"/>
  <c r="S852" i="4"/>
  <c r="R851" i="4"/>
  <c r="Q851" i="4"/>
  <c r="X851" i="4"/>
  <c r="U851" i="4"/>
  <c r="S851" i="4"/>
  <c r="R850" i="4"/>
  <c r="Q850" i="4"/>
  <c r="X850" i="4"/>
  <c r="U850" i="4"/>
  <c r="S850" i="4"/>
  <c r="R849" i="4"/>
  <c r="Q849" i="4"/>
  <c r="X849" i="4"/>
  <c r="U849" i="4"/>
  <c r="S849" i="4"/>
  <c r="R848" i="4"/>
  <c r="Q848" i="4"/>
  <c r="X848" i="4"/>
  <c r="U848" i="4"/>
  <c r="S848" i="4"/>
  <c r="R847" i="4"/>
  <c r="Q847" i="4"/>
  <c r="X847" i="4"/>
  <c r="U847" i="4"/>
  <c r="S847" i="4"/>
  <c r="R846" i="4"/>
  <c r="Q846" i="4"/>
  <c r="X846" i="4"/>
  <c r="U846" i="4"/>
  <c r="S846" i="4"/>
  <c r="R845" i="4"/>
  <c r="Q845" i="4"/>
  <c r="X845" i="4"/>
  <c r="U845" i="4"/>
  <c r="S845" i="4"/>
  <c r="R844" i="4"/>
  <c r="Q844" i="4"/>
  <c r="X844" i="4"/>
  <c r="U844" i="4"/>
  <c r="S844" i="4"/>
  <c r="R843" i="4"/>
  <c r="Q843" i="4"/>
  <c r="X843" i="4"/>
  <c r="U843" i="4"/>
  <c r="S843" i="4"/>
  <c r="R842" i="4"/>
  <c r="Q842" i="4"/>
  <c r="X842" i="4"/>
  <c r="U842" i="4"/>
  <c r="S842" i="4"/>
  <c r="R841" i="4"/>
  <c r="Q841" i="4"/>
  <c r="X841" i="4"/>
  <c r="U841" i="4"/>
  <c r="S841" i="4"/>
  <c r="R840" i="4"/>
  <c r="Q840" i="4"/>
  <c r="X840" i="4"/>
  <c r="U840" i="4"/>
  <c r="S840" i="4"/>
  <c r="R839" i="4"/>
  <c r="Q839" i="4"/>
  <c r="X839" i="4"/>
  <c r="U839" i="4"/>
  <c r="S839" i="4"/>
  <c r="R838" i="4"/>
  <c r="Q838" i="4"/>
  <c r="X838" i="4"/>
  <c r="U838" i="4"/>
  <c r="S838" i="4"/>
  <c r="R837" i="4"/>
  <c r="Q837" i="4"/>
  <c r="X837" i="4"/>
  <c r="U837" i="4"/>
  <c r="S837" i="4"/>
  <c r="R836" i="4"/>
  <c r="Q836" i="4"/>
  <c r="X836" i="4"/>
  <c r="U836" i="4"/>
  <c r="S836" i="4"/>
  <c r="R835" i="4"/>
  <c r="Q835" i="4"/>
  <c r="X835" i="4"/>
  <c r="U835" i="4"/>
  <c r="S835" i="4"/>
  <c r="R834" i="4"/>
  <c r="Q834" i="4"/>
  <c r="X834" i="4"/>
  <c r="U834" i="4"/>
  <c r="S834" i="4"/>
  <c r="R833" i="4"/>
  <c r="Q833" i="4"/>
  <c r="X833" i="4"/>
  <c r="U833" i="4"/>
  <c r="S833" i="4"/>
  <c r="R832" i="4"/>
  <c r="Q832" i="4"/>
  <c r="X832" i="4"/>
  <c r="U832" i="4"/>
  <c r="S832" i="4"/>
  <c r="R831" i="4"/>
  <c r="Q831" i="4"/>
  <c r="X831" i="4"/>
  <c r="U831" i="4"/>
  <c r="S831" i="4"/>
  <c r="R830" i="4"/>
  <c r="Q830" i="4"/>
  <c r="X830" i="4"/>
  <c r="U830" i="4"/>
  <c r="S830" i="4"/>
  <c r="R829" i="4"/>
  <c r="Q829" i="4"/>
  <c r="X829" i="4"/>
  <c r="U829" i="4"/>
  <c r="S829" i="4"/>
  <c r="R828" i="4"/>
  <c r="Q828" i="4"/>
  <c r="X828" i="4"/>
  <c r="U828" i="4"/>
  <c r="S828" i="4"/>
  <c r="R827" i="4"/>
  <c r="Q827" i="4"/>
  <c r="X827" i="4"/>
  <c r="U827" i="4"/>
  <c r="S827" i="4"/>
  <c r="R826" i="4"/>
  <c r="Q826" i="4"/>
  <c r="X826" i="4"/>
  <c r="U826" i="4"/>
  <c r="S826" i="4"/>
  <c r="R825" i="4"/>
  <c r="Q825" i="4"/>
  <c r="X825" i="4"/>
  <c r="U825" i="4"/>
  <c r="S825" i="4"/>
  <c r="R824" i="4"/>
  <c r="Q824" i="4"/>
  <c r="X824" i="4"/>
  <c r="U824" i="4"/>
  <c r="S824" i="4"/>
  <c r="R823" i="4"/>
  <c r="Q823" i="4"/>
  <c r="X823" i="4"/>
  <c r="U823" i="4"/>
  <c r="S823" i="4"/>
  <c r="R822" i="4"/>
  <c r="Q822" i="4"/>
  <c r="X822" i="4"/>
  <c r="U822" i="4"/>
  <c r="S822" i="4"/>
  <c r="R821" i="4"/>
  <c r="Q821" i="4"/>
  <c r="X821" i="4"/>
  <c r="U821" i="4"/>
  <c r="S821" i="4"/>
  <c r="R820" i="4"/>
  <c r="Q820" i="4"/>
  <c r="X820" i="4"/>
  <c r="U820" i="4"/>
  <c r="S820" i="4"/>
  <c r="R819" i="4"/>
  <c r="Q819" i="4"/>
  <c r="X819" i="4"/>
  <c r="U819" i="4"/>
  <c r="S819" i="4"/>
  <c r="R818" i="4"/>
  <c r="Q818" i="4"/>
  <c r="X818" i="4"/>
  <c r="U818" i="4"/>
  <c r="S818" i="4"/>
  <c r="R817" i="4"/>
  <c r="Q817" i="4"/>
  <c r="X817" i="4"/>
  <c r="U817" i="4"/>
  <c r="S817" i="4"/>
  <c r="R816" i="4"/>
  <c r="Q816" i="4"/>
  <c r="X816" i="4"/>
  <c r="U816" i="4"/>
  <c r="S816" i="4"/>
  <c r="R815" i="4"/>
  <c r="Q815" i="4"/>
  <c r="X815" i="4"/>
  <c r="U815" i="4"/>
  <c r="S815" i="4"/>
  <c r="R814" i="4"/>
  <c r="Q814" i="4"/>
  <c r="X814" i="4"/>
  <c r="U814" i="4"/>
  <c r="S814" i="4"/>
  <c r="R813" i="4"/>
  <c r="Q813" i="4"/>
  <c r="X813" i="4"/>
  <c r="U813" i="4"/>
  <c r="S813" i="4"/>
  <c r="R812" i="4"/>
  <c r="Q812" i="4"/>
  <c r="X812" i="4"/>
  <c r="U812" i="4"/>
  <c r="S812" i="4"/>
  <c r="R811" i="4"/>
  <c r="Q811" i="4"/>
  <c r="X811" i="4"/>
  <c r="U811" i="4"/>
  <c r="S811" i="4"/>
  <c r="R810" i="4"/>
  <c r="Q810" i="4"/>
  <c r="X810" i="4"/>
  <c r="U810" i="4"/>
  <c r="S810" i="4"/>
  <c r="R809" i="4"/>
  <c r="Q809" i="4"/>
  <c r="X809" i="4"/>
  <c r="U809" i="4"/>
  <c r="S809" i="4"/>
  <c r="R808" i="4"/>
  <c r="Q808" i="4"/>
  <c r="X808" i="4"/>
  <c r="U808" i="4"/>
  <c r="S808" i="4"/>
  <c r="R807" i="4"/>
  <c r="Q807" i="4"/>
  <c r="X807" i="4"/>
  <c r="U807" i="4"/>
  <c r="S807" i="4"/>
  <c r="R806" i="4"/>
  <c r="Q806" i="4"/>
  <c r="X806" i="4"/>
  <c r="U806" i="4"/>
  <c r="S806" i="4"/>
  <c r="R805" i="4"/>
  <c r="Q805" i="4"/>
  <c r="X805" i="4"/>
  <c r="U805" i="4"/>
  <c r="S805" i="4"/>
  <c r="R804" i="4"/>
  <c r="Q804" i="4"/>
  <c r="X804" i="4"/>
  <c r="U804" i="4"/>
  <c r="S804" i="4"/>
  <c r="R803" i="4"/>
  <c r="Q803" i="4"/>
  <c r="X803" i="4"/>
  <c r="U803" i="4"/>
  <c r="S803" i="4"/>
  <c r="R802" i="4"/>
  <c r="Q802" i="4"/>
  <c r="X802" i="4"/>
  <c r="U802" i="4"/>
  <c r="S802" i="4"/>
  <c r="R801" i="4"/>
  <c r="Q801" i="4"/>
  <c r="X801" i="4"/>
  <c r="U801" i="4"/>
  <c r="S801" i="4"/>
  <c r="R800" i="4"/>
  <c r="Q800" i="4"/>
  <c r="X800" i="4"/>
  <c r="U800" i="4"/>
  <c r="S800" i="4"/>
  <c r="R799" i="4"/>
  <c r="Q799" i="4"/>
  <c r="X799" i="4"/>
  <c r="U799" i="4"/>
  <c r="S799" i="4"/>
  <c r="R798" i="4"/>
  <c r="Q798" i="4"/>
  <c r="X798" i="4"/>
  <c r="U798" i="4"/>
  <c r="S798" i="4"/>
  <c r="R797" i="4"/>
  <c r="Q797" i="4"/>
  <c r="X797" i="4"/>
  <c r="U797" i="4"/>
  <c r="S797" i="4"/>
  <c r="R796" i="4"/>
  <c r="Q796" i="4"/>
  <c r="X796" i="4"/>
  <c r="U796" i="4"/>
  <c r="S796" i="4"/>
  <c r="R795" i="4"/>
  <c r="Q795" i="4"/>
  <c r="X795" i="4"/>
  <c r="U795" i="4"/>
  <c r="S795" i="4"/>
  <c r="R794" i="4"/>
  <c r="Q794" i="4"/>
  <c r="X794" i="4"/>
  <c r="U794" i="4"/>
  <c r="S794" i="4"/>
  <c r="R793" i="4"/>
  <c r="Q793" i="4"/>
  <c r="X793" i="4"/>
  <c r="U793" i="4"/>
  <c r="S793" i="4"/>
  <c r="R792" i="4"/>
  <c r="Q792" i="4"/>
  <c r="X792" i="4"/>
  <c r="U792" i="4"/>
  <c r="S792" i="4"/>
  <c r="R791" i="4"/>
  <c r="Q791" i="4"/>
  <c r="X791" i="4"/>
  <c r="U791" i="4"/>
  <c r="S791" i="4"/>
  <c r="R790" i="4"/>
  <c r="Q790" i="4"/>
  <c r="X790" i="4"/>
  <c r="U790" i="4"/>
  <c r="S790" i="4"/>
  <c r="R789" i="4"/>
  <c r="Q789" i="4"/>
  <c r="X789" i="4"/>
  <c r="U789" i="4"/>
  <c r="S789" i="4"/>
  <c r="R788" i="4"/>
  <c r="Q788" i="4"/>
  <c r="X788" i="4"/>
  <c r="U788" i="4"/>
  <c r="S788" i="4"/>
  <c r="R787" i="4"/>
  <c r="Q787" i="4"/>
  <c r="X787" i="4"/>
  <c r="U787" i="4"/>
  <c r="S787" i="4"/>
  <c r="R786" i="4"/>
  <c r="Q786" i="4"/>
  <c r="X786" i="4"/>
  <c r="U786" i="4"/>
  <c r="S786" i="4"/>
  <c r="R785" i="4"/>
  <c r="Q785" i="4"/>
  <c r="X785" i="4"/>
  <c r="U785" i="4"/>
  <c r="S785" i="4"/>
  <c r="R784" i="4"/>
  <c r="Q784" i="4"/>
  <c r="X784" i="4"/>
  <c r="U784" i="4"/>
  <c r="S784" i="4"/>
  <c r="R783" i="4"/>
  <c r="Q783" i="4"/>
  <c r="X783" i="4"/>
  <c r="U783" i="4"/>
  <c r="S783" i="4"/>
  <c r="R782" i="4"/>
  <c r="Q782" i="4"/>
  <c r="X782" i="4"/>
  <c r="U782" i="4"/>
  <c r="S782" i="4"/>
  <c r="R781" i="4"/>
  <c r="Q781" i="4"/>
  <c r="X781" i="4"/>
  <c r="U781" i="4"/>
  <c r="S781" i="4"/>
  <c r="R780" i="4"/>
  <c r="Q780" i="4"/>
  <c r="X780" i="4"/>
  <c r="U780" i="4"/>
  <c r="S780" i="4"/>
  <c r="R779" i="4"/>
  <c r="Q779" i="4"/>
  <c r="X779" i="4"/>
  <c r="U779" i="4"/>
  <c r="S779" i="4"/>
  <c r="R778" i="4"/>
  <c r="Q778" i="4"/>
  <c r="X778" i="4"/>
  <c r="U778" i="4"/>
  <c r="S778" i="4"/>
  <c r="R777" i="4"/>
  <c r="Q777" i="4"/>
  <c r="X777" i="4"/>
  <c r="U777" i="4"/>
  <c r="S777" i="4"/>
  <c r="R776" i="4"/>
  <c r="Q776" i="4"/>
  <c r="X776" i="4"/>
  <c r="U776" i="4"/>
  <c r="S776" i="4"/>
  <c r="R775" i="4"/>
  <c r="Q775" i="4"/>
  <c r="X775" i="4"/>
  <c r="U775" i="4"/>
  <c r="S775" i="4"/>
  <c r="R774" i="4"/>
  <c r="Q774" i="4"/>
  <c r="X774" i="4"/>
  <c r="U774" i="4"/>
  <c r="S774" i="4"/>
  <c r="R773" i="4"/>
  <c r="Q773" i="4"/>
  <c r="X773" i="4"/>
  <c r="U773" i="4"/>
  <c r="S773" i="4"/>
  <c r="R772" i="4"/>
  <c r="Q772" i="4"/>
  <c r="X772" i="4"/>
  <c r="U772" i="4"/>
  <c r="S772" i="4"/>
  <c r="R771" i="4"/>
  <c r="Q771" i="4"/>
  <c r="X771" i="4"/>
  <c r="U771" i="4"/>
  <c r="S771" i="4"/>
  <c r="R770" i="4"/>
  <c r="Q770" i="4"/>
  <c r="X770" i="4"/>
  <c r="U770" i="4"/>
  <c r="S770" i="4"/>
  <c r="R769" i="4"/>
  <c r="Q769" i="4"/>
  <c r="X769" i="4"/>
  <c r="U769" i="4"/>
  <c r="S769" i="4"/>
  <c r="R768" i="4"/>
  <c r="Q768" i="4"/>
  <c r="X768" i="4"/>
  <c r="U768" i="4"/>
  <c r="S768" i="4"/>
  <c r="R767" i="4"/>
  <c r="Q767" i="4"/>
  <c r="X767" i="4"/>
  <c r="U767" i="4"/>
  <c r="S767" i="4"/>
  <c r="R766" i="4"/>
  <c r="Q766" i="4"/>
  <c r="X766" i="4"/>
  <c r="U766" i="4"/>
  <c r="S766" i="4"/>
  <c r="R765" i="4"/>
  <c r="Q765" i="4"/>
  <c r="X765" i="4"/>
  <c r="U765" i="4"/>
  <c r="S765" i="4"/>
  <c r="R764" i="4"/>
  <c r="Q764" i="4"/>
  <c r="X764" i="4"/>
  <c r="U764" i="4"/>
  <c r="S764" i="4"/>
  <c r="R763" i="4"/>
  <c r="Q763" i="4"/>
  <c r="X763" i="4"/>
  <c r="U763" i="4"/>
  <c r="S763" i="4"/>
  <c r="R762" i="4"/>
  <c r="Q762" i="4"/>
  <c r="X762" i="4"/>
  <c r="U762" i="4"/>
  <c r="S762" i="4"/>
  <c r="R761" i="4"/>
  <c r="Q761" i="4"/>
  <c r="X761" i="4"/>
  <c r="U761" i="4"/>
  <c r="S761" i="4"/>
  <c r="R760" i="4"/>
  <c r="Q760" i="4"/>
  <c r="X760" i="4"/>
  <c r="U760" i="4"/>
  <c r="S760" i="4"/>
  <c r="R759" i="4"/>
  <c r="Q759" i="4"/>
  <c r="X759" i="4"/>
  <c r="U759" i="4"/>
  <c r="S759" i="4"/>
  <c r="R758" i="4"/>
  <c r="Q758" i="4"/>
  <c r="X758" i="4"/>
  <c r="U758" i="4"/>
  <c r="S758" i="4"/>
  <c r="R757" i="4"/>
  <c r="Q757" i="4"/>
  <c r="X757" i="4"/>
  <c r="U757" i="4"/>
  <c r="S757" i="4"/>
  <c r="R756" i="4"/>
  <c r="Q756" i="4"/>
  <c r="X756" i="4"/>
  <c r="U756" i="4"/>
  <c r="S756" i="4"/>
  <c r="R755" i="4"/>
  <c r="Q755" i="4"/>
  <c r="X755" i="4"/>
  <c r="U755" i="4"/>
  <c r="S755" i="4"/>
  <c r="R754" i="4"/>
  <c r="Q754" i="4"/>
  <c r="X754" i="4"/>
  <c r="U754" i="4"/>
  <c r="S754" i="4"/>
  <c r="R753" i="4"/>
  <c r="Q753" i="4"/>
  <c r="X753" i="4"/>
  <c r="U753" i="4"/>
  <c r="S753" i="4"/>
  <c r="R752" i="4"/>
  <c r="Q752" i="4"/>
  <c r="X752" i="4"/>
  <c r="U752" i="4"/>
  <c r="S752" i="4"/>
  <c r="R751" i="4"/>
  <c r="Q751" i="4"/>
  <c r="X751" i="4"/>
  <c r="U751" i="4"/>
  <c r="S751" i="4"/>
  <c r="R750" i="4"/>
  <c r="Q750" i="4"/>
  <c r="X750" i="4"/>
  <c r="U750" i="4"/>
  <c r="S750" i="4"/>
  <c r="R749" i="4"/>
  <c r="Q749" i="4"/>
  <c r="X749" i="4"/>
  <c r="U749" i="4"/>
  <c r="S749" i="4"/>
  <c r="R748" i="4"/>
  <c r="Q748" i="4"/>
  <c r="X748" i="4"/>
  <c r="U748" i="4"/>
  <c r="S748" i="4"/>
  <c r="R747" i="4"/>
  <c r="Q747" i="4"/>
  <c r="X747" i="4"/>
  <c r="U747" i="4"/>
  <c r="S747" i="4"/>
  <c r="R746" i="4"/>
  <c r="Q746" i="4"/>
  <c r="X746" i="4"/>
  <c r="U746" i="4"/>
  <c r="S746" i="4"/>
  <c r="R745" i="4"/>
  <c r="Q745" i="4"/>
  <c r="X745" i="4"/>
  <c r="U745" i="4"/>
  <c r="S745" i="4"/>
  <c r="R744" i="4"/>
  <c r="Q744" i="4"/>
  <c r="X744" i="4"/>
  <c r="U744" i="4"/>
  <c r="S744" i="4"/>
  <c r="R743" i="4"/>
  <c r="Q743" i="4"/>
  <c r="X743" i="4"/>
  <c r="U743" i="4"/>
  <c r="S743" i="4"/>
  <c r="R742" i="4"/>
  <c r="Q742" i="4"/>
  <c r="X742" i="4"/>
  <c r="U742" i="4"/>
  <c r="S742" i="4"/>
  <c r="R741" i="4"/>
  <c r="Q741" i="4"/>
  <c r="X741" i="4"/>
  <c r="U741" i="4"/>
  <c r="S741" i="4"/>
  <c r="R740" i="4"/>
  <c r="Q740" i="4"/>
  <c r="X740" i="4"/>
  <c r="U740" i="4"/>
  <c r="S740" i="4"/>
  <c r="R739" i="4"/>
  <c r="Q739" i="4"/>
  <c r="X739" i="4"/>
  <c r="U739" i="4"/>
  <c r="S739" i="4"/>
  <c r="R738" i="4"/>
  <c r="Q738" i="4"/>
  <c r="X738" i="4"/>
  <c r="U738" i="4"/>
  <c r="S738" i="4"/>
  <c r="R737" i="4"/>
  <c r="Q737" i="4"/>
  <c r="X737" i="4"/>
  <c r="U737" i="4"/>
  <c r="S737" i="4"/>
  <c r="R736" i="4"/>
  <c r="Q736" i="4"/>
  <c r="X736" i="4"/>
  <c r="U736" i="4"/>
  <c r="S736" i="4"/>
  <c r="R735" i="4"/>
  <c r="Q735" i="4"/>
  <c r="X735" i="4"/>
  <c r="U735" i="4"/>
  <c r="S735" i="4"/>
  <c r="R734" i="4"/>
  <c r="Q734" i="4"/>
  <c r="X734" i="4"/>
  <c r="U734" i="4"/>
  <c r="S734" i="4"/>
  <c r="R733" i="4"/>
  <c r="Q733" i="4"/>
  <c r="X733" i="4"/>
  <c r="U733" i="4"/>
  <c r="S733" i="4"/>
  <c r="R732" i="4"/>
  <c r="Q732" i="4"/>
  <c r="X732" i="4"/>
  <c r="U732" i="4"/>
  <c r="S732" i="4"/>
  <c r="R731" i="4"/>
  <c r="Q731" i="4"/>
  <c r="X731" i="4"/>
  <c r="U731" i="4"/>
  <c r="S731" i="4"/>
  <c r="R730" i="4"/>
  <c r="Q730" i="4"/>
  <c r="X730" i="4"/>
  <c r="U730" i="4"/>
  <c r="S730" i="4"/>
  <c r="R729" i="4"/>
  <c r="Q729" i="4"/>
  <c r="X729" i="4"/>
  <c r="U729" i="4"/>
  <c r="S729" i="4"/>
  <c r="R728" i="4"/>
  <c r="Q728" i="4"/>
  <c r="X728" i="4"/>
  <c r="U728" i="4"/>
  <c r="S728" i="4"/>
  <c r="R727" i="4"/>
  <c r="Q727" i="4"/>
  <c r="X727" i="4"/>
  <c r="U727" i="4"/>
  <c r="S727" i="4"/>
  <c r="R726" i="4"/>
  <c r="Q726" i="4"/>
  <c r="X726" i="4"/>
  <c r="U726" i="4"/>
  <c r="S726" i="4"/>
  <c r="R725" i="4"/>
  <c r="Q725" i="4"/>
  <c r="X725" i="4"/>
  <c r="U725" i="4"/>
  <c r="S725" i="4"/>
  <c r="R724" i="4"/>
  <c r="Q724" i="4"/>
  <c r="X724" i="4"/>
  <c r="U724" i="4"/>
  <c r="S724" i="4"/>
  <c r="R723" i="4"/>
  <c r="Q723" i="4"/>
  <c r="X723" i="4"/>
  <c r="U723" i="4"/>
  <c r="S723" i="4"/>
  <c r="R722" i="4"/>
  <c r="Q722" i="4"/>
  <c r="X722" i="4"/>
  <c r="U722" i="4"/>
  <c r="S722" i="4"/>
  <c r="R721" i="4"/>
  <c r="Q721" i="4"/>
  <c r="X721" i="4"/>
  <c r="U721" i="4"/>
  <c r="S721" i="4"/>
  <c r="R720" i="4"/>
  <c r="Q720" i="4"/>
  <c r="X720" i="4"/>
  <c r="U720" i="4"/>
  <c r="S720" i="4"/>
  <c r="R719" i="4"/>
  <c r="Q719" i="4"/>
  <c r="X719" i="4"/>
  <c r="U719" i="4"/>
  <c r="S719" i="4"/>
  <c r="R718" i="4"/>
  <c r="Q718" i="4"/>
  <c r="X718" i="4"/>
  <c r="U718" i="4"/>
  <c r="S718" i="4"/>
  <c r="R717" i="4"/>
  <c r="Q717" i="4"/>
  <c r="X717" i="4"/>
  <c r="U717" i="4"/>
  <c r="S717" i="4"/>
  <c r="R716" i="4"/>
  <c r="Q716" i="4"/>
  <c r="X716" i="4"/>
  <c r="U716" i="4"/>
  <c r="S716" i="4"/>
  <c r="R715" i="4"/>
  <c r="Q715" i="4"/>
  <c r="X715" i="4"/>
  <c r="U715" i="4"/>
  <c r="S715" i="4"/>
  <c r="R714" i="4"/>
  <c r="Q714" i="4"/>
  <c r="X714" i="4"/>
  <c r="U714" i="4"/>
  <c r="S714" i="4"/>
  <c r="R713" i="4"/>
  <c r="Q713" i="4"/>
  <c r="X713" i="4"/>
  <c r="U713" i="4"/>
  <c r="S713" i="4"/>
  <c r="R712" i="4"/>
  <c r="Q712" i="4"/>
  <c r="X712" i="4"/>
  <c r="U712" i="4"/>
  <c r="S712" i="4"/>
  <c r="R711" i="4"/>
  <c r="Q711" i="4"/>
  <c r="X711" i="4"/>
  <c r="U711" i="4"/>
  <c r="S711" i="4"/>
  <c r="R710" i="4"/>
  <c r="Q710" i="4"/>
  <c r="X710" i="4"/>
  <c r="U710" i="4"/>
  <c r="S710" i="4"/>
  <c r="R709" i="4"/>
  <c r="Q709" i="4"/>
  <c r="X709" i="4"/>
  <c r="U709" i="4"/>
  <c r="S709" i="4"/>
  <c r="R708" i="4"/>
  <c r="Q708" i="4"/>
  <c r="X708" i="4"/>
  <c r="U708" i="4"/>
  <c r="S708" i="4"/>
  <c r="R707" i="4"/>
  <c r="Q707" i="4"/>
  <c r="X707" i="4"/>
  <c r="U707" i="4"/>
  <c r="S707" i="4"/>
  <c r="R706" i="4"/>
  <c r="Q706" i="4"/>
  <c r="X706" i="4"/>
  <c r="U706" i="4"/>
  <c r="S706" i="4"/>
  <c r="R705" i="4"/>
  <c r="Q705" i="4"/>
  <c r="X705" i="4"/>
  <c r="U705" i="4"/>
  <c r="S705" i="4"/>
  <c r="R704" i="4"/>
  <c r="Q704" i="4"/>
  <c r="X704" i="4"/>
  <c r="U704" i="4"/>
  <c r="S704" i="4"/>
  <c r="R703" i="4"/>
  <c r="Q703" i="4"/>
  <c r="X703" i="4"/>
  <c r="U703" i="4"/>
  <c r="S703" i="4"/>
  <c r="R702" i="4"/>
  <c r="Q702" i="4"/>
  <c r="X702" i="4"/>
  <c r="U702" i="4"/>
  <c r="S702" i="4"/>
  <c r="R701" i="4"/>
  <c r="Q701" i="4"/>
  <c r="X701" i="4"/>
  <c r="U701" i="4"/>
  <c r="S701" i="4"/>
  <c r="R700" i="4"/>
  <c r="Q700" i="4"/>
  <c r="X700" i="4"/>
  <c r="U700" i="4"/>
  <c r="S700" i="4"/>
  <c r="R699" i="4"/>
  <c r="Q699" i="4"/>
  <c r="X699" i="4"/>
  <c r="U699" i="4"/>
  <c r="S699" i="4"/>
  <c r="R698" i="4"/>
  <c r="Q698" i="4"/>
  <c r="X698" i="4"/>
  <c r="U698" i="4"/>
  <c r="S698" i="4"/>
  <c r="R697" i="4"/>
  <c r="Q697" i="4"/>
  <c r="X697" i="4"/>
  <c r="U697" i="4"/>
  <c r="S697" i="4"/>
  <c r="R696" i="4"/>
  <c r="Q696" i="4"/>
  <c r="X696" i="4"/>
  <c r="U696" i="4"/>
  <c r="S696" i="4"/>
  <c r="R695" i="4"/>
  <c r="Q695" i="4"/>
  <c r="X695" i="4"/>
  <c r="U695" i="4"/>
  <c r="S695" i="4"/>
  <c r="R694" i="4"/>
  <c r="Q694" i="4"/>
  <c r="X694" i="4"/>
  <c r="U694" i="4"/>
  <c r="S694" i="4"/>
  <c r="R693" i="4"/>
  <c r="Q693" i="4"/>
  <c r="X693" i="4"/>
  <c r="U693" i="4"/>
  <c r="S693" i="4"/>
  <c r="R692" i="4"/>
  <c r="Q692" i="4"/>
  <c r="X692" i="4"/>
  <c r="U692" i="4"/>
  <c r="S692" i="4"/>
  <c r="R691" i="4"/>
  <c r="Q691" i="4"/>
  <c r="X691" i="4"/>
  <c r="U691" i="4"/>
  <c r="S691" i="4"/>
  <c r="R690" i="4"/>
  <c r="Q690" i="4"/>
  <c r="X690" i="4"/>
  <c r="U690" i="4"/>
  <c r="S690" i="4"/>
  <c r="R689" i="4"/>
  <c r="Q689" i="4"/>
  <c r="X689" i="4"/>
  <c r="U689" i="4"/>
  <c r="S689" i="4"/>
  <c r="R688" i="4"/>
  <c r="Q688" i="4"/>
  <c r="X688" i="4"/>
  <c r="U688" i="4"/>
  <c r="S688" i="4"/>
  <c r="R687" i="4"/>
  <c r="Q687" i="4"/>
  <c r="X687" i="4"/>
  <c r="U687" i="4"/>
  <c r="S687" i="4"/>
  <c r="R686" i="4"/>
  <c r="Q686" i="4"/>
  <c r="X686" i="4"/>
  <c r="U686" i="4"/>
  <c r="S686" i="4"/>
  <c r="R685" i="4"/>
  <c r="Q685" i="4"/>
  <c r="X685" i="4"/>
  <c r="U685" i="4"/>
  <c r="S685" i="4"/>
  <c r="R684" i="4"/>
  <c r="Q684" i="4"/>
  <c r="X684" i="4"/>
  <c r="U684" i="4"/>
  <c r="S684" i="4"/>
  <c r="R683" i="4"/>
  <c r="Q683" i="4"/>
  <c r="X683" i="4"/>
  <c r="U683" i="4"/>
  <c r="S683" i="4"/>
  <c r="R682" i="4"/>
  <c r="Q682" i="4"/>
  <c r="X682" i="4"/>
  <c r="U682" i="4"/>
  <c r="S682" i="4"/>
  <c r="R681" i="4"/>
  <c r="Q681" i="4"/>
  <c r="X681" i="4"/>
  <c r="U681" i="4"/>
  <c r="S681" i="4"/>
  <c r="R680" i="4"/>
  <c r="Q680" i="4"/>
  <c r="X680" i="4"/>
  <c r="U680" i="4"/>
  <c r="S680" i="4"/>
  <c r="R679" i="4"/>
  <c r="Q679" i="4"/>
  <c r="X679" i="4"/>
  <c r="U679" i="4"/>
  <c r="S679" i="4"/>
  <c r="R678" i="4"/>
  <c r="Q678" i="4"/>
  <c r="X678" i="4"/>
  <c r="U678" i="4"/>
  <c r="S678" i="4"/>
  <c r="R677" i="4"/>
  <c r="Q677" i="4"/>
  <c r="X677" i="4"/>
  <c r="U677" i="4"/>
  <c r="S677" i="4"/>
  <c r="R676" i="4"/>
  <c r="Q676" i="4"/>
  <c r="X676" i="4"/>
  <c r="U676" i="4"/>
  <c r="S676" i="4"/>
  <c r="R675" i="4"/>
  <c r="Q675" i="4"/>
  <c r="X675" i="4"/>
  <c r="U675" i="4"/>
  <c r="S675" i="4"/>
  <c r="R674" i="4"/>
  <c r="Q674" i="4"/>
  <c r="X674" i="4"/>
  <c r="U674" i="4"/>
  <c r="S674" i="4"/>
  <c r="R673" i="4"/>
  <c r="Q673" i="4"/>
  <c r="X673" i="4"/>
  <c r="U673" i="4"/>
  <c r="S673" i="4"/>
  <c r="R672" i="4"/>
  <c r="Q672" i="4"/>
  <c r="X672" i="4"/>
  <c r="U672" i="4"/>
  <c r="S672" i="4"/>
  <c r="R671" i="4"/>
  <c r="Q671" i="4"/>
  <c r="X671" i="4"/>
  <c r="U671" i="4"/>
  <c r="S671" i="4"/>
  <c r="R670" i="4"/>
  <c r="Q670" i="4"/>
  <c r="X670" i="4"/>
  <c r="U670" i="4"/>
  <c r="S670" i="4"/>
  <c r="R669" i="4"/>
  <c r="Q669" i="4"/>
  <c r="X669" i="4"/>
  <c r="U669" i="4"/>
  <c r="S669" i="4"/>
  <c r="R668" i="4"/>
  <c r="Q668" i="4"/>
  <c r="X668" i="4"/>
  <c r="U668" i="4"/>
  <c r="S668" i="4"/>
  <c r="R667" i="4"/>
  <c r="Q667" i="4"/>
  <c r="X667" i="4"/>
  <c r="U667" i="4"/>
  <c r="S667" i="4"/>
  <c r="R666" i="4"/>
  <c r="Q666" i="4"/>
  <c r="X666" i="4"/>
  <c r="U666" i="4"/>
  <c r="S666" i="4"/>
  <c r="R665" i="4"/>
  <c r="Q665" i="4"/>
  <c r="X665" i="4"/>
  <c r="U665" i="4"/>
  <c r="S665" i="4"/>
  <c r="R664" i="4"/>
  <c r="Q664" i="4"/>
  <c r="X664" i="4"/>
  <c r="U664" i="4"/>
  <c r="S664" i="4"/>
  <c r="R663" i="4"/>
  <c r="Q663" i="4"/>
  <c r="X663" i="4"/>
  <c r="U663" i="4"/>
  <c r="S663" i="4"/>
  <c r="R662" i="4"/>
  <c r="Q662" i="4"/>
  <c r="X662" i="4"/>
  <c r="U662" i="4"/>
  <c r="S662" i="4"/>
  <c r="R661" i="4"/>
  <c r="Q661" i="4"/>
  <c r="X661" i="4"/>
  <c r="U661" i="4"/>
  <c r="S661" i="4"/>
  <c r="R660" i="4"/>
  <c r="Q660" i="4"/>
  <c r="X660" i="4"/>
  <c r="U660" i="4"/>
  <c r="S660" i="4"/>
  <c r="R659" i="4"/>
  <c r="Q659" i="4"/>
  <c r="X659" i="4"/>
  <c r="U659" i="4"/>
  <c r="S659" i="4"/>
  <c r="R658" i="4"/>
  <c r="Q658" i="4"/>
  <c r="X658" i="4"/>
  <c r="U658" i="4"/>
  <c r="S658" i="4"/>
  <c r="R657" i="4"/>
  <c r="Q657" i="4"/>
  <c r="X657" i="4"/>
  <c r="U657" i="4"/>
  <c r="S657" i="4"/>
  <c r="R656" i="4"/>
  <c r="Q656" i="4"/>
  <c r="X656" i="4"/>
  <c r="U656" i="4"/>
  <c r="S656" i="4"/>
  <c r="R655" i="4"/>
  <c r="Q655" i="4"/>
  <c r="X655" i="4"/>
  <c r="U655" i="4"/>
  <c r="S655" i="4"/>
  <c r="R654" i="4"/>
  <c r="Q654" i="4"/>
  <c r="X654" i="4"/>
  <c r="U654" i="4"/>
  <c r="S654" i="4"/>
  <c r="R653" i="4"/>
  <c r="Q653" i="4"/>
  <c r="X653" i="4"/>
  <c r="U653" i="4"/>
  <c r="S653" i="4"/>
  <c r="R652" i="4"/>
  <c r="Q652" i="4"/>
  <c r="X652" i="4"/>
  <c r="U652" i="4"/>
  <c r="S652" i="4"/>
  <c r="R651" i="4"/>
  <c r="Q651" i="4"/>
  <c r="X651" i="4"/>
  <c r="U651" i="4"/>
  <c r="S651" i="4"/>
  <c r="R650" i="4"/>
  <c r="Q650" i="4"/>
  <c r="X650" i="4"/>
  <c r="U650" i="4"/>
  <c r="S650" i="4"/>
  <c r="R649" i="4"/>
  <c r="Q649" i="4"/>
  <c r="X649" i="4"/>
  <c r="U649" i="4"/>
  <c r="S649" i="4"/>
  <c r="R648" i="4"/>
  <c r="Q648" i="4"/>
  <c r="X648" i="4"/>
  <c r="U648" i="4"/>
  <c r="S648" i="4"/>
  <c r="R647" i="4"/>
  <c r="Q647" i="4"/>
  <c r="X647" i="4"/>
  <c r="U647" i="4"/>
  <c r="S647" i="4"/>
  <c r="R646" i="4"/>
  <c r="Q646" i="4"/>
  <c r="X646" i="4"/>
  <c r="U646" i="4"/>
  <c r="S646" i="4"/>
  <c r="R645" i="4"/>
  <c r="Q645" i="4"/>
  <c r="X645" i="4"/>
  <c r="U645" i="4"/>
  <c r="S645" i="4"/>
  <c r="R644" i="4"/>
  <c r="Q644" i="4"/>
  <c r="X644" i="4"/>
  <c r="U644" i="4"/>
  <c r="S644" i="4"/>
  <c r="R643" i="4"/>
  <c r="Q643" i="4"/>
  <c r="X643" i="4"/>
  <c r="U643" i="4"/>
  <c r="S643" i="4"/>
  <c r="R642" i="4"/>
  <c r="Q642" i="4"/>
  <c r="X642" i="4"/>
  <c r="U642" i="4"/>
  <c r="S642" i="4"/>
  <c r="R641" i="4"/>
  <c r="Q641" i="4"/>
  <c r="X641" i="4"/>
  <c r="U641" i="4"/>
  <c r="S641" i="4"/>
  <c r="R640" i="4"/>
  <c r="Q640" i="4"/>
  <c r="X640" i="4"/>
  <c r="U640" i="4"/>
  <c r="S640" i="4"/>
  <c r="R639" i="4"/>
  <c r="Q639" i="4"/>
  <c r="X639" i="4"/>
  <c r="U639" i="4"/>
  <c r="S639" i="4"/>
  <c r="R638" i="4"/>
  <c r="Q638" i="4"/>
  <c r="X638" i="4"/>
  <c r="U638" i="4"/>
  <c r="S638" i="4"/>
  <c r="R637" i="4"/>
  <c r="Q637" i="4"/>
  <c r="X637" i="4"/>
  <c r="U637" i="4"/>
  <c r="S637" i="4"/>
  <c r="R636" i="4"/>
  <c r="Q636" i="4"/>
  <c r="X636" i="4"/>
  <c r="U636" i="4"/>
  <c r="S636" i="4"/>
  <c r="R635" i="4"/>
  <c r="Q635" i="4"/>
  <c r="X635" i="4"/>
  <c r="U635" i="4"/>
  <c r="S635" i="4"/>
  <c r="R634" i="4"/>
  <c r="Q634" i="4"/>
  <c r="X634" i="4"/>
  <c r="U634" i="4"/>
  <c r="S634" i="4"/>
  <c r="R633" i="4"/>
  <c r="Q633" i="4"/>
  <c r="X633" i="4"/>
  <c r="U633" i="4"/>
  <c r="S633" i="4"/>
  <c r="R632" i="4"/>
  <c r="Q632" i="4"/>
  <c r="X632" i="4"/>
  <c r="U632" i="4"/>
  <c r="S632" i="4"/>
  <c r="R631" i="4"/>
  <c r="Q631" i="4"/>
  <c r="X631" i="4"/>
  <c r="U631" i="4"/>
  <c r="S631" i="4"/>
  <c r="R630" i="4"/>
  <c r="Q630" i="4"/>
  <c r="X630" i="4"/>
  <c r="U630" i="4"/>
  <c r="S630" i="4"/>
  <c r="R629" i="4"/>
  <c r="Q629" i="4"/>
  <c r="X629" i="4"/>
  <c r="U629" i="4"/>
  <c r="S629" i="4"/>
  <c r="R628" i="4"/>
  <c r="Q628" i="4"/>
  <c r="X628" i="4"/>
  <c r="U628" i="4"/>
  <c r="S628" i="4"/>
  <c r="R627" i="4"/>
  <c r="Q627" i="4"/>
  <c r="X627" i="4"/>
  <c r="U627" i="4"/>
  <c r="S627" i="4"/>
  <c r="R626" i="4"/>
  <c r="Q626" i="4"/>
  <c r="X626" i="4"/>
  <c r="U626" i="4"/>
  <c r="S626" i="4"/>
  <c r="R625" i="4"/>
  <c r="Q625" i="4"/>
  <c r="X625" i="4"/>
  <c r="U625" i="4"/>
  <c r="S625" i="4"/>
  <c r="R624" i="4"/>
  <c r="Q624" i="4"/>
  <c r="X624" i="4"/>
  <c r="U624" i="4"/>
  <c r="S624" i="4"/>
  <c r="R623" i="4"/>
  <c r="Q623" i="4"/>
  <c r="X623" i="4"/>
  <c r="U623" i="4"/>
  <c r="S623" i="4"/>
  <c r="R622" i="4"/>
  <c r="Q622" i="4"/>
  <c r="X622" i="4"/>
  <c r="U622" i="4"/>
  <c r="S622" i="4"/>
  <c r="R621" i="4"/>
  <c r="Q621" i="4"/>
  <c r="X621" i="4"/>
  <c r="U621" i="4"/>
  <c r="S621" i="4"/>
  <c r="R620" i="4"/>
  <c r="Q620" i="4"/>
  <c r="X620" i="4"/>
  <c r="U620" i="4"/>
  <c r="S620" i="4"/>
  <c r="R619" i="4"/>
  <c r="Q619" i="4"/>
  <c r="X619" i="4"/>
  <c r="U619" i="4"/>
  <c r="S619" i="4"/>
  <c r="R618" i="4"/>
  <c r="Q618" i="4"/>
  <c r="X618" i="4"/>
  <c r="U618" i="4"/>
  <c r="S618" i="4"/>
  <c r="R617" i="4"/>
  <c r="Q617" i="4"/>
  <c r="X617" i="4"/>
  <c r="U617" i="4"/>
  <c r="S617" i="4"/>
  <c r="R616" i="4"/>
  <c r="Q616" i="4"/>
  <c r="X616" i="4"/>
  <c r="U616" i="4"/>
  <c r="S616" i="4"/>
  <c r="R615" i="4"/>
  <c r="Q615" i="4"/>
  <c r="X615" i="4"/>
  <c r="U615" i="4"/>
  <c r="S615" i="4"/>
  <c r="R614" i="4"/>
  <c r="Q614" i="4"/>
  <c r="X614" i="4"/>
  <c r="U614" i="4"/>
  <c r="S614" i="4"/>
  <c r="R613" i="4"/>
  <c r="Q613" i="4"/>
  <c r="X613" i="4"/>
  <c r="U613" i="4"/>
  <c r="S613" i="4"/>
  <c r="R612" i="4"/>
  <c r="Q612" i="4"/>
  <c r="X612" i="4"/>
  <c r="U612" i="4"/>
  <c r="S612" i="4"/>
  <c r="R611" i="4"/>
  <c r="Q611" i="4"/>
  <c r="X611" i="4"/>
  <c r="U611" i="4"/>
  <c r="S611" i="4"/>
  <c r="R610" i="4"/>
  <c r="Q610" i="4"/>
  <c r="X610" i="4"/>
  <c r="U610" i="4"/>
  <c r="S610" i="4"/>
  <c r="R609" i="4"/>
  <c r="Q609" i="4"/>
  <c r="X609" i="4"/>
  <c r="U609" i="4"/>
  <c r="S609" i="4"/>
  <c r="R608" i="4"/>
  <c r="Q608" i="4"/>
  <c r="X608" i="4"/>
  <c r="U608" i="4"/>
  <c r="S608" i="4"/>
  <c r="R607" i="4"/>
  <c r="Q607" i="4"/>
  <c r="X607" i="4"/>
  <c r="U607" i="4"/>
  <c r="S607" i="4"/>
  <c r="R606" i="4"/>
  <c r="Q606" i="4"/>
  <c r="X606" i="4"/>
  <c r="U606" i="4"/>
  <c r="S606" i="4"/>
  <c r="R605" i="4"/>
  <c r="Q605" i="4"/>
  <c r="X605" i="4"/>
  <c r="U605" i="4"/>
  <c r="S605" i="4"/>
  <c r="R604" i="4"/>
  <c r="Q604" i="4"/>
  <c r="X604" i="4"/>
  <c r="U604" i="4"/>
  <c r="S604" i="4"/>
  <c r="R603" i="4"/>
  <c r="Q603" i="4"/>
  <c r="X603" i="4"/>
  <c r="U603" i="4"/>
  <c r="S603" i="4"/>
  <c r="R602" i="4"/>
  <c r="Q602" i="4"/>
  <c r="X602" i="4"/>
  <c r="U602" i="4"/>
  <c r="S602" i="4"/>
  <c r="R601" i="4"/>
  <c r="Q601" i="4"/>
  <c r="X601" i="4"/>
  <c r="U601" i="4"/>
  <c r="S601" i="4"/>
  <c r="R600" i="4"/>
  <c r="Q600" i="4"/>
  <c r="X600" i="4"/>
  <c r="U600" i="4"/>
  <c r="S600" i="4"/>
  <c r="R599" i="4"/>
  <c r="Q599" i="4"/>
  <c r="X599" i="4"/>
  <c r="U599" i="4"/>
  <c r="S599" i="4"/>
  <c r="R598" i="4"/>
  <c r="Q598" i="4"/>
  <c r="X598" i="4"/>
  <c r="U598" i="4"/>
  <c r="S598" i="4"/>
  <c r="R597" i="4"/>
  <c r="Q597" i="4"/>
  <c r="X597" i="4"/>
  <c r="U597" i="4"/>
  <c r="S597" i="4"/>
  <c r="R596" i="4"/>
  <c r="Q596" i="4"/>
  <c r="X596" i="4"/>
  <c r="U596" i="4"/>
  <c r="S596" i="4"/>
  <c r="R595" i="4"/>
  <c r="Q595" i="4"/>
  <c r="X595" i="4"/>
  <c r="U595" i="4"/>
  <c r="S595" i="4"/>
  <c r="R594" i="4"/>
  <c r="Q594" i="4"/>
  <c r="X594" i="4"/>
  <c r="U594" i="4"/>
  <c r="S594" i="4"/>
  <c r="R593" i="4"/>
  <c r="Q593" i="4"/>
  <c r="X593" i="4"/>
  <c r="U593" i="4"/>
  <c r="S593" i="4"/>
  <c r="R592" i="4"/>
  <c r="Q592" i="4"/>
  <c r="X592" i="4"/>
  <c r="U592" i="4"/>
  <c r="S592" i="4"/>
  <c r="R591" i="4"/>
  <c r="Q591" i="4"/>
  <c r="X591" i="4"/>
  <c r="U591" i="4"/>
  <c r="S591" i="4"/>
  <c r="R590" i="4"/>
  <c r="Q590" i="4"/>
  <c r="X590" i="4"/>
  <c r="U590" i="4"/>
  <c r="S590" i="4"/>
  <c r="R589" i="4"/>
  <c r="Q589" i="4"/>
  <c r="X589" i="4"/>
  <c r="U589" i="4"/>
  <c r="S589" i="4"/>
  <c r="R588" i="4"/>
  <c r="Q588" i="4"/>
  <c r="X588" i="4"/>
  <c r="U588" i="4"/>
  <c r="S588" i="4"/>
  <c r="R587" i="4"/>
  <c r="Q587" i="4"/>
  <c r="X587" i="4"/>
  <c r="U587" i="4"/>
  <c r="S587" i="4"/>
  <c r="R586" i="4"/>
  <c r="Q586" i="4"/>
  <c r="X586" i="4"/>
  <c r="U586" i="4"/>
  <c r="S586" i="4"/>
  <c r="R585" i="4"/>
  <c r="Q585" i="4"/>
  <c r="X585" i="4"/>
  <c r="U585" i="4"/>
  <c r="S585" i="4"/>
  <c r="R584" i="4"/>
  <c r="Q584" i="4"/>
  <c r="X584" i="4"/>
  <c r="U584" i="4"/>
  <c r="S584" i="4"/>
  <c r="R583" i="4"/>
  <c r="Q583" i="4"/>
  <c r="X583" i="4"/>
  <c r="U583" i="4"/>
  <c r="S583" i="4"/>
  <c r="R582" i="4"/>
  <c r="Q582" i="4"/>
  <c r="X582" i="4"/>
  <c r="U582" i="4"/>
  <c r="S582" i="4"/>
  <c r="R581" i="4"/>
  <c r="Q581" i="4"/>
  <c r="X581" i="4"/>
  <c r="U581" i="4"/>
  <c r="S581" i="4"/>
  <c r="R580" i="4"/>
  <c r="Q580" i="4"/>
  <c r="X580" i="4"/>
  <c r="U580" i="4"/>
  <c r="S580" i="4"/>
  <c r="R579" i="4"/>
  <c r="Q579" i="4"/>
  <c r="X579" i="4"/>
  <c r="U579" i="4"/>
  <c r="S579" i="4"/>
  <c r="R578" i="4"/>
  <c r="Q578" i="4"/>
  <c r="X578" i="4"/>
  <c r="U578" i="4"/>
  <c r="S578" i="4"/>
  <c r="R577" i="4"/>
  <c r="Q577" i="4"/>
  <c r="X577" i="4"/>
  <c r="U577" i="4"/>
  <c r="S577" i="4"/>
  <c r="R576" i="4"/>
  <c r="Q576" i="4"/>
  <c r="X576" i="4"/>
  <c r="U576" i="4"/>
  <c r="S576" i="4"/>
  <c r="R575" i="4"/>
  <c r="Q575" i="4"/>
  <c r="X575" i="4"/>
  <c r="U575" i="4"/>
  <c r="S575" i="4"/>
  <c r="R574" i="4"/>
  <c r="Q574" i="4"/>
  <c r="X574" i="4"/>
  <c r="U574" i="4"/>
  <c r="S574" i="4"/>
  <c r="R573" i="4"/>
  <c r="Q573" i="4"/>
  <c r="X573" i="4"/>
  <c r="U573" i="4"/>
  <c r="S573" i="4"/>
  <c r="R572" i="4"/>
  <c r="Q572" i="4"/>
  <c r="X572" i="4"/>
  <c r="U572" i="4"/>
  <c r="S572" i="4"/>
  <c r="R571" i="4"/>
  <c r="Q571" i="4"/>
  <c r="X571" i="4"/>
  <c r="U571" i="4"/>
  <c r="S571" i="4"/>
  <c r="R570" i="4"/>
  <c r="Q570" i="4"/>
  <c r="X570" i="4"/>
  <c r="U570" i="4"/>
  <c r="S570" i="4"/>
  <c r="R569" i="4"/>
  <c r="Q569" i="4"/>
  <c r="X569" i="4"/>
  <c r="U569" i="4"/>
  <c r="S569" i="4"/>
  <c r="R568" i="4"/>
  <c r="Q568" i="4"/>
  <c r="X568" i="4"/>
  <c r="U568" i="4"/>
  <c r="S568" i="4"/>
  <c r="R567" i="4"/>
  <c r="Q567" i="4"/>
  <c r="X567" i="4"/>
  <c r="U567" i="4"/>
  <c r="S567" i="4"/>
  <c r="R566" i="4"/>
  <c r="Q566" i="4"/>
  <c r="X566" i="4"/>
  <c r="U566" i="4"/>
  <c r="S566" i="4"/>
  <c r="R565" i="4"/>
  <c r="Q565" i="4"/>
  <c r="X565" i="4"/>
  <c r="U565" i="4"/>
  <c r="S565" i="4"/>
  <c r="R564" i="4"/>
  <c r="Q564" i="4"/>
  <c r="X564" i="4"/>
  <c r="U564" i="4"/>
  <c r="S564" i="4"/>
  <c r="R563" i="4"/>
  <c r="Q563" i="4"/>
  <c r="X563" i="4"/>
  <c r="U563" i="4"/>
  <c r="S563" i="4"/>
  <c r="R562" i="4"/>
  <c r="Q562" i="4"/>
  <c r="X562" i="4"/>
  <c r="U562" i="4"/>
  <c r="S562" i="4"/>
  <c r="R561" i="4"/>
  <c r="Q561" i="4"/>
  <c r="X561" i="4"/>
  <c r="U561" i="4"/>
  <c r="S561" i="4"/>
  <c r="R560" i="4"/>
  <c r="Q560" i="4"/>
  <c r="X560" i="4"/>
  <c r="U560" i="4"/>
  <c r="S560" i="4"/>
  <c r="R559" i="4"/>
  <c r="Q559" i="4"/>
  <c r="X559" i="4"/>
  <c r="U559" i="4"/>
  <c r="S559" i="4"/>
  <c r="R558" i="4"/>
  <c r="Q558" i="4"/>
  <c r="X558" i="4"/>
  <c r="U558" i="4"/>
  <c r="S558" i="4"/>
  <c r="R557" i="4"/>
  <c r="Q557" i="4"/>
  <c r="X557" i="4"/>
  <c r="U557" i="4"/>
  <c r="S557" i="4"/>
  <c r="R556" i="4"/>
  <c r="Q556" i="4"/>
  <c r="X556" i="4"/>
  <c r="U556" i="4"/>
  <c r="S556" i="4"/>
  <c r="R555" i="4"/>
  <c r="Q555" i="4"/>
  <c r="X555" i="4"/>
  <c r="U555" i="4"/>
  <c r="S555" i="4"/>
  <c r="R554" i="4"/>
  <c r="Q554" i="4"/>
  <c r="X554" i="4"/>
  <c r="U554" i="4"/>
  <c r="S554" i="4"/>
  <c r="R553" i="4"/>
  <c r="Q553" i="4"/>
  <c r="X553" i="4"/>
  <c r="U553" i="4"/>
  <c r="S553" i="4"/>
  <c r="R552" i="4"/>
  <c r="Q552" i="4"/>
  <c r="X552" i="4"/>
  <c r="U552" i="4"/>
  <c r="S552" i="4"/>
  <c r="R551" i="4"/>
  <c r="Q551" i="4"/>
  <c r="X551" i="4"/>
  <c r="U551" i="4"/>
  <c r="S551" i="4"/>
  <c r="R550" i="4"/>
  <c r="Q550" i="4"/>
  <c r="X550" i="4"/>
  <c r="U550" i="4"/>
  <c r="S550" i="4"/>
  <c r="R549" i="4"/>
  <c r="Q549" i="4"/>
  <c r="X549" i="4"/>
  <c r="U549" i="4"/>
  <c r="S549" i="4"/>
  <c r="R548" i="4"/>
  <c r="Q548" i="4"/>
  <c r="X548" i="4"/>
  <c r="U548" i="4"/>
  <c r="S548" i="4"/>
  <c r="R547" i="4"/>
  <c r="Q547" i="4"/>
  <c r="X547" i="4"/>
  <c r="U547" i="4"/>
  <c r="S547" i="4"/>
  <c r="R546" i="4"/>
  <c r="Q546" i="4"/>
  <c r="X546" i="4"/>
  <c r="U546" i="4"/>
  <c r="S546" i="4"/>
  <c r="R545" i="4"/>
  <c r="Q545" i="4"/>
  <c r="X545" i="4"/>
  <c r="U545" i="4"/>
  <c r="S545" i="4"/>
  <c r="R544" i="4"/>
  <c r="Q544" i="4"/>
  <c r="X544" i="4"/>
  <c r="U544" i="4"/>
  <c r="S544" i="4"/>
  <c r="R543" i="4"/>
  <c r="Q543" i="4"/>
  <c r="X543" i="4"/>
  <c r="U543" i="4"/>
  <c r="S543" i="4"/>
  <c r="R542" i="4"/>
  <c r="Q542" i="4"/>
  <c r="X542" i="4"/>
  <c r="U542" i="4"/>
  <c r="S542" i="4"/>
  <c r="R541" i="4"/>
  <c r="Q541" i="4"/>
  <c r="X541" i="4"/>
  <c r="U541" i="4"/>
  <c r="S541" i="4"/>
  <c r="R540" i="4"/>
  <c r="Q540" i="4"/>
  <c r="X540" i="4"/>
  <c r="U540" i="4"/>
  <c r="S540" i="4"/>
  <c r="R539" i="4"/>
  <c r="Q539" i="4"/>
  <c r="X539" i="4"/>
  <c r="U539" i="4"/>
  <c r="S539" i="4"/>
  <c r="R538" i="4"/>
  <c r="Q538" i="4"/>
  <c r="X538" i="4"/>
  <c r="U538" i="4"/>
  <c r="S538" i="4"/>
  <c r="R537" i="4"/>
  <c r="Q537" i="4"/>
  <c r="X537" i="4"/>
  <c r="U537" i="4"/>
  <c r="S537" i="4"/>
  <c r="R536" i="4"/>
  <c r="Q536" i="4"/>
  <c r="X536" i="4"/>
  <c r="U536" i="4"/>
  <c r="S536" i="4"/>
  <c r="R535" i="4"/>
  <c r="Q535" i="4"/>
  <c r="X535" i="4"/>
  <c r="U535" i="4"/>
  <c r="S535" i="4"/>
  <c r="R534" i="4"/>
  <c r="Q534" i="4"/>
  <c r="X534" i="4"/>
  <c r="U534" i="4"/>
  <c r="S534" i="4"/>
  <c r="R533" i="4"/>
  <c r="Q533" i="4"/>
  <c r="X533" i="4"/>
  <c r="U533" i="4"/>
  <c r="S533" i="4"/>
  <c r="R532" i="4"/>
  <c r="Q532" i="4"/>
  <c r="X532" i="4"/>
  <c r="U532" i="4"/>
  <c r="S532" i="4"/>
  <c r="R531" i="4"/>
  <c r="Q531" i="4"/>
  <c r="X531" i="4"/>
  <c r="U531" i="4"/>
  <c r="S531" i="4"/>
  <c r="R530" i="4"/>
  <c r="Q530" i="4"/>
  <c r="X530" i="4"/>
  <c r="U530" i="4"/>
  <c r="S530" i="4"/>
  <c r="R529" i="4"/>
  <c r="Q529" i="4"/>
  <c r="X529" i="4"/>
  <c r="U529" i="4"/>
  <c r="S529" i="4"/>
  <c r="R528" i="4"/>
  <c r="Q528" i="4"/>
  <c r="X528" i="4"/>
  <c r="U528" i="4"/>
  <c r="S528" i="4"/>
  <c r="R527" i="4"/>
  <c r="Q527" i="4"/>
  <c r="X527" i="4"/>
  <c r="U527" i="4"/>
  <c r="S527" i="4"/>
  <c r="R526" i="4"/>
  <c r="Q526" i="4"/>
  <c r="X526" i="4"/>
  <c r="U526" i="4"/>
  <c r="S526" i="4"/>
  <c r="R525" i="4"/>
  <c r="Q525" i="4"/>
  <c r="X525" i="4"/>
  <c r="U525" i="4"/>
  <c r="S525" i="4"/>
  <c r="R524" i="4"/>
  <c r="Q524" i="4"/>
  <c r="X524" i="4"/>
  <c r="U524" i="4"/>
  <c r="S524" i="4"/>
  <c r="R523" i="4"/>
  <c r="Q523" i="4"/>
  <c r="X523" i="4"/>
  <c r="U523" i="4"/>
  <c r="S523" i="4"/>
  <c r="R522" i="4"/>
  <c r="Q522" i="4"/>
  <c r="X522" i="4"/>
  <c r="U522" i="4"/>
  <c r="S522" i="4"/>
  <c r="R521" i="4"/>
  <c r="Q521" i="4"/>
  <c r="X521" i="4"/>
  <c r="U521" i="4"/>
  <c r="S521" i="4"/>
  <c r="R520" i="4"/>
  <c r="Q520" i="4"/>
  <c r="X520" i="4"/>
  <c r="U520" i="4"/>
  <c r="S520" i="4"/>
  <c r="R519" i="4"/>
  <c r="Q519" i="4"/>
  <c r="X519" i="4"/>
  <c r="U519" i="4"/>
  <c r="S519" i="4"/>
  <c r="R518" i="4"/>
  <c r="Q518" i="4"/>
  <c r="X518" i="4"/>
  <c r="U518" i="4"/>
  <c r="S518" i="4"/>
  <c r="R517" i="4"/>
  <c r="Q517" i="4"/>
  <c r="X517" i="4"/>
  <c r="U517" i="4"/>
  <c r="S517" i="4"/>
  <c r="R516" i="4"/>
  <c r="Q516" i="4"/>
  <c r="X516" i="4"/>
  <c r="U516" i="4"/>
  <c r="S516" i="4"/>
  <c r="R515" i="4"/>
  <c r="Q515" i="4"/>
  <c r="X515" i="4"/>
  <c r="U515" i="4"/>
  <c r="S515" i="4"/>
  <c r="R514" i="4"/>
  <c r="Q514" i="4"/>
  <c r="X514" i="4"/>
  <c r="U514" i="4"/>
  <c r="S514" i="4"/>
  <c r="R513" i="4"/>
  <c r="Q513" i="4"/>
  <c r="X513" i="4"/>
  <c r="U513" i="4"/>
  <c r="S513" i="4"/>
  <c r="R512" i="4"/>
  <c r="Q512" i="4"/>
  <c r="X512" i="4"/>
  <c r="U512" i="4"/>
  <c r="S512" i="4"/>
  <c r="R511" i="4"/>
  <c r="Q511" i="4"/>
  <c r="X511" i="4"/>
  <c r="U511" i="4"/>
  <c r="S511" i="4"/>
  <c r="R510" i="4"/>
  <c r="Q510" i="4"/>
  <c r="X510" i="4"/>
  <c r="U510" i="4"/>
  <c r="S510" i="4"/>
  <c r="R509" i="4"/>
  <c r="Q509" i="4"/>
  <c r="X509" i="4"/>
  <c r="U509" i="4"/>
  <c r="S509" i="4"/>
  <c r="R508" i="4"/>
  <c r="Q508" i="4"/>
  <c r="X508" i="4"/>
  <c r="U508" i="4"/>
  <c r="S508" i="4"/>
  <c r="R507" i="4"/>
  <c r="Q507" i="4"/>
  <c r="X507" i="4"/>
  <c r="U507" i="4"/>
  <c r="S507" i="4"/>
  <c r="R506" i="4"/>
  <c r="Q506" i="4"/>
  <c r="X506" i="4"/>
  <c r="U506" i="4"/>
  <c r="S506" i="4"/>
  <c r="R505" i="4"/>
  <c r="Q505" i="4"/>
  <c r="X505" i="4"/>
  <c r="U505" i="4"/>
  <c r="S505" i="4"/>
  <c r="R504" i="4"/>
  <c r="Q504" i="4"/>
  <c r="X504" i="4"/>
  <c r="U504" i="4"/>
  <c r="S504" i="4"/>
  <c r="R503" i="4"/>
  <c r="Q503" i="4"/>
  <c r="X503" i="4"/>
  <c r="U503" i="4"/>
  <c r="S503" i="4"/>
  <c r="R502" i="4"/>
  <c r="Q502" i="4"/>
  <c r="X502" i="4"/>
  <c r="U502" i="4"/>
  <c r="S502" i="4"/>
  <c r="R501" i="4"/>
  <c r="Q501" i="4"/>
  <c r="X501" i="4"/>
  <c r="U501" i="4"/>
  <c r="S501" i="4"/>
  <c r="R500" i="4"/>
  <c r="Q500" i="4"/>
  <c r="X500" i="4"/>
  <c r="U500" i="4"/>
  <c r="S500" i="4"/>
  <c r="R499" i="4"/>
  <c r="Q499" i="4"/>
  <c r="X499" i="4"/>
  <c r="U499" i="4"/>
  <c r="S499" i="4"/>
  <c r="R498" i="4"/>
  <c r="Q498" i="4"/>
  <c r="X498" i="4"/>
  <c r="U498" i="4"/>
  <c r="S498" i="4"/>
  <c r="R497" i="4"/>
  <c r="Q497" i="4"/>
  <c r="X497" i="4"/>
  <c r="U497" i="4"/>
  <c r="S497" i="4"/>
  <c r="R496" i="4"/>
  <c r="Q496" i="4"/>
  <c r="X496" i="4"/>
  <c r="U496" i="4"/>
  <c r="S496" i="4"/>
  <c r="R495" i="4"/>
  <c r="Q495" i="4"/>
  <c r="X495" i="4"/>
  <c r="U495" i="4"/>
  <c r="S495" i="4"/>
  <c r="R494" i="4"/>
  <c r="Q494" i="4"/>
  <c r="X494" i="4"/>
  <c r="U494" i="4"/>
  <c r="S494" i="4"/>
  <c r="R493" i="4"/>
  <c r="Q493" i="4"/>
  <c r="X493" i="4"/>
  <c r="U493" i="4"/>
  <c r="S493" i="4"/>
  <c r="R492" i="4"/>
  <c r="Q492" i="4"/>
  <c r="X492" i="4"/>
  <c r="U492" i="4"/>
  <c r="S492" i="4"/>
  <c r="R491" i="4"/>
  <c r="Q491" i="4"/>
  <c r="X491" i="4"/>
  <c r="U491" i="4"/>
  <c r="S491" i="4"/>
  <c r="R490" i="4"/>
  <c r="Q490" i="4"/>
  <c r="X490" i="4"/>
  <c r="U490" i="4"/>
  <c r="S490" i="4"/>
  <c r="R489" i="4"/>
  <c r="Q489" i="4"/>
  <c r="X489" i="4"/>
  <c r="U489" i="4"/>
  <c r="S489" i="4"/>
  <c r="R488" i="4"/>
  <c r="Q488" i="4"/>
  <c r="X488" i="4"/>
  <c r="U488" i="4"/>
  <c r="S488" i="4"/>
  <c r="R487" i="4"/>
  <c r="Q487" i="4"/>
  <c r="X487" i="4"/>
  <c r="U487" i="4"/>
  <c r="S487" i="4"/>
  <c r="R486" i="4"/>
  <c r="Q486" i="4"/>
  <c r="X486" i="4"/>
  <c r="U486" i="4"/>
  <c r="S486" i="4"/>
  <c r="R485" i="4"/>
  <c r="Q485" i="4"/>
  <c r="X485" i="4"/>
  <c r="U485" i="4"/>
  <c r="S485" i="4"/>
  <c r="R484" i="4"/>
  <c r="Q484" i="4"/>
  <c r="X484" i="4"/>
  <c r="U484" i="4"/>
  <c r="S484" i="4"/>
  <c r="R483" i="4"/>
  <c r="Q483" i="4"/>
  <c r="X483" i="4"/>
  <c r="U483" i="4"/>
  <c r="S483" i="4"/>
  <c r="R482" i="4"/>
  <c r="Q482" i="4"/>
  <c r="X482" i="4"/>
  <c r="U482" i="4"/>
  <c r="S482" i="4"/>
  <c r="R481" i="4"/>
  <c r="Q481" i="4"/>
  <c r="X481" i="4"/>
  <c r="U481" i="4"/>
  <c r="S481" i="4"/>
  <c r="R480" i="4"/>
  <c r="Q480" i="4"/>
  <c r="X480" i="4"/>
  <c r="U480" i="4"/>
  <c r="S480" i="4"/>
  <c r="R479" i="4"/>
  <c r="Q479" i="4"/>
  <c r="X479" i="4"/>
  <c r="U479" i="4"/>
  <c r="S479" i="4"/>
  <c r="R478" i="4"/>
  <c r="Q478" i="4"/>
  <c r="X478" i="4"/>
  <c r="U478" i="4"/>
  <c r="S478" i="4"/>
  <c r="R477" i="4"/>
  <c r="Q477" i="4"/>
  <c r="X477" i="4"/>
  <c r="U477" i="4"/>
  <c r="S477" i="4"/>
  <c r="R476" i="4"/>
  <c r="Q476" i="4"/>
  <c r="X476" i="4"/>
  <c r="U476" i="4"/>
  <c r="S476" i="4"/>
  <c r="R475" i="4"/>
  <c r="Q475" i="4"/>
  <c r="X475" i="4"/>
  <c r="U475" i="4"/>
  <c r="S475" i="4"/>
  <c r="R474" i="4"/>
  <c r="Q474" i="4"/>
  <c r="X474" i="4"/>
  <c r="U474" i="4"/>
  <c r="S474" i="4"/>
  <c r="R473" i="4"/>
  <c r="Q473" i="4"/>
  <c r="X473" i="4"/>
  <c r="U473" i="4"/>
  <c r="S473" i="4"/>
  <c r="R472" i="4"/>
  <c r="Q472" i="4"/>
  <c r="X472" i="4"/>
  <c r="U472" i="4"/>
  <c r="S472" i="4"/>
  <c r="R471" i="4"/>
  <c r="Q471" i="4"/>
  <c r="X471" i="4"/>
  <c r="U471" i="4"/>
  <c r="S471" i="4"/>
  <c r="R470" i="4"/>
  <c r="Q470" i="4"/>
  <c r="X470" i="4"/>
  <c r="U470" i="4"/>
  <c r="S470" i="4"/>
  <c r="R469" i="4"/>
  <c r="Q469" i="4"/>
  <c r="X469" i="4"/>
  <c r="U469" i="4"/>
  <c r="S469" i="4"/>
  <c r="R468" i="4"/>
  <c r="Q468" i="4"/>
  <c r="X468" i="4"/>
  <c r="U468" i="4"/>
  <c r="S468" i="4"/>
  <c r="R467" i="4"/>
  <c r="Q467" i="4"/>
  <c r="X467" i="4"/>
  <c r="U467" i="4"/>
  <c r="S467" i="4"/>
  <c r="R466" i="4"/>
  <c r="Q466" i="4"/>
  <c r="X466" i="4"/>
  <c r="U466" i="4"/>
  <c r="S466" i="4"/>
  <c r="R465" i="4"/>
  <c r="Q465" i="4"/>
  <c r="X465" i="4"/>
  <c r="U465" i="4"/>
  <c r="S465" i="4"/>
  <c r="R464" i="4"/>
  <c r="Q464" i="4"/>
  <c r="X464" i="4"/>
  <c r="U464" i="4"/>
  <c r="S464" i="4"/>
  <c r="R463" i="4"/>
  <c r="Q463" i="4"/>
  <c r="X463" i="4"/>
  <c r="U463" i="4"/>
  <c r="S463" i="4"/>
  <c r="R462" i="4"/>
  <c r="Q462" i="4"/>
  <c r="X462" i="4"/>
  <c r="U462" i="4"/>
  <c r="S462" i="4"/>
  <c r="R461" i="4"/>
  <c r="Q461" i="4"/>
  <c r="X461" i="4"/>
  <c r="U461" i="4"/>
  <c r="S461" i="4"/>
  <c r="R460" i="4"/>
  <c r="Q460" i="4"/>
  <c r="X460" i="4"/>
  <c r="U460" i="4"/>
  <c r="S460" i="4"/>
  <c r="R459" i="4"/>
  <c r="Q459" i="4"/>
  <c r="X459" i="4"/>
  <c r="U459" i="4"/>
  <c r="S459" i="4"/>
  <c r="R458" i="4"/>
  <c r="Q458" i="4"/>
  <c r="X458" i="4"/>
  <c r="U458" i="4"/>
  <c r="S458" i="4"/>
  <c r="R457" i="4"/>
  <c r="Q457" i="4"/>
  <c r="X457" i="4"/>
  <c r="U457" i="4"/>
  <c r="S457" i="4"/>
  <c r="R456" i="4"/>
  <c r="Q456" i="4"/>
  <c r="X456" i="4"/>
  <c r="U456" i="4"/>
  <c r="S456" i="4"/>
  <c r="R455" i="4"/>
  <c r="Q455" i="4"/>
  <c r="X455" i="4"/>
  <c r="U455" i="4"/>
  <c r="S455" i="4"/>
  <c r="R454" i="4"/>
  <c r="Q454" i="4"/>
  <c r="X454" i="4"/>
  <c r="U454" i="4"/>
  <c r="S454" i="4"/>
  <c r="R453" i="4"/>
  <c r="Q453" i="4"/>
  <c r="X453" i="4"/>
  <c r="U453" i="4"/>
  <c r="S453" i="4"/>
  <c r="R452" i="4"/>
  <c r="Q452" i="4"/>
  <c r="X452" i="4"/>
  <c r="U452" i="4"/>
  <c r="S452" i="4"/>
  <c r="R451" i="4"/>
  <c r="Q451" i="4"/>
  <c r="X451" i="4"/>
  <c r="U451" i="4"/>
  <c r="S451" i="4"/>
  <c r="R450" i="4"/>
  <c r="Q450" i="4"/>
  <c r="X450" i="4"/>
  <c r="U450" i="4"/>
  <c r="S450" i="4"/>
  <c r="R449" i="4"/>
  <c r="Q449" i="4"/>
  <c r="X449" i="4"/>
  <c r="U449" i="4"/>
  <c r="S449" i="4"/>
  <c r="R448" i="4"/>
  <c r="Q448" i="4"/>
  <c r="X448" i="4"/>
  <c r="U448" i="4"/>
  <c r="S448" i="4"/>
  <c r="R447" i="4"/>
  <c r="Q447" i="4"/>
  <c r="X447" i="4"/>
  <c r="U447" i="4"/>
  <c r="S447" i="4"/>
  <c r="R446" i="4"/>
  <c r="Q446" i="4"/>
  <c r="X446" i="4"/>
  <c r="U446" i="4"/>
  <c r="S446" i="4"/>
  <c r="R445" i="4"/>
  <c r="Q445" i="4"/>
  <c r="X445" i="4"/>
  <c r="U445" i="4"/>
  <c r="S445" i="4"/>
  <c r="R444" i="4"/>
  <c r="Q444" i="4"/>
  <c r="X444" i="4"/>
  <c r="U444" i="4"/>
  <c r="S444" i="4"/>
  <c r="R443" i="4"/>
  <c r="Q443" i="4"/>
  <c r="X443" i="4"/>
  <c r="U443" i="4"/>
  <c r="S443" i="4"/>
  <c r="R442" i="4"/>
  <c r="Q442" i="4"/>
  <c r="X442" i="4"/>
  <c r="U442" i="4"/>
  <c r="S442" i="4"/>
  <c r="R441" i="4"/>
  <c r="Q441" i="4"/>
  <c r="X441" i="4"/>
  <c r="U441" i="4"/>
  <c r="S441" i="4"/>
  <c r="R440" i="4"/>
  <c r="Q440" i="4"/>
  <c r="X440" i="4"/>
  <c r="U440" i="4"/>
  <c r="S440" i="4"/>
  <c r="R439" i="4"/>
  <c r="Q439" i="4"/>
  <c r="X439" i="4"/>
  <c r="U439" i="4"/>
  <c r="S439" i="4"/>
  <c r="R438" i="4"/>
  <c r="Q438" i="4"/>
  <c r="X438" i="4"/>
  <c r="U438" i="4"/>
  <c r="S438" i="4"/>
  <c r="R437" i="4"/>
  <c r="Q437" i="4"/>
  <c r="X437" i="4"/>
  <c r="U437" i="4"/>
  <c r="S437" i="4"/>
  <c r="R436" i="4"/>
  <c r="Q436" i="4"/>
  <c r="X436" i="4"/>
  <c r="U436" i="4"/>
  <c r="S436" i="4"/>
  <c r="R435" i="4"/>
  <c r="Q435" i="4"/>
  <c r="X435" i="4"/>
  <c r="U435" i="4"/>
  <c r="S435" i="4"/>
  <c r="R434" i="4"/>
  <c r="Q434" i="4"/>
  <c r="X434" i="4"/>
  <c r="U434" i="4"/>
  <c r="S434" i="4"/>
  <c r="R433" i="4"/>
  <c r="Q433" i="4"/>
  <c r="X433" i="4"/>
  <c r="U433" i="4"/>
  <c r="S433" i="4"/>
  <c r="R432" i="4"/>
  <c r="Q432" i="4"/>
  <c r="X432" i="4"/>
  <c r="U432" i="4"/>
  <c r="S432" i="4"/>
  <c r="R431" i="4"/>
  <c r="Q431" i="4"/>
  <c r="X431" i="4"/>
  <c r="U431" i="4"/>
  <c r="S431" i="4"/>
  <c r="R430" i="4"/>
  <c r="Q430" i="4"/>
  <c r="X430" i="4"/>
  <c r="U430" i="4"/>
  <c r="S430" i="4"/>
  <c r="R429" i="4"/>
  <c r="Q429" i="4"/>
  <c r="X429" i="4"/>
  <c r="U429" i="4"/>
  <c r="S429" i="4"/>
  <c r="R428" i="4"/>
  <c r="Q428" i="4"/>
  <c r="X428" i="4"/>
  <c r="U428" i="4"/>
  <c r="S428" i="4"/>
  <c r="R427" i="4"/>
  <c r="Q427" i="4"/>
  <c r="X427" i="4"/>
  <c r="U427" i="4"/>
  <c r="S427" i="4"/>
  <c r="R426" i="4"/>
  <c r="Q426" i="4"/>
  <c r="X426" i="4"/>
  <c r="U426" i="4"/>
  <c r="S426" i="4"/>
  <c r="R425" i="4"/>
  <c r="Q425" i="4"/>
  <c r="X425" i="4"/>
  <c r="U425" i="4"/>
  <c r="S425" i="4"/>
  <c r="R424" i="4"/>
  <c r="Q424" i="4"/>
  <c r="X424" i="4"/>
  <c r="U424" i="4"/>
  <c r="S424" i="4"/>
  <c r="R423" i="4"/>
  <c r="Q423" i="4"/>
  <c r="X423" i="4"/>
  <c r="U423" i="4"/>
  <c r="S423" i="4"/>
  <c r="R422" i="4"/>
  <c r="Q422" i="4"/>
  <c r="X422" i="4"/>
  <c r="U422" i="4"/>
  <c r="S422" i="4"/>
  <c r="R421" i="4"/>
  <c r="Q421" i="4"/>
  <c r="X421" i="4"/>
  <c r="U421" i="4"/>
  <c r="S421" i="4"/>
  <c r="R420" i="4"/>
  <c r="Q420" i="4"/>
  <c r="X420" i="4"/>
  <c r="U420" i="4"/>
  <c r="S420" i="4"/>
  <c r="R419" i="4"/>
  <c r="Q419" i="4"/>
  <c r="X419" i="4"/>
  <c r="U419" i="4"/>
  <c r="S419" i="4"/>
  <c r="R418" i="4"/>
  <c r="Q418" i="4"/>
  <c r="X418" i="4"/>
  <c r="U418" i="4"/>
  <c r="S418" i="4"/>
  <c r="R417" i="4"/>
  <c r="Q417" i="4"/>
  <c r="X417" i="4"/>
  <c r="U417" i="4"/>
  <c r="S417" i="4"/>
  <c r="R416" i="4"/>
  <c r="Q416" i="4"/>
  <c r="X416" i="4"/>
  <c r="U416" i="4"/>
  <c r="S416" i="4"/>
  <c r="R415" i="4"/>
  <c r="Q415" i="4"/>
  <c r="X415" i="4"/>
  <c r="U415" i="4"/>
  <c r="S415" i="4"/>
  <c r="R414" i="4"/>
  <c r="Q414" i="4"/>
  <c r="X414" i="4"/>
  <c r="U414" i="4"/>
  <c r="S414" i="4"/>
  <c r="R413" i="4"/>
  <c r="Q413" i="4"/>
  <c r="X413" i="4"/>
  <c r="U413" i="4"/>
  <c r="S413" i="4"/>
  <c r="R412" i="4"/>
  <c r="Q412" i="4"/>
  <c r="X412" i="4"/>
  <c r="U412" i="4"/>
  <c r="S412" i="4"/>
  <c r="R411" i="4"/>
  <c r="Q411" i="4"/>
  <c r="X411" i="4"/>
  <c r="U411" i="4"/>
  <c r="S411" i="4"/>
  <c r="R410" i="4"/>
  <c r="Q410" i="4"/>
  <c r="X410" i="4"/>
  <c r="U410" i="4"/>
  <c r="S410" i="4"/>
  <c r="R409" i="4"/>
  <c r="Q409" i="4"/>
  <c r="X409" i="4"/>
  <c r="U409" i="4"/>
  <c r="S409" i="4"/>
  <c r="R408" i="4"/>
  <c r="Q408" i="4"/>
  <c r="X408" i="4"/>
  <c r="U408" i="4"/>
  <c r="S408" i="4"/>
  <c r="R407" i="4"/>
  <c r="Q407" i="4"/>
  <c r="X407" i="4"/>
  <c r="U407" i="4"/>
  <c r="S407" i="4"/>
  <c r="R406" i="4"/>
  <c r="Q406" i="4"/>
  <c r="X406" i="4"/>
  <c r="U406" i="4"/>
  <c r="S406" i="4"/>
  <c r="R405" i="4"/>
  <c r="Q405" i="4"/>
  <c r="X405" i="4"/>
  <c r="U405" i="4"/>
  <c r="S405" i="4"/>
  <c r="R404" i="4"/>
  <c r="Q404" i="4"/>
  <c r="X404" i="4"/>
  <c r="U404" i="4"/>
  <c r="S404" i="4"/>
  <c r="R403" i="4"/>
  <c r="Q403" i="4"/>
  <c r="X403" i="4"/>
  <c r="U403" i="4"/>
  <c r="S403" i="4"/>
  <c r="R402" i="4"/>
  <c r="Q402" i="4"/>
  <c r="X402" i="4"/>
  <c r="U402" i="4"/>
  <c r="S402" i="4"/>
  <c r="R401" i="4"/>
  <c r="Q401" i="4"/>
  <c r="X401" i="4"/>
  <c r="U401" i="4"/>
  <c r="S401" i="4"/>
  <c r="R400" i="4"/>
  <c r="Q400" i="4"/>
  <c r="X400" i="4"/>
  <c r="U400" i="4"/>
  <c r="S400" i="4"/>
  <c r="R399" i="4"/>
  <c r="Q399" i="4"/>
  <c r="X399" i="4"/>
  <c r="U399" i="4"/>
  <c r="S399" i="4"/>
  <c r="R398" i="4"/>
  <c r="Q398" i="4"/>
  <c r="X398" i="4"/>
  <c r="U398" i="4"/>
  <c r="S398" i="4"/>
  <c r="R397" i="4"/>
  <c r="Q397" i="4"/>
  <c r="X397" i="4"/>
  <c r="U397" i="4"/>
  <c r="S397" i="4"/>
  <c r="R396" i="4"/>
  <c r="Q396" i="4"/>
  <c r="X396" i="4"/>
  <c r="U396" i="4"/>
  <c r="S396" i="4"/>
  <c r="R395" i="4"/>
  <c r="Q395" i="4"/>
  <c r="X395" i="4"/>
  <c r="U395" i="4"/>
  <c r="S395" i="4"/>
  <c r="R394" i="4"/>
  <c r="Q394" i="4"/>
  <c r="X394" i="4"/>
  <c r="U394" i="4"/>
  <c r="S394" i="4"/>
  <c r="R393" i="4"/>
  <c r="Q393" i="4"/>
  <c r="X393" i="4"/>
  <c r="U393" i="4"/>
  <c r="S393" i="4"/>
  <c r="R392" i="4"/>
  <c r="Q392" i="4"/>
  <c r="X392" i="4"/>
  <c r="U392" i="4"/>
  <c r="S392" i="4"/>
  <c r="R391" i="4"/>
  <c r="Q391" i="4"/>
  <c r="X391" i="4"/>
  <c r="U391" i="4"/>
  <c r="S391" i="4"/>
  <c r="R390" i="4"/>
  <c r="Q390" i="4"/>
  <c r="X390" i="4"/>
  <c r="U390" i="4"/>
  <c r="S390" i="4"/>
  <c r="R389" i="4"/>
  <c r="Q389" i="4"/>
  <c r="X389" i="4"/>
  <c r="U389" i="4"/>
  <c r="S389" i="4"/>
  <c r="R388" i="4"/>
  <c r="Q388" i="4"/>
  <c r="X388" i="4"/>
  <c r="U388" i="4"/>
  <c r="S388" i="4"/>
  <c r="R387" i="4"/>
  <c r="Q387" i="4"/>
  <c r="X387" i="4"/>
  <c r="U387" i="4"/>
  <c r="S387" i="4"/>
  <c r="R386" i="4"/>
  <c r="Q386" i="4"/>
  <c r="X386" i="4"/>
  <c r="U386" i="4"/>
  <c r="S386" i="4"/>
  <c r="R385" i="4"/>
  <c r="Q385" i="4"/>
  <c r="X385" i="4"/>
  <c r="U385" i="4"/>
  <c r="S385" i="4"/>
  <c r="R384" i="4"/>
  <c r="Q384" i="4"/>
  <c r="X384" i="4"/>
  <c r="U384" i="4"/>
  <c r="S384" i="4"/>
  <c r="R383" i="4"/>
  <c r="Q383" i="4"/>
  <c r="X383" i="4"/>
  <c r="U383" i="4"/>
  <c r="S383" i="4"/>
  <c r="R382" i="4"/>
  <c r="Q382" i="4"/>
  <c r="X382" i="4"/>
  <c r="U382" i="4"/>
  <c r="S382" i="4"/>
  <c r="R381" i="4"/>
  <c r="Q381" i="4"/>
  <c r="X381" i="4"/>
  <c r="U381" i="4"/>
  <c r="S381" i="4"/>
  <c r="R380" i="4"/>
  <c r="Q380" i="4"/>
  <c r="X380" i="4"/>
  <c r="U380" i="4"/>
  <c r="S380" i="4"/>
  <c r="R379" i="4"/>
  <c r="Q379" i="4"/>
  <c r="X379" i="4"/>
  <c r="U379" i="4"/>
  <c r="S379" i="4"/>
  <c r="R378" i="4"/>
  <c r="Q378" i="4"/>
  <c r="X378" i="4"/>
  <c r="U378" i="4"/>
  <c r="S378" i="4"/>
  <c r="R377" i="4"/>
  <c r="Q377" i="4"/>
  <c r="X377" i="4"/>
  <c r="U377" i="4"/>
  <c r="S377" i="4"/>
  <c r="R376" i="4"/>
  <c r="Q376" i="4"/>
  <c r="X376" i="4"/>
  <c r="U376" i="4"/>
  <c r="S376" i="4"/>
  <c r="R375" i="4"/>
  <c r="Q375" i="4"/>
  <c r="X375" i="4"/>
  <c r="U375" i="4"/>
  <c r="S375" i="4"/>
  <c r="R374" i="4"/>
  <c r="Q374" i="4"/>
  <c r="X374" i="4"/>
  <c r="U374" i="4"/>
  <c r="S374" i="4"/>
  <c r="R373" i="4"/>
  <c r="Q373" i="4"/>
  <c r="X373" i="4"/>
  <c r="U373" i="4"/>
  <c r="S373" i="4"/>
  <c r="R372" i="4"/>
  <c r="Q372" i="4"/>
  <c r="X372" i="4"/>
  <c r="U372" i="4"/>
  <c r="S372" i="4"/>
  <c r="R371" i="4"/>
  <c r="Q371" i="4"/>
  <c r="X371" i="4"/>
  <c r="U371" i="4"/>
  <c r="S371" i="4"/>
  <c r="R370" i="4"/>
  <c r="Q370" i="4"/>
  <c r="X370" i="4"/>
  <c r="U370" i="4"/>
  <c r="S370" i="4"/>
  <c r="R369" i="4"/>
  <c r="Q369" i="4"/>
  <c r="X369" i="4"/>
  <c r="U369" i="4"/>
  <c r="S369" i="4"/>
  <c r="R368" i="4"/>
  <c r="Q368" i="4"/>
  <c r="X368" i="4"/>
  <c r="U368" i="4"/>
  <c r="S368" i="4"/>
  <c r="R367" i="4"/>
  <c r="Q367" i="4"/>
  <c r="X367" i="4"/>
  <c r="U367" i="4"/>
  <c r="S367" i="4"/>
  <c r="R366" i="4"/>
  <c r="Q366" i="4"/>
  <c r="X366" i="4"/>
  <c r="U366" i="4"/>
  <c r="S366" i="4"/>
  <c r="R365" i="4"/>
  <c r="Q365" i="4"/>
  <c r="X365" i="4"/>
  <c r="U365" i="4"/>
  <c r="S365" i="4"/>
  <c r="R364" i="4"/>
  <c r="Q364" i="4"/>
  <c r="X364" i="4"/>
  <c r="U364" i="4"/>
  <c r="S364" i="4"/>
  <c r="R363" i="4"/>
  <c r="Q363" i="4"/>
  <c r="X363" i="4"/>
  <c r="U363" i="4"/>
  <c r="S363" i="4"/>
  <c r="R362" i="4"/>
  <c r="Q362" i="4"/>
  <c r="X362" i="4"/>
  <c r="U362" i="4"/>
  <c r="S362" i="4"/>
  <c r="R361" i="4"/>
  <c r="Q361" i="4"/>
  <c r="X361" i="4"/>
  <c r="U361" i="4"/>
  <c r="S361" i="4"/>
  <c r="R360" i="4"/>
  <c r="Q360" i="4"/>
  <c r="X360" i="4"/>
  <c r="U360" i="4"/>
  <c r="S360" i="4"/>
  <c r="R359" i="4"/>
  <c r="Q359" i="4"/>
  <c r="X359" i="4"/>
  <c r="U359" i="4"/>
  <c r="S359" i="4"/>
  <c r="R358" i="4"/>
  <c r="Q358" i="4"/>
  <c r="X358" i="4"/>
  <c r="U358" i="4"/>
  <c r="S358" i="4"/>
  <c r="R357" i="4"/>
  <c r="Q357" i="4"/>
  <c r="X357" i="4"/>
  <c r="U357" i="4"/>
  <c r="S357" i="4"/>
  <c r="R356" i="4"/>
  <c r="Q356" i="4"/>
  <c r="X356" i="4"/>
  <c r="U356" i="4"/>
  <c r="S356" i="4"/>
  <c r="R355" i="4"/>
  <c r="Q355" i="4"/>
  <c r="X355" i="4"/>
  <c r="U355" i="4"/>
  <c r="S355" i="4"/>
  <c r="R354" i="4"/>
  <c r="Q354" i="4"/>
  <c r="X354" i="4"/>
  <c r="U354" i="4"/>
  <c r="S354" i="4"/>
  <c r="R353" i="4"/>
  <c r="Q353" i="4"/>
  <c r="X353" i="4"/>
  <c r="U353" i="4"/>
  <c r="S353" i="4"/>
  <c r="R352" i="4"/>
  <c r="Q352" i="4"/>
  <c r="X352" i="4"/>
  <c r="U352" i="4"/>
  <c r="S352" i="4"/>
  <c r="R351" i="4"/>
  <c r="Q351" i="4"/>
  <c r="X351" i="4"/>
  <c r="U351" i="4"/>
  <c r="S351" i="4"/>
  <c r="R350" i="4"/>
  <c r="Q350" i="4"/>
  <c r="X350" i="4"/>
  <c r="U350" i="4"/>
  <c r="S350" i="4"/>
  <c r="R349" i="4"/>
  <c r="Q349" i="4"/>
  <c r="X349" i="4"/>
  <c r="U349" i="4"/>
  <c r="S349" i="4"/>
  <c r="R348" i="4"/>
  <c r="Q348" i="4"/>
  <c r="X348" i="4"/>
  <c r="U348" i="4"/>
  <c r="S348" i="4"/>
  <c r="R347" i="4"/>
  <c r="Q347" i="4"/>
  <c r="X347" i="4"/>
  <c r="U347" i="4"/>
  <c r="S347" i="4"/>
  <c r="R346" i="4"/>
  <c r="Q346" i="4"/>
  <c r="X346" i="4"/>
  <c r="U346" i="4"/>
  <c r="S346" i="4"/>
  <c r="R345" i="4"/>
  <c r="Q345" i="4"/>
  <c r="X345" i="4"/>
  <c r="U345" i="4"/>
  <c r="S345" i="4"/>
  <c r="R344" i="4"/>
  <c r="Q344" i="4"/>
  <c r="X344" i="4"/>
  <c r="U344" i="4"/>
  <c r="S344" i="4"/>
  <c r="R343" i="4"/>
  <c r="Q343" i="4"/>
  <c r="X343" i="4"/>
  <c r="U343" i="4"/>
  <c r="S343" i="4"/>
  <c r="R342" i="4"/>
  <c r="Q342" i="4"/>
  <c r="X342" i="4"/>
  <c r="U342" i="4"/>
  <c r="S342" i="4"/>
  <c r="R341" i="4"/>
  <c r="Q341" i="4"/>
  <c r="X341" i="4"/>
  <c r="U341" i="4"/>
  <c r="S341" i="4"/>
  <c r="R340" i="4"/>
  <c r="Q340" i="4"/>
  <c r="X340" i="4"/>
  <c r="U340" i="4"/>
  <c r="S340" i="4"/>
  <c r="R339" i="4"/>
  <c r="Q339" i="4"/>
  <c r="X339" i="4"/>
  <c r="U339" i="4"/>
  <c r="S339" i="4"/>
  <c r="R338" i="4"/>
  <c r="Q338" i="4"/>
  <c r="X338" i="4"/>
  <c r="U338" i="4"/>
  <c r="S338" i="4"/>
  <c r="R337" i="4"/>
  <c r="Q337" i="4"/>
  <c r="X337" i="4"/>
  <c r="U337" i="4"/>
  <c r="S337" i="4"/>
  <c r="R336" i="4"/>
  <c r="Q336" i="4"/>
  <c r="X336" i="4"/>
  <c r="U336" i="4"/>
  <c r="S336" i="4"/>
  <c r="R335" i="4"/>
  <c r="Q335" i="4"/>
  <c r="X335" i="4"/>
  <c r="U335" i="4"/>
  <c r="S335" i="4"/>
  <c r="R334" i="4"/>
  <c r="Q334" i="4"/>
  <c r="X334" i="4"/>
  <c r="U334" i="4"/>
  <c r="S334" i="4"/>
  <c r="R333" i="4"/>
  <c r="Q333" i="4"/>
  <c r="X333" i="4"/>
  <c r="U333" i="4"/>
  <c r="S333" i="4"/>
  <c r="R332" i="4"/>
  <c r="Q332" i="4"/>
  <c r="X332" i="4"/>
  <c r="U332" i="4"/>
  <c r="S332" i="4"/>
  <c r="R331" i="4"/>
  <c r="Q331" i="4"/>
  <c r="X331" i="4"/>
  <c r="U331" i="4"/>
  <c r="S331" i="4"/>
  <c r="R330" i="4"/>
  <c r="Q330" i="4"/>
  <c r="X330" i="4"/>
  <c r="U330" i="4"/>
  <c r="S330" i="4"/>
  <c r="R329" i="4"/>
  <c r="Q329" i="4"/>
  <c r="X329" i="4"/>
  <c r="U329" i="4"/>
  <c r="S329" i="4"/>
  <c r="R328" i="4"/>
  <c r="Q328" i="4"/>
  <c r="X328" i="4"/>
  <c r="U328" i="4"/>
  <c r="S328" i="4"/>
  <c r="R327" i="4"/>
  <c r="Q327" i="4"/>
  <c r="X327" i="4"/>
  <c r="U327" i="4"/>
  <c r="S327" i="4"/>
  <c r="R326" i="4"/>
  <c r="Q326" i="4"/>
  <c r="X326" i="4"/>
  <c r="U326" i="4"/>
  <c r="S326" i="4"/>
  <c r="R325" i="4"/>
  <c r="Q325" i="4"/>
  <c r="X325" i="4"/>
  <c r="U325" i="4"/>
  <c r="S325" i="4"/>
  <c r="R324" i="4"/>
  <c r="Q324" i="4"/>
  <c r="X324" i="4"/>
  <c r="U324" i="4"/>
  <c r="S324" i="4"/>
  <c r="R323" i="4"/>
  <c r="Q323" i="4"/>
  <c r="X323" i="4"/>
  <c r="U323" i="4"/>
  <c r="S323" i="4"/>
  <c r="R322" i="4"/>
  <c r="Q322" i="4"/>
  <c r="X322" i="4"/>
  <c r="U322" i="4"/>
  <c r="S322" i="4"/>
  <c r="R321" i="4"/>
  <c r="Q321" i="4"/>
  <c r="X321" i="4"/>
  <c r="U321" i="4"/>
  <c r="S321" i="4"/>
  <c r="R320" i="4"/>
  <c r="Q320" i="4"/>
  <c r="X320" i="4"/>
  <c r="U320" i="4"/>
  <c r="S320" i="4"/>
  <c r="R319" i="4"/>
  <c r="Q319" i="4"/>
  <c r="X319" i="4"/>
  <c r="U319" i="4"/>
  <c r="S319" i="4"/>
  <c r="R318" i="4"/>
  <c r="Q318" i="4"/>
  <c r="X318" i="4"/>
  <c r="U318" i="4"/>
  <c r="S318" i="4"/>
  <c r="R317" i="4"/>
  <c r="Q317" i="4"/>
  <c r="X317" i="4"/>
  <c r="U317" i="4"/>
  <c r="S317" i="4"/>
  <c r="R316" i="4"/>
  <c r="Q316" i="4"/>
  <c r="X316" i="4"/>
  <c r="U316" i="4"/>
  <c r="S316" i="4"/>
  <c r="R315" i="4"/>
  <c r="Q315" i="4"/>
  <c r="X315" i="4"/>
  <c r="U315" i="4"/>
  <c r="S315" i="4"/>
  <c r="R314" i="4"/>
  <c r="Q314" i="4"/>
  <c r="X314" i="4"/>
  <c r="U314" i="4"/>
  <c r="S314" i="4"/>
  <c r="R313" i="4"/>
  <c r="Q313" i="4"/>
  <c r="X313" i="4"/>
  <c r="U313" i="4"/>
  <c r="S313" i="4"/>
  <c r="R312" i="4"/>
  <c r="Q312" i="4"/>
  <c r="X312" i="4"/>
  <c r="U312" i="4"/>
  <c r="S312" i="4"/>
  <c r="R311" i="4"/>
  <c r="Q311" i="4"/>
  <c r="X311" i="4"/>
  <c r="U311" i="4"/>
  <c r="S311" i="4"/>
  <c r="R310" i="4"/>
  <c r="Q310" i="4"/>
  <c r="X310" i="4"/>
  <c r="U310" i="4"/>
  <c r="S310" i="4"/>
  <c r="R309" i="4"/>
  <c r="Q309" i="4"/>
  <c r="X309" i="4"/>
  <c r="U309" i="4"/>
  <c r="S309" i="4"/>
  <c r="R308" i="4"/>
  <c r="Q308" i="4"/>
  <c r="X308" i="4"/>
  <c r="U308" i="4"/>
  <c r="S308" i="4"/>
  <c r="R307" i="4"/>
  <c r="Q307" i="4"/>
  <c r="X307" i="4"/>
  <c r="U307" i="4"/>
  <c r="S307" i="4"/>
  <c r="R306" i="4"/>
  <c r="Q306" i="4"/>
  <c r="X306" i="4"/>
  <c r="U306" i="4"/>
  <c r="S306" i="4"/>
  <c r="R305" i="4"/>
  <c r="Q305" i="4"/>
  <c r="X305" i="4"/>
  <c r="U305" i="4"/>
  <c r="S305" i="4"/>
  <c r="R304" i="4"/>
  <c r="Q304" i="4"/>
  <c r="X304" i="4"/>
  <c r="U304" i="4"/>
  <c r="S304" i="4"/>
  <c r="R303" i="4"/>
  <c r="Q303" i="4"/>
  <c r="X303" i="4"/>
  <c r="U303" i="4"/>
  <c r="S303" i="4"/>
  <c r="R302" i="4"/>
  <c r="Q302" i="4"/>
  <c r="X302" i="4"/>
  <c r="U302" i="4"/>
  <c r="S302" i="4"/>
  <c r="R301" i="4"/>
  <c r="Q301" i="4"/>
  <c r="X301" i="4"/>
  <c r="U301" i="4"/>
  <c r="S301" i="4"/>
  <c r="R300" i="4"/>
  <c r="Q300" i="4"/>
  <c r="X300" i="4"/>
  <c r="U300" i="4"/>
  <c r="S300" i="4"/>
  <c r="R299" i="4"/>
  <c r="Q299" i="4"/>
  <c r="X299" i="4"/>
  <c r="U299" i="4"/>
  <c r="S299" i="4"/>
  <c r="R298" i="4"/>
  <c r="Q298" i="4"/>
  <c r="X298" i="4"/>
  <c r="U298" i="4"/>
  <c r="S298" i="4"/>
  <c r="R297" i="4"/>
  <c r="Q297" i="4"/>
  <c r="X297" i="4"/>
  <c r="U297" i="4"/>
  <c r="S297" i="4"/>
  <c r="R296" i="4"/>
  <c r="Q296" i="4"/>
  <c r="X296" i="4"/>
  <c r="U296" i="4"/>
  <c r="S296" i="4"/>
  <c r="R295" i="4"/>
  <c r="Q295" i="4"/>
  <c r="X295" i="4"/>
  <c r="U295" i="4"/>
  <c r="S295" i="4"/>
  <c r="R294" i="4"/>
  <c r="Q294" i="4"/>
  <c r="X294" i="4"/>
  <c r="U294" i="4"/>
  <c r="S294" i="4"/>
  <c r="R293" i="4"/>
  <c r="Q293" i="4"/>
  <c r="X293" i="4"/>
  <c r="U293" i="4"/>
  <c r="S293" i="4"/>
  <c r="R292" i="4"/>
  <c r="Q292" i="4"/>
  <c r="X292" i="4"/>
  <c r="U292" i="4"/>
  <c r="S292" i="4"/>
  <c r="R291" i="4"/>
  <c r="Q291" i="4"/>
  <c r="X291" i="4"/>
  <c r="U291" i="4"/>
  <c r="S291" i="4"/>
  <c r="R290" i="4"/>
  <c r="Q290" i="4"/>
  <c r="X290" i="4"/>
  <c r="U290" i="4"/>
  <c r="S290" i="4"/>
  <c r="R289" i="4"/>
  <c r="Q289" i="4"/>
  <c r="X289" i="4"/>
  <c r="U289" i="4"/>
  <c r="S289" i="4"/>
  <c r="R288" i="4"/>
  <c r="Q288" i="4"/>
  <c r="X288" i="4"/>
  <c r="U288" i="4"/>
  <c r="S288" i="4"/>
  <c r="R287" i="4"/>
  <c r="Q287" i="4"/>
  <c r="X287" i="4"/>
  <c r="U287" i="4"/>
  <c r="S287" i="4"/>
  <c r="R286" i="4"/>
  <c r="Q286" i="4"/>
  <c r="X286" i="4"/>
  <c r="U286" i="4"/>
  <c r="S286" i="4"/>
  <c r="R285" i="4"/>
  <c r="Q285" i="4"/>
  <c r="X285" i="4"/>
  <c r="U285" i="4"/>
  <c r="S285" i="4"/>
  <c r="R284" i="4"/>
  <c r="Q284" i="4"/>
  <c r="X284" i="4"/>
  <c r="U284" i="4"/>
  <c r="S284" i="4"/>
  <c r="R283" i="4"/>
  <c r="Q283" i="4"/>
  <c r="X283" i="4"/>
  <c r="U283" i="4"/>
  <c r="S283" i="4"/>
  <c r="R282" i="4"/>
  <c r="Q282" i="4"/>
  <c r="X282" i="4"/>
  <c r="U282" i="4"/>
  <c r="S282" i="4"/>
  <c r="R281" i="4"/>
  <c r="Q281" i="4"/>
  <c r="X281" i="4"/>
  <c r="U281" i="4"/>
  <c r="S281" i="4"/>
  <c r="R280" i="4"/>
  <c r="Q280" i="4"/>
  <c r="X280" i="4"/>
  <c r="U280" i="4"/>
  <c r="S280" i="4"/>
  <c r="R279" i="4"/>
  <c r="Q279" i="4"/>
  <c r="X279" i="4"/>
  <c r="U279" i="4"/>
  <c r="S279" i="4"/>
  <c r="R278" i="4"/>
  <c r="Q278" i="4"/>
  <c r="X278" i="4"/>
  <c r="U278" i="4"/>
  <c r="S278" i="4"/>
  <c r="R277" i="4"/>
  <c r="Q277" i="4"/>
  <c r="X277" i="4"/>
  <c r="U277" i="4"/>
  <c r="S277" i="4"/>
  <c r="R276" i="4"/>
  <c r="Q276" i="4"/>
  <c r="X276" i="4"/>
  <c r="U276" i="4"/>
  <c r="S276" i="4"/>
  <c r="R275" i="4"/>
  <c r="Q275" i="4"/>
  <c r="X275" i="4"/>
  <c r="U275" i="4"/>
  <c r="S275" i="4"/>
  <c r="R274" i="4"/>
  <c r="Q274" i="4"/>
  <c r="X274" i="4"/>
  <c r="U274" i="4"/>
  <c r="S274" i="4"/>
  <c r="R273" i="4"/>
  <c r="Q273" i="4"/>
  <c r="X273" i="4"/>
  <c r="U273" i="4"/>
  <c r="S273" i="4"/>
  <c r="R272" i="4"/>
  <c r="Q272" i="4"/>
  <c r="X272" i="4"/>
  <c r="U272" i="4"/>
  <c r="S272" i="4"/>
  <c r="R271" i="4"/>
  <c r="Q271" i="4"/>
  <c r="X271" i="4"/>
  <c r="U271" i="4"/>
  <c r="S271" i="4"/>
  <c r="R270" i="4"/>
  <c r="Q270" i="4"/>
  <c r="X270" i="4"/>
  <c r="U270" i="4"/>
  <c r="S270" i="4"/>
  <c r="R269" i="4"/>
  <c r="Q269" i="4"/>
  <c r="X269" i="4"/>
  <c r="U269" i="4"/>
  <c r="S269" i="4"/>
  <c r="R268" i="4"/>
  <c r="Q268" i="4"/>
  <c r="X268" i="4"/>
  <c r="U268" i="4"/>
  <c r="S268" i="4"/>
  <c r="R267" i="4"/>
  <c r="Q267" i="4"/>
  <c r="X267" i="4"/>
  <c r="U267" i="4"/>
  <c r="S267" i="4"/>
  <c r="R266" i="4"/>
  <c r="Q266" i="4"/>
  <c r="X266" i="4"/>
  <c r="U266" i="4"/>
  <c r="S266" i="4"/>
  <c r="R265" i="4"/>
  <c r="Q265" i="4"/>
  <c r="X265" i="4"/>
  <c r="U265" i="4"/>
  <c r="S265" i="4"/>
  <c r="R264" i="4"/>
  <c r="Q264" i="4"/>
  <c r="X264" i="4"/>
  <c r="U264" i="4"/>
  <c r="S264" i="4"/>
  <c r="R263" i="4"/>
  <c r="Q263" i="4"/>
  <c r="X263" i="4"/>
  <c r="U263" i="4"/>
  <c r="S263" i="4"/>
  <c r="R262" i="4"/>
  <c r="Q262" i="4"/>
  <c r="X262" i="4"/>
  <c r="U262" i="4"/>
  <c r="S262" i="4"/>
  <c r="R261" i="4"/>
  <c r="Q261" i="4"/>
  <c r="X261" i="4"/>
  <c r="U261" i="4"/>
  <c r="S261" i="4"/>
  <c r="R260" i="4"/>
  <c r="Q260" i="4"/>
  <c r="X260" i="4"/>
  <c r="U260" i="4"/>
  <c r="S260" i="4"/>
  <c r="R259" i="4"/>
  <c r="Q259" i="4"/>
  <c r="X259" i="4"/>
  <c r="U259" i="4"/>
  <c r="S259" i="4"/>
  <c r="R258" i="4"/>
  <c r="Q258" i="4"/>
  <c r="X258" i="4"/>
  <c r="U258" i="4"/>
  <c r="S258" i="4"/>
  <c r="R257" i="4"/>
  <c r="Q257" i="4"/>
  <c r="X257" i="4"/>
  <c r="U257" i="4"/>
  <c r="S257" i="4"/>
  <c r="R256" i="4"/>
  <c r="Q256" i="4"/>
  <c r="X256" i="4"/>
  <c r="U256" i="4"/>
  <c r="S256" i="4"/>
  <c r="R255" i="4"/>
  <c r="Q255" i="4"/>
  <c r="X255" i="4"/>
  <c r="U255" i="4"/>
  <c r="S255" i="4"/>
  <c r="R254" i="4"/>
  <c r="Q254" i="4"/>
  <c r="X254" i="4"/>
  <c r="U254" i="4"/>
  <c r="S254" i="4"/>
  <c r="R253" i="4"/>
  <c r="Q253" i="4"/>
  <c r="X253" i="4"/>
  <c r="U253" i="4"/>
  <c r="S253" i="4"/>
  <c r="R252" i="4"/>
  <c r="Q252" i="4"/>
  <c r="X252" i="4"/>
  <c r="U252" i="4"/>
  <c r="S252" i="4"/>
  <c r="R251" i="4"/>
  <c r="Q251" i="4"/>
  <c r="X251" i="4"/>
  <c r="U251" i="4"/>
  <c r="S251" i="4"/>
  <c r="R250" i="4"/>
  <c r="Q250" i="4"/>
  <c r="X250" i="4"/>
  <c r="U250" i="4"/>
  <c r="S250" i="4"/>
  <c r="R249" i="4"/>
  <c r="Q249" i="4"/>
  <c r="X249" i="4"/>
  <c r="U249" i="4"/>
  <c r="S249" i="4"/>
  <c r="R248" i="4"/>
  <c r="Q248" i="4"/>
  <c r="X248" i="4"/>
  <c r="U248" i="4"/>
  <c r="S248" i="4"/>
  <c r="R247" i="4"/>
  <c r="Q247" i="4"/>
  <c r="X247" i="4"/>
  <c r="U247" i="4"/>
  <c r="S247" i="4"/>
  <c r="R246" i="4"/>
  <c r="Q246" i="4"/>
  <c r="X246" i="4"/>
  <c r="U246" i="4"/>
  <c r="S246" i="4"/>
  <c r="R245" i="4"/>
  <c r="Q245" i="4"/>
  <c r="X245" i="4"/>
  <c r="U245" i="4"/>
  <c r="S245" i="4"/>
  <c r="R244" i="4"/>
  <c r="Q244" i="4"/>
  <c r="X244" i="4"/>
  <c r="U244" i="4"/>
  <c r="S244" i="4"/>
  <c r="R243" i="4"/>
  <c r="Q243" i="4"/>
  <c r="X243" i="4"/>
  <c r="U243" i="4"/>
  <c r="S243" i="4"/>
  <c r="R242" i="4"/>
  <c r="Q242" i="4"/>
  <c r="X242" i="4"/>
  <c r="U242" i="4"/>
  <c r="S242" i="4"/>
  <c r="R241" i="4"/>
  <c r="Q241" i="4"/>
  <c r="X241" i="4"/>
  <c r="U241" i="4"/>
  <c r="S241" i="4"/>
  <c r="R240" i="4"/>
  <c r="Q240" i="4"/>
  <c r="X240" i="4"/>
  <c r="U240" i="4"/>
  <c r="S240" i="4"/>
  <c r="R239" i="4"/>
  <c r="Q239" i="4"/>
  <c r="X239" i="4"/>
  <c r="U239" i="4"/>
  <c r="S239" i="4"/>
  <c r="R238" i="4"/>
  <c r="Q238" i="4"/>
  <c r="X238" i="4"/>
  <c r="U238" i="4"/>
  <c r="S238" i="4"/>
  <c r="R237" i="4"/>
  <c r="Q237" i="4"/>
  <c r="X237" i="4"/>
  <c r="U237" i="4"/>
  <c r="S237" i="4"/>
  <c r="R236" i="4"/>
  <c r="Q236" i="4"/>
  <c r="X236" i="4"/>
  <c r="U236" i="4"/>
  <c r="S236" i="4"/>
  <c r="R235" i="4"/>
  <c r="Q235" i="4"/>
  <c r="X235" i="4"/>
  <c r="U235" i="4"/>
  <c r="S235" i="4"/>
  <c r="R234" i="4"/>
  <c r="Q234" i="4"/>
  <c r="X234" i="4"/>
  <c r="U234" i="4"/>
  <c r="S234" i="4"/>
  <c r="R233" i="4"/>
  <c r="Q233" i="4"/>
  <c r="X233" i="4"/>
  <c r="U233" i="4"/>
  <c r="S233" i="4"/>
  <c r="R232" i="4"/>
  <c r="Q232" i="4"/>
  <c r="X232" i="4"/>
  <c r="U232" i="4"/>
  <c r="S232" i="4"/>
  <c r="R231" i="4"/>
  <c r="Q231" i="4"/>
  <c r="X231" i="4"/>
  <c r="U231" i="4"/>
  <c r="S231" i="4"/>
  <c r="R230" i="4"/>
  <c r="Q230" i="4"/>
  <c r="X230" i="4"/>
  <c r="U230" i="4"/>
  <c r="S230" i="4"/>
  <c r="R229" i="4"/>
  <c r="Q229" i="4"/>
  <c r="X229" i="4"/>
  <c r="U229" i="4"/>
  <c r="S229" i="4"/>
  <c r="R228" i="4"/>
  <c r="Q228" i="4"/>
  <c r="X228" i="4"/>
  <c r="U228" i="4"/>
  <c r="S228" i="4"/>
  <c r="R227" i="4"/>
  <c r="Q227" i="4"/>
  <c r="X227" i="4"/>
  <c r="U227" i="4"/>
  <c r="S227" i="4"/>
  <c r="R226" i="4"/>
  <c r="Q226" i="4"/>
  <c r="X226" i="4"/>
  <c r="U226" i="4"/>
  <c r="S226" i="4"/>
  <c r="R225" i="4"/>
  <c r="Q225" i="4"/>
  <c r="X225" i="4"/>
  <c r="U225" i="4"/>
  <c r="S225" i="4"/>
  <c r="R224" i="4"/>
  <c r="Q224" i="4"/>
  <c r="X224" i="4"/>
  <c r="U224" i="4"/>
  <c r="S224" i="4"/>
  <c r="R223" i="4"/>
  <c r="Q223" i="4"/>
  <c r="X223" i="4"/>
  <c r="U223" i="4"/>
  <c r="S223" i="4"/>
  <c r="R222" i="4"/>
  <c r="Q222" i="4"/>
  <c r="X222" i="4"/>
  <c r="U222" i="4"/>
  <c r="S222" i="4"/>
  <c r="R221" i="4"/>
  <c r="Q221" i="4"/>
  <c r="X221" i="4"/>
  <c r="U221" i="4"/>
  <c r="S221" i="4"/>
  <c r="R220" i="4"/>
  <c r="Q220" i="4"/>
  <c r="X220" i="4"/>
  <c r="U220" i="4"/>
  <c r="S220" i="4"/>
  <c r="R219" i="4"/>
  <c r="Q219" i="4"/>
  <c r="X219" i="4"/>
  <c r="U219" i="4"/>
  <c r="S219" i="4"/>
  <c r="R218" i="4"/>
  <c r="Q218" i="4"/>
  <c r="X218" i="4"/>
  <c r="U218" i="4"/>
  <c r="S218" i="4"/>
  <c r="R217" i="4"/>
  <c r="Q217" i="4"/>
  <c r="X217" i="4"/>
  <c r="U217" i="4"/>
  <c r="S217" i="4"/>
  <c r="R216" i="4"/>
  <c r="Q216" i="4"/>
  <c r="X216" i="4"/>
  <c r="U216" i="4"/>
  <c r="S216" i="4"/>
  <c r="R215" i="4"/>
  <c r="Q215" i="4"/>
  <c r="X215" i="4"/>
  <c r="U215" i="4"/>
  <c r="S215" i="4"/>
  <c r="R214" i="4"/>
  <c r="Q214" i="4"/>
  <c r="X214" i="4"/>
  <c r="U214" i="4"/>
  <c r="S214" i="4"/>
  <c r="R213" i="4"/>
  <c r="Q213" i="4"/>
  <c r="X213" i="4"/>
  <c r="U213" i="4"/>
  <c r="S213" i="4"/>
  <c r="R212" i="4"/>
  <c r="Q212" i="4"/>
  <c r="X212" i="4"/>
  <c r="U212" i="4"/>
  <c r="S212" i="4"/>
  <c r="R211" i="4"/>
  <c r="Q211" i="4"/>
  <c r="X211" i="4"/>
  <c r="U211" i="4"/>
  <c r="S211" i="4"/>
  <c r="R210" i="4"/>
  <c r="Q210" i="4"/>
  <c r="X210" i="4"/>
  <c r="U210" i="4"/>
  <c r="S210" i="4"/>
  <c r="R209" i="4"/>
  <c r="Q209" i="4"/>
  <c r="X209" i="4"/>
  <c r="U209" i="4"/>
  <c r="S209" i="4"/>
  <c r="R208" i="4"/>
  <c r="Q208" i="4"/>
  <c r="X208" i="4"/>
  <c r="U208" i="4"/>
  <c r="S208" i="4"/>
  <c r="R207" i="4"/>
  <c r="Q207" i="4"/>
  <c r="X207" i="4"/>
  <c r="U207" i="4"/>
  <c r="S207" i="4"/>
  <c r="R206" i="4"/>
  <c r="Q206" i="4"/>
  <c r="X206" i="4"/>
  <c r="U206" i="4"/>
  <c r="S206" i="4"/>
  <c r="R205" i="4"/>
  <c r="Q205" i="4"/>
  <c r="X205" i="4"/>
  <c r="U205" i="4"/>
  <c r="S205" i="4"/>
  <c r="R204" i="4"/>
  <c r="Q204" i="4"/>
  <c r="X204" i="4"/>
  <c r="U204" i="4"/>
  <c r="S204" i="4"/>
  <c r="R203" i="4"/>
  <c r="Q203" i="4"/>
  <c r="X203" i="4"/>
  <c r="U203" i="4"/>
  <c r="S203" i="4"/>
  <c r="R202" i="4"/>
  <c r="Q202" i="4"/>
  <c r="X202" i="4"/>
  <c r="U202" i="4"/>
  <c r="S202" i="4"/>
  <c r="R201" i="4"/>
  <c r="Q201" i="4"/>
  <c r="X201" i="4"/>
  <c r="U201" i="4"/>
  <c r="S201" i="4"/>
  <c r="R200" i="4"/>
  <c r="Q200" i="4"/>
  <c r="X200" i="4"/>
  <c r="U200" i="4"/>
  <c r="S200" i="4"/>
  <c r="R199" i="4"/>
  <c r="Q199" i="4"/>
  <c r="X199" i="4"/>
  <c r="U199" i="4"/>
  <c r="S199" i="4"/>
  <c r="R198" i="4"/>
  <c r="Q198" i="4"/>
  <c r="X198" i="4"/>
  <c r="U198" i="4"/>
  <c r="S198" i="4"/>
  <c r="R197" i="4"/>
  <c r="Q197" i="4"/>
  <c r="X197" i="4"/>
  <c r="U197" i="4"/>
  <c r="S197" i="4"/>
  <c r="R196" i="4"/>
  <c r="Q196" i="4"/>
  <c r="X196" i="4"/>
  <c r="U196" i="4"/>
  <c r="S196" i="4"/>
  <c r="R195" i="4"/>
  <c r="Q195" i="4"/>
  <c r="X195" i="4"/>
  <c r="U195" i="4"/>
  <c r="S195" i="4"/>
  <c r="R194" i="4"/>
  <c r="Q194" i="4"/>
  <c r="X194" i="4"/>
  <c r="U194" i="4"/>
  <c r="S194" i="4"/>
  <c r="R193" i="4"/>
  <c r="Q193" i="4"/>
  <c r="X193" i="4"/>
  <c r="U193" i="4"/>
  <c r="S193" i="4"/>
  <c r="R192" i="4"/>
  <c r="Q192" i="4"/>
  <c r="X192" i="4"/>
  <c r="U192" i="4"/>
  <c r="S192" i="4"/>
  <c r="R191" i="4"/>
  <c r="Q191" i="4"/>
  <c r="X191" i="4"/>
  <c r="U191" i="4"/>
  <c r="S191" i="4"/>
  <c r="R190" i="4"/>
  <c r="Q190" i="4"/>
  <c r="X190" i="4"/>
  <c r="U190" i="4"/>
  <c r="S190" i="4"/>
  <c r="R189" i="4"/>
  <c r="Q189" i="4"/>
  <c r="X189" i="4"/>
  <c r="U189" i="4"/>
  <c r="S189" i="4"/>
  <c r="R188" i="4"/>
  <c r="Q188" i="4"/>
  <c r="X188" i="4"/>
  <c r="U188" i="4"/>
  <c r="S188" i="4"/>
  <c r="R187" i="4"/>
  <c r="Q187" i="4"/>
  <c r="X187" i="4"/>
  <c r="U187" i="4"/>
  <c r="S187" i="4"/>
  <c r="R186" i="4"/>
  <c r="Q186" i="4"/>
  <c r="X186" i="4"/>
  <c r="U186" i="4"/>
  <c r="S186" i="4"/>
  <c r="R185" i="4"/>
  <c r="Q185" i="4"/>
  <c r="X185" i="4"/>
  <c r="U185" i="4"/>
  <c r="S185" i="4"/>
  <c r="R184" i="4"/>
  <c r="Q184" i="4"/>
  <c r="X184" i="4"/>
  <c r="U184" i="4"/>
  <c r="S184" i="4"/>
  <c r="R183" i="4"/>
  <c r="Q183" i="4"/>
  <c r="X183" i="4"/>
  <c r="U183" i="4"/>
  <c r="S183" i="4"/>
  <c r="R182" i="4"/>
  <c r="Q182" i="4"/>
  <c r="X182" i="4"/>
  <c r="U182" i="4"/>
  <c r="S182" i="4"/>
  <c r="R181" i="4"/>
  <c r="Q181" i="4"/>
  <c r="X181" i="4"/>
  <c r="U181" i="4"/>
  <c r="S181" i="4"/>
  <c r="R180" i="4"/>
  <c r="Q180" i="4"/>
  <c r="X180" i="4"/>
  <c r="U180" i="4"/>
  <c r="S180" i="4"/>
  <c r="R179" i="4"/>
  <c r="Q179" i="4"/>
  <c r="X179" i="4"/>
  <c r="U179" i="4"/>
  <c r="S179" i="4"/>
  <c r="R178" i="4"/>
  <c r="Q178" i="4"/>
  <c r="X178" i="4"/>
  <c r="U178" i="4"/>
  <c r="S178" i="4"/>
  <c r="R177" i="4"/>
  <c r="Q177" i="4"/>
  <c r="X177" i="4"/>
  <c r="U177" i="4"/>
  <c r="S177" i="4"/>
  <c r="R176" i="4"/>
  <c r="Q176" i="4"/>
  <c r="X176" i="4"/>
  <c r="U176" i="4"/>
  <c r="S176" i="4"/>
  <c r="R175" i="4"/>
  <c r="Q175" i="4"/>
  <c r="X175" i="4"/>
  <c r="U175" i="4"/>
  <c r="S175" i="4"/>
  <c r="R174" i="4"/>
  <c r="Q174" i="4"/>
  <c r="X174" i="4"/>
  <c r="U174" i="4"/>
  <c r="S174" i="4"/>
  <c r="R173" i="4"/>
  <c r="Q173" i="4"/>
  <c r="X173" i="4"/>
  <c r="U173" i="4"/>
  <c r="S173" i="4"/>
  <c r="R172" i="4"/>
  <c r="Q172" i="4"/>
  <c r="X172" i="4"/>
  <c r="U172" i="4"/>
  <c r="S172" i="4"/>
  <c r="R171" i="4"/>
  <c r="Q171" i="4"/>
  <c r="X171" i="4"/>
  <c r="U171" i="4"/>
  <c r="S171" i="4"/>
  <c r="R170" i="4"/>
  <c r="Q170" i="4"/>
  <c r="X170" i="4"/>
  <c r="U170" i="4"/>
  <c r="S170" i="4"/>
  <c r="R169" i="4"/>
  <c r="Q169" i="4"/>
  <c r="X169" i="4"/>
  <c r="U169" i="4"/>
  <c r="S169" i="4"/>
  <c r="R168" i="4"/>
  <c r="Q168" i="4"/>
  <c r="X168" i="4"/>
  <c r="U168" i="4"/>
  <c r="S168" i="4"/>
  <c r="R167" i="4"/>
  <c r="Q167" i="4"/>
  <c r="X167" i="4"/>
  <c r="U167" i="4"/>
  <c r="S167" i="4"/>
  <c r="R166" i="4"/>
  <c r="Q166" i="4"/>
  <c r="X166" i="4"/>
  <c r="U166" i="4"/>
  <c r="S166" i="4"/>
  <c r="R165" i="4"/>
  <c r="Q165" i="4"/>
  <c r="X165" i="4"/>
  <c r="U165" i="4"/>
  <c r="S165" i="4"/>
  <c r="R164" i="4"/>
  <c r="Q164" i="4"/>
  <c r="X164" i="4"/>
  <c r="U164" i="4"/>
  <c r="S164" i="4"/>
  <c r="R163" i="4"/>
  <c r="Q163" i="4"/>
  <c r="X163" i="4"/>
  <c r="U163" i="4"/>
  <c r="S163" i="4"/>
  <c r="R162" i="4"/>
  <c r="Q162" i="4"/>
  <c r="X162" i="4"/>
  <c r="U162" i="4"/>
  <c r="S162" i="4"/>
  <c r="R161" i="4"/>
  <c r="Q161" i="4"/>
  <c r="X161" i="4"/>
  <c r="U161" i="4"/>
  <c r="S161" i="4"/>
  <c r="R160" i="4"/>
  <c r="Q160" i="4"/>
  <c r="X160" i="4"/>
  <c r="U160" i="4"/>
  <c r="S160" i="4"/>
  <c r="R159" i="4"/>
  <c r="Q159" i="4"/>
  <c r="X159" i="4"/>
  <c r="U159" i="4"/>
  <c r="S159" i="4"/>
  <c r="R158" i="4"/>
  <c r="Q158" i="4"/>
  <c r="X158" i="4"/>
  <c r="U158" i="4"/>
  <c r="S158" i="4"/>
  <c r="R157" i="4"/>
  <c r="Q157" i="4"/>
  <c r="X157" i="4"/>
  <c r="U157" i="4"/>
  <c r="S157" i="4"/>
  <c r="R156" i="4"/>
  <c r="Q156" i="4"/>
  <c r="X156" i="4"/>
  <c r="U156" i="4"/>
  <c r="S156" i="4"/>
  <c r="R155" i="4"/>
  <c r="Q155" i="4"/>
  <c r="X155" i="4"/>
  <c r="U155" i="4"/>
  <c r="S155" i="4"/>
  <c r="R154" i="4"/>
  <c r="Q154" i="4"/>
  <c r="X154" i="4"/>
  <c r="U154" i="4"/>
  <c r="S154" i="4"/>
  <c r="R153" i="4"/>
  <c r="Q153" i="4"/>
  <c r="X153" i="4"/>
  <c r="U153" i="4"/>
  <c r="S153" i="4"/>
  <c r="R152" i="4"/>
  <c r="Q152" i="4"/>
  <c r="X152" i="4"/>
  <c r="U152" i="4"/>
  <c r="S152" i="4"/>
  <c r="R151" i="4"/>
  <c r="Q151" i="4"/>
  <c r="X151" i="4"/>
  <c r="U151" i="4"/>
  <c r="S151" i="4"/>
  <c r="R150" i="4"/>
  <c r="Q150" i="4"/>
  <c r="X150" i="4"/>
  <c r="U150" i="4"/>
  <c r="S150" i="4"/>
  <c r="R149" i="4"/>
  <c r="Q149" i="4"/>
  <c r="X149" i="4"/>
  <c r="U149" i="4"/>
  <c r="S149" i="4"/>
  <c r="R148" i="4"/>
  <c r="Q148" i="4"/>
  <c r="X148" i="4"/>
  <c r="U148" i="4"/>
  <c r="S148" i="4"/>
  <c r="R147" i="4"/>
  <c r="Q147" i="4"/>
  <c r="X147" i="4"/>
  <c r="U147" i="4"/>
  <c r="S147" i="4"/>
  <c r="R146" i="4"/>
  <c r="Q146" i="4"/>
  <c r="X146" i="4"/>
  <c r="U146" i="4"/>
  <c r="S146" i="4"/>
  <c r="R145" i="4"/>
  <c r="Q145" i="4"/>
  <c r="X145" i="4"/>
  <c r="U145" i="4"/>
  <c r="S145" i="4"/>
  <c r="R144" i="4"/>
  <c r="Q144" i="4"/>
  <c r="X144" i="4"/>
  <c r="U144" i="4"/>
  <c r="S144" i="4"/>
  <c r="R143" i="4"/>
  <c r="Q143" i="4"/>
  <c r="X143" i="4"/>
  <c r="U143" i="4"/>
  <c r="S143" i="4"/>
  <c r="R142" i="4"/>
  <c r="Q142" i="4"/>
  <c r="X142" i="4"/>
  <c r="U142" i="4"/>
  <c r="S142" i="4"/>
  <c r="R141" i="4"/>
  <c r="Q141" i="4"/>
  <c r="X141" i="4"/>
  <c r="U141" i="4"/>
  <c r="S141" i="4"/>
  <c r="R140" i="4"/>
  <c r="Q140" i="4"/>
  <c r="X140" i="4"/>
  <c r="U140" i="4"/>
  <c r="S140" i="4"/>
  <c r="R139" i="4"/>
  <c r="Q139" i="4"/>
  <c r="X139" i="4"/>
  <c r="U139" i="4"/>
  <c r="S139" i="4"/>
  <c r="R138" i="4"/>
  <c r="Q138" i="4"/>
  <c r="X138" i="4"/>
  <c r="U138" i="4"/>
  <c r="S138" i="4"/>
  <c r="R137" i="4"/>
  <c r="Q137" i="4"/>
  <c r="X137" i="4"/>
  <c r="U137" i="4"/>
  <c r="S137" i="4"/>
  <c r="R136" i="4"/>
  <c r="Q136" i="4"/>
  <c r="X136" i="4"/>
  <c r="U136" i="4"/>
  <c r="S136" i="4"/>
  <c r="R135" i="4"/>
  <c r="Q135" i="4"/>
  <c r="X135" i="4"/>
  <c r="U135" i="4"/>
  <c r="S135" i="4"/>
  <c r="R134" i="4"/>
  <c r="Q134" i="4"/>
  <c r="X134" i="4"/>
  <c r="U134" i="4"/>
  <c r="S134" i="4"/>
  <c r="R133" i="4"/>
  <c r="Q133" i="4"/>
  <c r="X133" i="4"/>
  <c r="U133" i="4"/>
  <c r="S133" i="4"/>
  <c r="R132" i="4"/>
  <c r="Q132" i="4"/>
  <c r="X132" i="4"/>
  <c r="U132" i="4"/>
  <c r="S132" i="4"/>
  <c r="R131" i="4"/>
  <c r="Q131" i="4"/>
  <c r="X131" i="4"/>
  <c r="U131" i="4"/>
  <c r="S131" i="4"/>
  <c r="R130" i="4"/>
  <c r="Q130" i="4"/>
  <c r="X130" i="4"/>
  <c r="U130" i="4"/>
  <c r="S130" i="4"/>
  <c r="R129" i="4"/>
  <c r="Q129" i="4"/>
  <c r="X129" i="4"/>
  <c r="U129" i="4"/>
  <c r="S129" i="4"/>
  <c r="R128" i="4"/>
  <c r="Q128" i="4"/>
  <c r="X128" i="4"/>
  <c r="U128" i="4"/>
  <c r="S128" i="4"/>
  <c r="R127" i="4"/>
  <c r="Q127" i="4"/>
  <c r="X127" i="4"/>
  <c r="U127" i="4"/>
  <c r="S127" i="4"/>
  <c r="R126" i="4"/>
  <c r="Q126" i="4"/>
  <c r="X126" i="4"/>
  <c r="U126" i="4"/>
  <c r="S126" i="4"/>
  <c r="R125" i="4"/>
  <c r="Q125" i="4"/>
  <c r="X125" i="4"/>
  <c r="U125" i="4"/>
  <c r="S125" i="4"/>
  <c r="R124" i="4"/>
  <c r="Q124" i="4"/>
  <c r="X124" i="4"/>
  <c r="U124" i="4"/>
  <c r="S124" i="4"/>
  <c r="R123" i="4"/>
  <c r="Q123" i="4"/>
  <c r="X123" i="4"/>
  <c r="U123" i="4"/>
  <c r="S123" i="4"/>
  <c r="R122" i="4"/>
  <c r="Q122" i="4"/>
  <c r="X122" i="4"/>
  <c r="U122" i="4"/>
  <c r="S122" i="4"/>
  <c r="R121" i="4"/>
  <c r="Q121" i="4"/>
  <c r="X121" i="4"/>
  <c r="U121" i="4"/>
  <c r="S121" i="4"/>
  <c r="R120" i="4"/>
  <c r="Q120" i="4"/>
  <c r="X120" i="4"/>
  <c r="U120" i="4"/>
  <c r="S120" i="4"/>
  <c r="R119" i="4"/>
  <c r="Q119" i="4"/>
  <c r="X119" i="4"/>
  <c r="U119" i="4"/>
  <c r="S119" i="4"/>
  <c r="R118" i="4"/>
  <c r="Q118" i="4"/>
  <c r="X118" i="4"/>
  <c r="U118" i="4"/>
  <c r="S118" i="4"/>
  <c r="R117" i="4"/>
  <c r="Q117" i="4"/>
  <c r="X117" i="4"/>
  <c r="U117" i="4"/>
  <c r="S117" i="4"/>
  <c r="R116" i="4"/>
  <c r="Q116" i="4"/>
  <c r="X116" i="4"/>
  <c r="U116" i="4"/>
  <c r="S116" i="4"/>
  <c r="R115" i="4"/>
  <c r="Q115" i="4"/>
  <c r="X115" i="4"/>
  <c r="U115" i="4"/>
  <c r="S115" i="4"/>
  <c r="R114" i="4"/>
  <c r="Q114" i="4"/>
  <c r="X114" i="4"/>
  <c r="U114" i="4"/>
  <c r="S114" i="4"/>
  <c r="R113" i="4"/>
  <c r="Q113" i="4"/>
  <c r="X113" i="4"/>
  <c r="U113" i="4"/>
  <c r="S113" i="4"/>
  <c r="R112" i="4"/>
  <c r="Q112" i="4"/>
  <c r="X112" i="4"/>
  <c r="U112" i="4"/>
  <c r="S112" i="4"/>
  <c r="R111" i="4"/>
  <c r="Q111" i="4"/>
  <c r="X111" i="4"/>
  <c r="U111" i="4"/>
  <c r="S111" i="4"/>
  <c r="R110" i="4"/>
  <c r="Q110" i="4"/>
  <c r="X110" i="4"/>
  <c r="U110" i="4"/>
  <c r="S110" i="4"/>
  <c r="R109" i="4"/>
  <c r="Q109" i="4"/>
  <c r="X109" i="4"/>
  <c r="U109" i="4"/>
  <c r="S109" i="4"/>
  <c r="R108" i="4"/>
  <c r="Q108" i="4"/>
  <c r="X108" i="4"/>
  <c r="U108" i="4"/>
  <c r="S108" i="4"/>
  <c r="R107" i="4"/>
  <c r="Q107" i="4"/>
  <c r="X107" i="4"/>
  <c r="U107" i="4"/>
  <c r="S107" i="4"/>
  <c r="R106" i="4"/>
  <c r="Q106" i="4"/>
  <c r="X106" i="4"/>
  <c r="U106" i="4"/>
  <c r="S106" i="4"/>
  <c r="R105" i="4"/>
  <c r="Q105" i="4"/>
  <c r="X105" i="4"/>
  <c r="U105" i="4"/>
  <c r="S105" i="4"/>
  <c r="R104" i="4"/>
  <c r="Q104" i="4"/>
  <c r="X104" i="4"/>
  <c r="U104" i="4"/>
  <c r="S104" i="4"/>
  <c r="R103" i="4"/>
  <c r="Q103" i="4"/>
  <c r="X103" i="4"/>
  <c r="U103" i="4"/>
  <c r="S103" i="4"/>
  <c r="R102" i="4"/>
  <c r="Q102" i="4"/>
  <c r="X102" i="4"/>
  <c r="U102" i="4"/>
  <c r="S102" i="4"/>
  <c r="R101" i="4"/>
  <c r="Q101" i="4"/>
  <c r="X101" i="4"/>
  <c r="U101" i="4"/>
  <c r="S101" i="4"/>
  <c r="R100" i="4"/>
  <c r="Q100" i="4"/>
  <c r="X100" i="4"/>
  <c r="U100" i="4"/>
  <c r="S100" i="4"/>
  <c r="R99" i="4"/>
  <c r="Q99" i="4"/>
  <c r="X99" i="4"/>
  <c r="U99" i="4"/>
  <c r="S99" i="4"/>
  <c r="R98" i="4"/>
  <c r="Q98" i="4"/>
  <c r="X98" i="4"/>
  <c r="U98" i="4"/>
  <c r="S98" i="4"/>
  <c r="R97" i="4"/>
  <c r="Q97" i="4"/>
  <c r="X97" i="4"/>
  <c r="U97" i="4"/>
  <c r="S97" i="4"/>
  <c r="R96" i="4"/>
  <c r="Q96" i="4"/>
  <c r="X96" i="4"/>
  <c r="U96" i="4"/>
  <c r="S96" i="4"/>
  <c r="R95" i="4"/>
  <c r="Q95" i="4"/>
  <c r="X95" i="4"/>
  <c r="U95" i="4"/>
  <c r="S95" i="4"/>
  <c r="R94" i="4"/>
  <c r="Q94" i="4"/>
  <c r="X94" i="4"/>
  <c r="U94" i="4"/>
  <c r="S94" i="4"/>
  <c r="R93" i="4"/>
  <c r="Q93" i="4"/>
  <c r="X93" i="4"/>
  <c r="U93" i="4"/>
  <c r="S93" i="4"/>
  <c r="R92" i="4"/>
  <c r="Q92" i="4"/>
  <c r="X92" i="4"/>
  <c r="U92" i="4"/>
  <c r="S92" i="4"/>
  <c r="R91" i="4"/>
  <c r="Q91" i="4"/>
  <c r="X91" i="4"/>
  <c r="U91" i="4"/>
  <c r="S91" i="4"/>
  <c r="R90" i="4"/>
  <c r="Q90" i="4"/>
  <c r="X90" i="4"/>
  <c r="U90" i="4"/>
  <c r="S90" i="4"/>
  <c r="R89" i="4"/>
  <c r="Q89" i="4"/>
  <c r="X89" i="4"/>
  <c r="U89" i="4"/>
  <c r="S89" i="4"/>
  <c r="R88" i="4"/>
  <c r="Q88" i="4"/>
  <c r="X88" i="4"/>
  <c r="U88" i="4"/>
  <c r="S88" i="4"/>
  <c r="R87" i="4"/>
  <c r="Q87" i="4"/>
  <c r="X87" i="4"/>
  <c r="U87" i="4"/>
  <c r="S87" i="4"/>
  <c r="R86" i="4"/>
  <c r="Q86" i="4"/>
  <c r="X86" i="4"/>
  <c r="U86" i="4"/>
  <c r="S86" i="4"/>
  <c r="R85" i="4"/>
  <c r="Q85" i="4"/>
  <c r="X85" i="4"/>
  <c r="U85" i="4"/>
  <c r="S85" i="4"/>
  <c r="R84" i="4"/>
  <c r="Q84" i="4"/>
  <c r="X84" i="4"/>
  <c r="U84" i="4"/>
  <c r="S84" i="4"/>
  <c r="R83" i="4"/>
  <c r="Q83" i="4"/>
  <c r="X83" i="4"/>
  <c r="U83" i="4"/>
  <c r="S83" i="4"/>
  <c r="R82" i="4"/>
  <c r="Q82" i="4"/>
  <c r="X82" i="4"/>
  <c r="U82" i="4"/>
  <c r="S82" i="4"/>
  <c r="R81" i="4"/>
  <c r="Q81" i="4"/>
  <c r="X81" i="4"/>
  <c r="U81" i="4"/>
  <c r="S81" i="4"/>
  <c r="R80" i="4"/>
  <c r="Q80" i="4"/>
  <c r="X80" i="4"/>
  <c r="U80" i="4"/>
  <c r="S80" i="4"/>
  <c r="R79" i="4"/>
  <c r="Q79" i="4"/>
  <c r="X79" i="4"/>
  <c r="U79" i="4"/>
  <c r="S79" i="4"/>
  <c r="R78" i="4"/>
  <c r="Q78" i="4"/>
  <c r="X78" i="4"/>
  <c r="U78" i="4"/>
  <c r="S78" i="4"/>
  <c r="R77" i="4"/>
  <c r="Q77" i="4"/>
  <c r="X77" i="4"/>
  <c r="U77" i="4"/>
  <c r="S77" i="4"/>
  <c r="R76" i="4"/>
  <c r="Q76" i="4"/>
  <c r="X76" i="4"/>
  <c r="U76" i="4"/>
  <c r="S76" i="4"/>
  <c r="R75" i="4"/>
  <c r="Q75" i="4"/>
  <c r="X75" i="4"/>
  <c r="U75" i="4"/>
  <c r="S75" i="4"/>
  <c r="R74" i="4"/>
  <c r="Q74" i="4"/>
  <c r="X74" i="4"/>
  <c r="U74" i="4"/>
  <c r="S74" i="4"/>
  <c r="R73" i="4"/>
  <c r="Q73" i="4"/>
  <c r="X73" i="4"/>
  <c r="U73" i="4"/>
  <c r="S73" i="4"/>
  <c r="R72" i="4"/>
  <c r="Q72" i="4"/>
  <c r="X72" i="4"/>
  <c r="U72" i="4"/>
  <c r="S72" i="4"/>
  <c r="R71" i="4"/>
  <c r="Q71" i="4"/>
  <c r="X71" i="4"/>
  <c r="U71" i="4"/>
  <c r="S71" i="4"/>
  <c r="R70" i="4"/>
  <c r="Q70" i="4"/>
  <c r="X70" i="4"/>
  <c r="U70" i="4"/>
  <c r="S70" i="4"/>
  <c r="R69" i="4"/>
  <c r="Q69" i="4"/>
  <c r="X69" i="4"/>
  <c r="U69" i="4"/>
  <c r="S69" i="4"/>
  <c r="R68" i="4"/>
  <c r="Q68" i="4"/>
  <c r="X68" i="4"/>
  <c r="U68" i="4"/>
  <c r="S68" i="4"/>
  <c r="R67" i="4"/>
  <c r="Q67" i="4"/>
  <c r="X67" i="4"/>
  <c r="U67" i="4"/>
  <c r="S67" i="4"/>
  <c r="R66" i="4"/>
  <c r="Q66" i="4"/>
  <c r="X66" i="4"/>
  <c r="U66" i="4"/>
  <c r="S66" i="4"/>
  <c r="R65" i="4"/>
  <c r="Q65" i="4"/>
  <c r="X65" i="4"/>
  <c r="U65" i="4"/>
  <c r="S65" i="4"/>
  <c r="R64" i="4"/>
  <c r="Q64" i="4"/>
  <c r="X64" i="4"/>
  <c r="U64" i="4"/>
  <c r="S64" i="4"/>
  <c r="R63" i="4"/>
  <c r="Q63" i="4"/>
  <c r="X63" i="4"/>
  <c r="U63" i="4"/>
  <c r="S63" i="4"/>
  <c r="R62" i="4"/>
  <c r="Q62" i="4"/>
  <c r="X62" i="4"/>
  <c r="U62" i="4"/>
  <c r="S62" i="4"/>
  <c r="R61" i="4"/>
  <c r="Q61" i="4"/>
  <c r="X61" i="4"/>
  <c r="U61" i="4"/>
  <c r="S61" i="4"/>
  <c r="R60" i="4"/>
  <c r="Q60" i="4"/>
  <c r="X60" i="4"/>
  <c r="U60" i="4"/>
  <c r="S60" i="4"/>
  <c r="R59" i="4"/>
  <c r="Q59" i="4"/>
  <c r="X59" i="4"/>
  <c r="U59" i="4"/>
  <c r="S59" i="4"/>
  <c r="R58" i="4"/>
  <c r="Q58" i="4"/>
  <c r="X58" i="4"/>
  <c r="U58" i="4"/>
  <c r="S58" i="4"/>
  <c r="R57" i="4"/>
  <c r="Q57" i="4"/>
  <c r="X57" i="4"/>
  <c r="U57" i="4"/>
  <c r="S57" i="4"/>
  <c r="R56" i="4"/>
  <c r="Q56" i="4"/>
  <c r="X56" i="4"/>
  <c r="U56" i="4"/>
  <c r="S56" i="4"/>
  <c r="R55" i="4"/>
  <c r="Q55" i="4"/>
  <c r="X55" i="4"/>
  <c r="U55" i="4"/>
  <c r="S55" i="4"/>
  <c r="R54" i="4"/>
  <c r="Q54" i="4"/>
  <c r="X54" i="4"/>
  <c r="U54" i="4"/>
  <c r="S54" i="4"/>
  <c r="R53" i="4"/>
  <c r="Q53" i="4"/>
  <c r="X53" i="4"/>
  <c r="U53" i="4"/>
  <c r="S53" i="4"/>
  <c r="R52" i="4"/>
  <c r="Q52" i="4"/>
  <c r="X52" i="4"/>
  <c r="U52" i="4"/>
  <c r="S52" i="4"/>
  <c r="R51" i="4"/>
  <c r="Q51" i="4"/>
  <c r="X51" i="4"/>
  <c r="U51" i="4"/>
  <c r="S51" i="4"/>
  <c r="R50" i="4"/>
  <c r="Q50" i="4"/>
  <c r="X50" i="4"/>
  <c r="U50" i="4"/>
  <c r="S50" i="4"/>
  <c r="R49" i="4"/>
  <c r="Q49" i="4"/>
  <c r="X49" i="4"/>
  <c r="U49" i="4"/>
  <c r="S49" i="4"/>
  <c r="R48" i="4"/>
  <c r="Q48" i="4"/>
  <c r="X48" i="4"/>
  <c r="U48" i="4"/>
  <c r="S48" i="4"/>
  <c r="R47" i="4"/>
  <c r="Q47" i="4"/>
  <c r="X47" i="4"/>
  <c r="U47" i="4"/>
  <c r="S47" i="4"/>
  <c r="R46" i="4"/>
  <c r="Q46" i="4"/>
  <c r="X46" i="4"/>
  <c r="U46" i="4"/>
  <c r="S46" i="4"/>
  <c r="R45" i="4"/>
  <c r="Q45" i="4"/>
  <c r="X45" i="4"/>
  <c r="U45" i="4"/>
  <c r="S45" i="4"/>
  <c r="R44" i="4"/>
  <c r="Q44" i="4"/>
  <c r="X44" i="4"/>
  <c r="U44" i="4"/>
  <c r="S44" i="4"/>
  <c r="R43" i="4"/>
  <c r="Q43" i="4"/>
  <c r="X43" i="4"/>
  <c r="U43" i="4"/>
  <c r="S43" i="4"/>
  <c r="R42" i="4"/>
  <c r="Q42" i="4"/>
  <c r="X42" i="4"/>
  <c r="U42" i="4"/>
  <c r="S42" i="4"/>
  <c r="R41" i="4"/>
  <c r="Q41" i="4"/>
  <c r="X41" i="4"/>
  <c r="U41" i="4"/>
  <c r="S41" i="4"/>
  <c r="R40" i="4"/>
  <c r="Q40" i="4"/>
  <c r="X40" i="4"/>
  <c r="U40" i="4"/>
  <c r="S40" i="4"/>
  <c r="R39" i="4"/>
  <c r="Q39" i="4"/>
  <c r="X39" i="4"/>
  <c r="U39" i="4"/>
  <c r="S39" i="4"/>
  <c r="R38" i="4"/>
  <c r="Q38" i="4"/>
  <c r="X38" i="4"/>
  <c r="U38" i="4"/>
  <c r="S38" i="4"/>
  <c r="R37" i="4"/>
  <c r="Q37" i="4"/>
  <c r="X37" i="4"/>
  <c r="U37" i="4"/>
  <c r="S37" i="4"/>
  <c r="R36" i="4"/>
  <c r="Q36" i="4"/>
  <c r="X36" i="4"/>
  <c r="U36" i="4"/>
  <c r="S36" i="4"/>
  <c r="R35" i="4"/>
  <c r="Q35" i="4"/>
  <c r="X35" i="4"/>
  <c r="U35" i="4"/>
  <c r="S35" i="4"/>
  <c r="R34" i="4"/>
  <c r="Q34" i="4"/>
  <c r="X34" i="4"/>
  <c r="U34" i="4"/>
  <c r="S34" i="4"/>
  <c r="R33" i="4"/>
  <c r="Q33" i="4"/>
  <c r="X33" i="4"/>
  <c r="U33" i="4"/>
  <c r="S33" i="4"/>
  <c r="R32" i="4"/>
  <c r="Q32" i="4"/>
  <c r="X32" i="4"/>
  <c r="U32" i="4"/>
  <c r="S32" i="4"/>
  <c r="R31" i="4"/>
  <c r="Q31" i="4"/>
  <c r="X31" i="4"/>
  <c r="U31" i="4"/>
  <c r="S31" i="4"/>
  <c r="R30" i="4"/>
  <c r="Q30" i="4"/>
  <c r="X30" i="4"/>
  <c r="U30" i="4"/>
  <c r="S30" i="4"/>
  <c r="R29" i="4"/>
  <c r="Q29" i="4"/>
  <c r="X29" i="4"/>
  <c r="U29" i="4"/>
  <c r="S29" i="4"/>
  <c r="R28" i="4"/>
  <c r="Q28" i="4"/>
  <c r="X28" i="4"/>
  <c r="U28" i="4"/>
  <c r="S28" i="4"/>
  <c r="R27" i="4"/>
  <c r="Q27" i="4"/>
  <c r="X27" i="4"/>
  <c r="U27" i="4"/>
  <c r="S27" i="4"/>
  <c r="R26" i="4"/>
  <c r="Q26" i="4"/>
  <c r="X26" i="4"/>
  <c r="U26" i="4"/>
  <c r="S26" i="4"/>
  <c r="R25" i="4"/>
  <c r="Q25" i="4"/>
  <c r="X25" i="4"/>
  <c r="U25" i="4"/>
  <c r="S25" i="4"/>
  <c r="R24" i="4"/>
  <c r="Q24" i="4"/>
  <c r="X24" i="4"/>
  <c r="U24" i="4"/>
  <c r="S24" i="4"/>
  <c r="R23" i="4"/>
  <c r="Q23" i="4"/>
  <c r="X23" i="4"/>
  <c r="U23" i="4"/>
  <c r="S23" i="4"/>
  <c r="R22" i="4"/>
  <c r="Q22" i="4"/>
  <c r="X22" i="4"/>
  <c r="U22" i="4"/>
  <c r="S22" i="4"/>
  <c r="R21" i="4"/>
  <c r="Q21" i="4"/>
  <c r="X21" i="4"/>
  <c r="U21" i="4"/>
  <c r="S21" i="4"/>
  <c r="R20" i="4"/>
  <c r="Q20" i="4"/>
  <c r="X20" i="4"/>
  <c r="U20" i="4"/>
  <c r="S20" i="4"/>
  <c r="R19" i="4"/>
  <c r="Q19" i="4"/>
  <c r="X19" i="4"/>
  <c r="U19" i="4"/>
  <c r="S19" i="4"/>
  <c r="R18" i="4"/>
  <c r="Q18" i="4"/>
  <c r="X18" i="4"/>
  <c r="U18" i="4"/>
  <c r="S18" i="4"/>
  <c r="R17" i="4"/>
  <c r="Q17" i="4"/>
  <c r="X17" i="4"/>
  <c r="U17" i="4"/>
  <c r="S17" i="4"/>
  <c r="R16" i="4"/>
  <c r="Q16" i="4"/>
  <c r="X16" i="4"/>
  <c r="U16" i="4"/>
  <c r="S16" i="4"/>
  <c r="R15" i="4"/>
  <c r="Q15" i="4"/>
  <c r="X15" i="4"/>
  <c r="U15" i="4"/>
  <c r="S15" i="4"/>
  <c r="R14" i="4"/>
  <c r="Q14" i="4"/>
  <c r="X14" i="4"/>
  <c r="U14" i="4"/>
  <c r="S14" i="4"/>
  <c r="R13" i="4"/>
  <c r="Q13" i="4"/>
  <c r="X13" i="4"/>
  <c r="U13" i="4"/>
  <c r="S13" i="4"/>
  <c r="Q12" i="4"/>
  <c r="X12" i="4"/>
  <c r="U12" i="4"/>
  <c r="S12" i="4"/>
  <c r="R11" i="4"/>
  <c r="Q11" i="4"/>
  <c r="X11" i="4"/>
  <c r="U11" i="4"/>
  <c r="S11" i="4"/>
  <c r="R10" i="4"/>
  <c r="Q10" i="4"/>
  <c r="X10" i="4"/>
  <c r="U10" i="4"/>
  <c r="S10" i="4"/>
  <c r="R9" i="4"/>
  <c r="Q9" i="4"/>
  <c r="X9" i="4"/>
  <c r="U9" i="4"/>
  <c r="S9" i="4"/>
  <c r="Q8" i="4"/>
  <c r="X8" i="4"/>
  <c r="S8" i="4"/>
  <c r="BR8" i="5" l="1"/>
  <c r="BR9" i="5"/>
  <c r="BR10" i="5"/>
  <c r="BR11" i="5"/>
  <c r="BR12" i="5"/>
  <c r="BR13" i="5"/>
  <c r="BR14" i="5"/>
  <c r="BR15" i="5"/>
  <c r="BR16" i="5"/>
  <c r="BR18" i="5"/>
  <c r="BR19" i="5"/>
  <c r="BR20" i="5"/>
  <c r="BR21" i="5"/>
  <c r="BR22" i="5"/>
  <c r="BR23" i="5"/>
  <c r="BR24" i="5"/>
  <c r="BR25" i="5"/>
  <c r="BR26" i="5"/>
  <c r="BR27" i="5"/>
  <c r="BR28" i="5"/>
  <c r="BR29" i="5"/>
  <c r="BR30" i="5"/>
  <c r="BR31" i="5"/>
  <c r="BR32" i="5"/>
  <c r="BR33" i="5"/>
  <c r="BR34" i="5"/>
  <c r="BR35" i="5"/>
  <c r="BR36" i="5"/>
  <c r="BR37" i="5"/>
  <c r="BR38" i="5"/>
  <c r="BR39" i="5"/>
  <c r="BR40" i="5"/>
  <c r="BR41" i="5"/>
  <c r="BR42" i="5"/>
  <c r="BR43" i="5"/>
  <c r="BR44" i="5"/>
  <c r="BR45" i="5"/>
  <c r="BR46" i="5"/>
  <c r="BR47" i="5"/>
  <c r="BR48" i="5"/>
  <c r="BR49" i="5"/>
  <c r="BR50" i="5"/>
  <c r="BR51" i="5"/>
  <c r="BR52" i="5"/>
  <c r="BR53" i="5"/>
  <c r="BR54" i="5"/>
  <c r="BR55" i="5"/>
  <c r="BR56" i="5"/>
  <c r="BR57" i="5"/>
  <c r="BR58" i="5"/>
  <c r="BR59" i="5"/>
  <c r="BR60" i="5"/>
  <c r="BR61" i="5"/>
  <c r="BR62" i="5"/>
  <c r="BR63" i="5"/>
  <c r="BR64" i="5"/>
  <c r="BR65" i="5"/>
  <c r="BR66" i="5"/>
  <c r="BR67" i="5"/>
  <c r="BR68" i="5"/>
  <c r="BR69" i="5"/>
  <c r="BR70" i="5"/>
  <c r="BR71" i="5"/>
  <c r="BR72" i="5"/>
  <c r="BR73" i="5"/>
  <c r="BR74" i="5"/>
  <c r="BR75" i="5"/>
  <c r="BR76" i="5"/>
  <c r="BR77" i="5"/>
  <c r="BR78" i="5"/>
  <c r="BR79" i="5"/>
  <c r="BR80" i="5"/>
  <c r="BR81" i="5"/>
  <c r="BR82" i="5"/>
  <c r="BR83" i="5"/>
  <c r="BR84" i="5"/>
  <c r="BR85" i="5"/>
  <c r="BR86" i="5"/>
  <c r="BR87" i="5"/>
  <c r="BR88" i="5"/>
  <c r="BR89" i="5"/>
  <c r="BR90" i="5"/>
  <c r="BR91" i="5"/>
  <c r="BR92" i="5"/>
  <c r="BR93" i="5"/>
  <c r="BR94" i="5"/>
  <c r="BR95" i="5"/>
  <c r="BR96" i="5"/>
  <c r="BR97" i="5"/>
  <c r="BR98" i="5"/>
  <c r="BR99" i="5"/>
  <c r="BR100" i="5"/>
  <c r="BR101" i="5"/>
  <c r="BR102" i="5"/>
  <c r="BR103" i="5"/>
  <c r="BR104" i="5"/>
  <c r="BR105" i="5"/>
  <c r="BR106" i="5"/>
  <c r="BR107" i="5"/>
  <c r="BR108" i="5"/>
  <c r="BR109" i="5"/>
  <c r="BR110" i="5"/>
  <c r="BR111" i="5"/>
  <c r="BR112" i="5"/>
  <c r="BR113" i="5"/>
  <c r="BR114" i="5"/>
  <c r="BR115" i="5"/>
  <c r="BR116" i="5"/>
  <c r="BR117" i="5"/>
  <c r="BR118" i="5"/>
  <c r="BR119" i="5"/>
  <c r="BR120" i="5"/>
  <c r="BR121" i="5"/>
  <c r="BR122" i="5"/>
  <c r="BR123" i="5"/>
  <c r="BR124" i="5"/>
  <c r="BR125" i="5"/>
  <c r="BR126" i="5"/>
  <c r="BR127" i="5"/>
  <c r="BR128" i="5"/>
  <c r="BR129" i="5"/>
  <c r="BR130" i="5"/>
  <c r="BR131" i="5"/>
  <c r="BR132" i="5"/>
  <c r="BR133" i="5"/>
  <c r="BR134" i="5"/>
  <c r="BR135" i="5"/>
  <c r="BR136" i="5"/>
  <c r="BR137" i="5"/>
  <c r="BR138" i="5"/>
  <c r="BR139" i="5"/>
  <c r="BR140" i="5"/>
  <c r="BR141" i="5"/>
  <c r="BR142" i="5"/>
  <c r="BR143" i="5"/>
  <c r="BR144" i="5"/>
  <c r="BR145" i="5"/>
  <c r="BR146" i="5"/>
  <c r="BR147" i="5"/>
  <c r="BR148" i="5"/>
  <c r="BR149" i="5"/>
  <c r="BR150" i="5"/>
  <c r="BR151" i="5"/>
  <c r="BR152" i="5"/>
  <c r="BR153" i="5"/>
  <c r="BR154" i="5"/>
  <c r="BR155" i="5"/>
  <c r="BR156" i="5"/>
  <c r="BR157" i="5"/>
  <c r="BR158" i="5"/>
  <c r="BR159" i="5"/>
  <c r="BR160" i="5"/>
  <c r="BR161" i="5"/>
  <c r="BR162" i="5"/>
  <c r="BR163" i="5"/>
  <c r="BR164" i="5"/>
  <c r="BR165" i="5"/>
  <c r="BR166" i="5"/>
  <c r="BR167" i="5"/>
  <c r="BR168" i="5"/>
  <c r="BR169" i="5"/>
  <c r="BR170" i="5"/>
  <c r="BR171" i="5"/>
  <c r="BR172" i="5"/>
  <c r="BR173" i="5"/>
  <c r="BR174" i="5"/>
  <c r="BR175" i="5"/>
  <c r="BR176" i="5"/>
  <c r="BR177" i="5"/>
  <c r="BR178" i="5"/>
  <c r="BR179" i="5"/>
  <c r="BR180" i="5"/>
  <c r="BR181" i="5"/>
  <c r="BR182" i="5"/>
  <c r="BR183" i="5"/>
  <c r="BR184" i="5"/>
  <c r="BR185" i="5"/>
  <c r="BR186" i="5"/>
  <c r="BR187" i="5"/>
  <c r="BR188" i="5"/>
  <c r="BR189" i="5"/>
  <c r="BR190" i="5"/>
  <c r="BR191" i="5"/>
  <c r="BR192" i="5"/>
  <c r="BR193" i="5"/>
  <c r="BR194" i="5"/>
  <c r="BR195" i="5"/>
  <c r="BR196" i="5"/>
  <c r="BR197" i="5"/>
  <c r="BR198" i="5"/>
  <c r="BR199" i="5"/>
  <c r="BR200" i="5"/>
  <c r="BR201" i="5"/>
  <c r="BR202" i="5"/>
  <c r="BR203" i="5"/>
  <c r="BR204" i="5"/>
  <c r="BR205" i="5"/>
  <c r="BR206" i="5"/>
  <c r="BR207" i="5"/>
  <c r="BR208" i="5"/>
  <c r="BR209" i="5"/>
  <c r="BR210" i="5"/>
  <c r="BR211" i="5"/>
  <c r="BR212" i="5"/>
  <c r="BR213" i="5"/>
  <c r="BR214" i="5"/>
  <c r="BR215" i="5"/>
  <c r="BR216" i="5"/>
  <c r="BR217" i="5"/>
  <c r="BR218" i="5"/>
  <c r="BR219" i="5"/>
  <c r="BR220" i="5"/>
  <c r="BR221" i="5"/>
  <c r="BR222" i="5"/>
  <c r="BR223" i="5"/>
  <c r="BR224" i="5"/>
  <c r="BR225" i="5"/>
  <c r="BR226" i="5"/>
  <c r="BR227" i="5"/>
  <c r="BR228" i="5"/>
  <c r="BR229" i="5"/>
  <c r="BR230" i="5"/>
  <c r="BR231" i="5"/>
  <c r="BR232" i="5"/>
  <c r="BR233" i="5"/>
  <c r="BR234" i="5"/>
  <c r="BR235" i="5"/>
  <c r="BR236" i="5"/>
  <c r="BR237" i="5"/>
  <c r="BR238" i="5"/>
  <c r="BR239" i="5"/>
  <c r="BR240" i="5"/>
  <c r="BR241" i="5"/>
  <c r="BR242" i="5"/>
  <c r="BR243" i="5"/>
  <c r="BR244" i="5"/>
  <c r="BR245" i="5"/>
  <c r="BR246" i="5"/>
  <c r="BR247" i="5"/>
  <c r="BR248" i="5"/>
  <c r="BR249" i="5"/>
  <c r="BR250" i="5"/>
  <c r="BR251" i="5"/>
  <c r="BR252" i="5"/>
  <c r="BR253" i="5"/>
  <c r="BR254" i="5"/>
  <c r="BR255" i="5"/>
  <c r="BR256" i="5"/>
  <c r="BR257" i="5"/>
  <c r="BR258" i="5"/>
  <c r="BR259" i="5"/>
  <c r="BR260" i="5"/>
  <c r="BR261" i="5"/>
  <c r="BR262" i="5"/>
  <c r="BR263" i="5"/>
  <c r="BR264" i="5"/>
  <c r="BR265" i="5"/>
  <c r="BR266" i="5"/>
  <c r="BR267" i="5"/>
  <c r="BR268" i="5"/>
  <c r="BR269" i="5"/>
  <c r="BR270" i="5"/>
  <c r="BR271" i="5"/>
  <c r="BR272" i="5"/>
  <c r="BR273" i="5"/>
  <c r="BR274" i="5"/>
  <c r="BR275" i="5"/>
  <c r="BR276" i="5"/>
  <c r="BR277" i="5"/>
  <c r="BR278" i="5"/>
  <c r="BR279" i="5"/>
  <c r="BR280" i="5"/>
  <c r="BR281" i="5"/>
  <c r="BR282" i="5"/>
  <c r="BR283" i="5"/>
  <c r="BR284" i="5"/>
  <c r="BR285" i="5"/>
  <c r="BR286" i="5"/>
  <c r="BR287" i="5"/>
  <c r="BR288" i="5"/>
  <c r="BR289" i="5"/>
  <c r="BR290" i="5"/>
  <c r="BR291" i="5"/>
  <c r="BR292" i="5"/>
  <c r="BR293" i="5"/>
  <c r="BR294" i="5"/>
  <c r="BR295" i="5"/>
  <c r="BR296" i="5"/>
  <c r="BR297" i="5"/>
  <c r="BR298" i="5"/>
  <c r="BR299" i="5"/>
  <c r="BR300" i="5"/>
  <c r="BR301" i="5"/>
  <c r="BR302" i="5"/>
  <c r="BR303" i="5"/>
  <c r="BR304" i="5"/>
  <c r="BR305" i="5"/>
  <c r="BR306" i="5"/>
  <c r="BR307" i="5"/>
  <c r="BR308" i="5"/>
  <c r="BR309" i="5"/>
  <c r="BR310" i="5"/>
  <c r="BR311" i="5"/>
  <c r="BR312" i="5"/>
  <c r="BR313" i="5"/>
  <c r="BR314" i="5"/>
  <c r="BR315" i="5"/>
  <c r="BR316" i="5"/>
  <c r="BR317" i="5"/>
  <c r="BR318" i="5"/>
  <c r="BR319" i="5"/>
  <c r="BR320" i="5"/>
  <c r="BR321" i="5"/>
  <c r="BR322" i="5"/>
  <c r="BR323" i="5"/>
  <c r="BR324" i="5"/>
  <c r="BR325" i="5"/>
  <c r="BR326" i="5"/>
  <c r="BR327" i="5"/>
  <c r="BR328" i="5"/>
  <c r="BR329" i="5"/>
  <c r="BR330" i="5"/>
  <c r="BR331" i="5"/>
  <c r="BR332" i="5"/>
  <c r="BR333" i="5"/>
  <c r="BR334" i="5"/>
  <c r="BR335" i="5"/>
  <c r="BR336" i="5"/>
  <c r="BR337" i="5"/>
  <c r="BR338" i="5"/>
  <c r="BR339" i="5"/>
  <c r="BR340" i="5"/>
  <c r="BR341" i="5"/>
  <c r="BR342" i="5"/>
  <c r="BR343" i="5"/>
  <c r="BR344" i="5"/>
  <c r="BR345" i="5"/>
  <c r="BR346" i="5"/>
  <c r="BR347" i="5"/>
  <c r="BR348" i="5"/>
  <c r="BR349" i="5"/>
  <c r="BR350" i="5"/>
  <c r="BR351" i="5"/>
  <c r="BR352" i="5"/>
  <c r="BR353" i="5"/>
  <c r="BR354" i="5"/>
  <c r="BR355" i="5"/>
  <c r="BR356" i="5"/>
  <c r="BR357" i="5"/>
  <c r="BR358" i="5"/>
  <c r="BR359" i="5"/>
  <c r="BR360" i="5"/>
  <c r="BR361" i="5"/>
  <c r="BR362" i="5"/>
  <c r="BR363" i="5"/>
  <c r="BR364" i="5"/>
  <c r="BR365" i="5"/>
  <c r="BR366" i="5"/>
  <c r="BR367" i="5"/>
  <c r="BR368" i="5"/>
  <c r="BR369" i="5"/>
  <c r="BR370" i="5"/>
  <c r="BR371" i="5"/>
  <c r="BR372" i="5"/>
  <c r="BR373" i="5"/>
  <c r="BR374" i="5"/>
  <c r="BR375" i="5"/>
  <c r="BR376" i="5"/>
  <c r="BR377" i="5"/>
  <c r="BR378" i="5"/>
  <c r="BR379" i="5"/>
  <c r="BR380" i="5"/>
  <c r="BR381" i="5"/>
  <c r="BR382" i="5"/>
  <c r="BR383" i="5"/>
  <c r="BR384" i="5"/>
  <c r="BR385" i="5"/>
  <c r="BR386" i="5"/>
  <c r="BR387" i="5"/>
  <c r="BR388" i="5"/>
  <c r="BR389" i="5"/>
  <c r="BR390" i="5"/>
  <c r="BR391" i="5"/>
  <c r="BR392" i="5"/>
  <c r="BR393" i="5"/>
  <c r="BR394" i="5"/>
  <c r="BR395" i="5"/>
  <c r="BR396" i="5"/>
  <c r="BR397" i="5"/>
  <c r="BR398" i="5"/>
  <c r="BR399" i="5"/>
  <c r="BR400" i="5"/>
  <c r="BR401" i="5"/>
  <c r="BR402" i="5"/>
  <c r="BR403" i="5"/>
  <c r="BR404" i="5"/>
  <c r="BR405" i="5"/>
  <c r="BR406" i="5"/>
  <c r="BR407" i="5"/>
  <c r="BR408" i="5"/>
  <c r="BR409" i="5"/>
  <c r="BR410" i="5"/>
  <c r="BR411" i="5"/>
  <c r="BR412" i="5"/>
  <c r="BR413" i="5"/>
  <c r="BR414" i="5"/>
  <c r="BR415" i="5"/>
  <c r="BR416" i="5"/>
  <c r="BR417" i="5"/>
  <c r="BR418" i="5"/>
  <c r="BR419" i="5"/>
  <c r="BR420" i="5"/>
  <c r="BR421" i="5"/>
  <c r="BR422" i="5"/>
  <c r="BR423" i="5"/>
  <c r="BR424" i="5"/>
  <c r="BR425" i="5"/>
  <c r="BR426" i="5"/>
  <c r="BR427" i="5"/>
  <c r="BR428" i="5"/>
  <c r="BR429" i="5"/>
  <c r="BR430" i="5"/>
  <c r="BR431" i="5"/>
  <c r="BR432" i="5"/>
  <c r="BR433" i="5"/>
  <c r="BR434" i="5"/>
  <c r="BR435" i="5"/>
  <c r="BR436" i="5"/>
  <c r="BR437" i="5"/>
  <c r="BR438" i="5"/>
  <c r="BR439" i="5"/>
  <c r="BR440" i="5"/>
  <c r="BR441" i="5"/>
  <c r="BR442" i="5"/>
  <c r="BR443" i="5"/>
  <c r="BR444" i="5"/>
  <c r="BR445" i="5"/>
  <c r="BR446" i="5"/>
  <c r="BR447" i="5"/>
  <c r="BR448" i="5"/>
  <c r="BR449" i="5"/>
  <c r="BR450" i="5"/>
  <c r="BR451" i="5"/>
  <c r="BR452" i="5"/>
  <c r="BR453" i="5"/>
  <c r="BR454" i="5"/>
  <c r="BR455" i="5"/>
  <c r="BR456" i="5"/>
  <c r="BR457" i="5"/>
  <c r="BR458" i="5"/>
  <c r="BR459" i="5"/>
  <c r="BR460" i="5"/>
  <c r="BR461" i="5"/>
  <c r="BR462" i="5"/>
  <c r="BR463" i="5"/>
  <c r="BR464" i="5"/>
  <c r="BR465" i="5"/>
  <c r="BR466" i="5"/>
  <c r="BR467" i="5"/>
  <c r="BR468" i="5"/>
  <c r="BR469" i="5"/>
  <c r="BR470" i="5"/>
  <c r="BR471" i="5"/>
  <c r="BR472" i="5"/>
  <c r="BR473" i="5"/>
  <c r="BR474" i="5"/>
  <c r="BR475" i="5"/>
  <c r="BR476" i="5"/>
  <c r="BR477" i="5"/>
  <c r="BR478" i="5"/>
  <c r="BR479" i="5"/>
  <c r="BR480" i="5"/>
  <c r="BR481" i="5"/>
  <c r="BR482" i="5"/>
  <c r="BR483" i="5"/>
  <c r="BR484" i="5"/>
  <c r="BR485" i="5"/>
  <c r="BR486" i="5"/>
  <c r="BR487" i="5"/>
  <c r="BR488" i="5"/>
  <c r="BR489" i="5"/>
  <c r="BR490" i="5"/>
  <c r="BR491" i="5"/>
  <c r="BR492" i="5"/>
  <c r="BR493" i="5"/>
  <c r="BR494" i="5"/>
  <c r="BR495" i="5"/>
  <c r="BR496" i="5"/>
  <c r="BR497" i="5"/>
  <c r="BR498" i="5"/>
  <c r="BR499" i="5"/>
  <c r="BR500" i="5"/>
  <c r="BR501" i="5"/>
  <c r="BR502" i="5"/>
  <c r="BR503" i="5"/>
  <c r="BR504" i="5"/>
  <c r="BR505" i="5"/>
  <c r="BR506" i="5"/>
  <c r="BR507" i="5"/>
  <c r="BR508" i="5"/>
  <c r="BR509" i="5"/>
  <c r="BR510" i="5"/>
  <c r="BR511" i="5"/>
  <c r="BR512" i="5"/>
  <c r="BR513" i="5"/>
  <c r="BR514" i="5"/>
  <c r="BR515" i="5"/>
  <c r="BR516" i="5"/>
  <c r="BR517" i="5"/>
  <c r="BR518" i="5"/>
  <c r="BR519" i="5"/>
  <c r="BR520" i="5"/>
  <c r="BR521" i="5"/>
  <c r="BR522" i="5"/>
  <c r="BR523" i="5"/>
  <c r="BR524" i="5"/>
  <c r="BR525" i="5"/>
  <c r="BR526" i="5"/>
  <c r="BR527" i="5"/>
  <c r="BR528" i="5"/>
  <c r="BR529" i="5"/>
  <c r="BR530" i="5"/>
  <c r="BR531" i="5"/>
  <c r="BR532" i="5"/>
  <c r="BR533" i="5"/>
  <c r="BR534" i="5"/>
  <c r="BR535" i="5"/>
  <c r="BR536" i="5"/>
  <c r="BR537" i="5"/>
  <c r="BR538" i="5"/>
  <c r="BR539" i="5"/>
  <c r="BR540" i="5"/>
  <c r="BR541" i="5"/>
  <c r="BR542" i="5"/>
  <c r="BR543" i="5"/>
  <c r="BR544" i="5"/>
  <c r="BR545" i="5"/>
  <c r="BR546" i="5"/>
  <c r="BR547" i="5"/>
  <c r="BR548" i="5"/>
  <c r="BR549" i="5"/>
  <c r="BR550" i="5"/>
  <c r="BR551" i="5"/>
  <c r="BR552" i="5"/>
  <c r="BR553" i="5"/>
  <c r="BR554" i="5"/>
  <c r="BR555" i="5"/>
  <c r="BR556" i="5"/>
  <c r="BR557" i="5"/>
  <c r="BR558" i="5"/>
  <c r="BR559" i="5"/>
  <c r="BR560" i="5"/>
  <c r="BR561" i="5"/>
  <c r="BR562" i="5"/>
  <c r="BR563" i="5"/>
  <c r="BR564" i="5"/>
  <c r="BR565" i="5"/>
  <c r="BR566" i="5"/>
  <c r="BR567" i="5"/>
  <c r="BR568" i="5"/>
  <c r="BR569" i="5"/>
  <c r="BR570" i="5"/>
  <c r="BR571" i="5"/>
  <c r="BR572" i="5"/>
  <c r="BR573" i="5"/>
  <c r="BR574" i="5"/>
  <c r="BR575" i="5"/>
  <c r="BR576" i="5"/>
  <c r="BR577" i="5"/>
  <c r="BR578" i="5"/>
  <c r="BR579" i="5"/>
  <c r="BR580" i="5"/>
  <c r="BR581" i="5"/>
  <c r="BR582" i="5"/>
  <c r="BR583" i="5"/>
  <c r="BR584" i="5"/>
  <c r="BR585" i="5"/>
  <c r="BR586" i="5"/>
  <c r="BR587" i="5"/>
  <c r="BR588" i="5"/>
  <c r="BR589" i="5"/>
  <c r="BR590" i="5"/>
  <c r="BR591" i="5"/>
  <c r="BR592" i="5"/>
  <c r="BR593" i="5"/>
  <c r="BR594" i="5"/>
  <c r="BR595" i="5"/>
  <c r="BR596" i="5"/>
  <c r="BR597" i="5"/>
  <c r="BR598" i="5"/>
  <c r="BR599" i="5"/>
  <c r="BR600" i="5"/>
  <c r="BR601" i="5"/>
  <c r="BR602" i="5"/>
  <c r="BR603" i="5"/>
  <c r="BR604" i="5"/>
  <c r="BR605" i="5"/>
  <c r="BR606" i="5"/>
  <c r="BR607" i="5"/>
  <c r="BR608" i="5"/>
  <c r="BR609" i="5"/>
  <c r="BR610" i="5"/>
  <c r="BR611" i="5"/>
  <c r="BR612" i="5"/>
  <c r="BR613" i="5"/>
  <c r="BR614" i="5"/>
  <c r="BR615" i="5"/>
  <c r="BR616" i="5"/>
  <c r="BR617" i="5"/>
  <c r="BR618" i="5"/>
  <c r="BR619" i="5"/>
  <c r="BR620" i="5"/>
  <c r="BR621" i="5"/>
  <c r="BR622" i="5"/>
  <c r="BR623" i="5"/>
  <c r="BR624" i="5"/>
  <c r="BR625" i="5"/>
  <c r="BR626" i="5"/>
  <c r="BR627" i="5"/>
  <c r="BR628" i="5"/>
  <c r="BR629" i="5"/>
  <c r="BR630" i="5"/>
  <c r="BR631" i="5"/>
  <c r="BR632" i="5"/>
  <c r="BR633" i="5"/>
  <c r="BR634" i="5"/>
  <c r="BR635" i="5"/>
  <c r="BR636" i="5"/>
  <c r="BR637" i="5"/>
  <c r="BR638" i="5"/>
  <c r="BR639" i="5"/>
  <c r="BR640" i="5"/>
  <c r="BR641" i="5"/>
  <c r="BR642" i="5"/>
  <c r="BR643" i="5"/>
  <c r="BR667" i="5"/>
  <c r="BR668" i="5"/>
  <c r="BR669" i="5"/>
  <c r="BR670" i="5"/>
  <c r="BR671" i="5"/>
  <c r="BR672" i="5"/>
  <c r="BR673" i="5"/>
  <c r="BR674" i="5"/>
  <c r="BR675" i="5"/>
  <c r="BR676" i="5"/>
  <c r="BR677" i="5"/>
  <c r="BR678" i="5"/>
  <c r="BR679" i="5"/>
  <c r="BR680" i="5"/>
  <c r="BR681" i="5"/>
  <c r="BR682" i="5"/>
  <c r="BR683" i="5"/>
  <c r="BR684" i="5"/>
  <c r="BR685" i="5"/>
  <c r="BR686" i="5"/>
  <c r="BR687" i="5"/>
  <c r="BR688" i="5"/>
  <c r="BR689" i="5"/>
  <c r="BR690" i="5"/>
  <c r="BR691" i="5"/>
  <c r="BR692" i="5"/>
  <c r="BR693" i="5"/>
  <c r="BR694" i="5"/>
  <c r="BR695" i="5"/>
  <c r="BR696" i="5"/>
  <c r="BR697" i="5"/>
  <c r="BR698" i="5"/>
  <c r="BR699" i="5"/>
  <c r="BR700" i="5"/>
  <c r="BR701" i="5"/>
  <c r="BR702" i="5"/>
  <c r="BR703" i="5"/>
  <c r="BR704" i="5"/>
  <c r="BR705" i="5"/>
  <c r="BR706" i="5"/>
  <c r="BR707" i="5"/>
  <c r="BR708" i="5"/>
  <c r="BR709" i="5"/>
  <c r="BR710" i="5"/>
  <c r="BR711" i="5"/>
  <c r="BR712" i="5"/>
  <c r="BR713" i="5"/>
  <c r="BR714" i="5"/>
  <c r="BR715" i="5"/>
  <c r="BR716" i="5"/>
  <c r="BR717" i="5"/>
  <c r="BR718" i="5"/>
  <c r="BR719" i="5"/>
  <c r="BR720" i="5"/>
  <c r="BR721" i="5"/>
  <c r="BR722" i="5"/>
  <c r="BR723" i="5"/>
  <c r="BR724" i="5"/>
  <c r="BR725" i="5"/>
  <c r="BR726" i="5"/>
  <c r="BR727" i="5"/>
  <c r="BR728" i="5"/>
  <c r="BR729" i="5"/>
  <c r="BR730" i="5"/>
  <c r="BR731" i="5"/>
  <c r="BR732" i="5"/>
  <c r="BR733" i="5"/>
  <c r="BR734" i="5"/>
  <c r="BR735" i="5"/>
  <c r="BR736" i="5"/>
  <c r="BR737" i="5"/>
  <c r="BR738" i="5"/>
  <c r="BR739" i="5"/>
  <c r="BR740" i="5"/>
  <c r="BR741" i="5"/>
  <c r="BR742" i="5"/>
  <c r="BR743" i="5"/>
  <c r="BR744" i="5"/>
  <c r="BR745" i="5"/>
  <c r="BR746" i="5"/>
  <c r="BR747" i="5"/>
  <c r="BR748" i="5"/>
  <c r="BR749" i="5"/>
  <c r="BR750" i="5"/>
  <c r="BR751" i="5"/>
  <c r="BR752" i="5"/>
  <c r="BR753" i="5"/>
  <c r="BR754" i="5"/>
  <c r="BR755" i="5"/>
  <c r="BR756" i="5"/>
  <c r="BR757" i="5"/>
  <c r="BR758" i="5"/>
  <c r="BR759" i="5"/>
  <c r="BR760" i="5"/>
  <c r="BR761" i="5"/>
  <c r="BR762" i="5"/>
  <c r="BR763" i="5"/>
  <c r="BR764" i="5"/>
  <c r="BR765" i="5"/>
  <c r="BR766" i="5"/>
  <c r="BR767" i="5"/>
  <c r="BR768" i="5"/>
  <c r="BR769" i="5"/>
  <c r="BR770" i="5"/>
  <c r="BR771" i="5"/>
  <c r="BR772" i="5"/>
  <c r="BR773" i="5"/>
  <c r="BR774" i="5"/>
  <c r="BR775" i="5"/>
  <c r="BR776" i="5"/>
  <c r="BR777" i="5"/>
  <c r="BR778" i="5"/>
  <c r="BR779" i="5"/>
  <c r="BR780" i="5"/>
  <c r="BR781" i="5"/>
  <c r="BR782" i="5"/>
  <c r="BR783" i="5"/>
  <c r="BR784" i="5"/>
  <c r="BR785" i="5"/>
  <c r="BR786" i="5"/>
  <c r="BR787" i="5"/>
  <c r="BR788" i="5"/>
  <c r="BR789" i="5"/>
  <c r="BR790" i="5"/>
  <c r="BR791" i="5"/>
  <c r="BR792" i="5"/>
  <c r="BR793" i="5"/>
  <c r="BR794" i="5"/>
  <c r="BR795" i="5"/>
  <c r="BR796" i="5"/>
  <c r="BR797" i="5"/>
  <c r="BR798" i="5"/>
  <c r="BR799" i="5"/>
  <c r="BR800" i="5"/>
  <c r="BR801" i="5"/>
  <c r="BR802" i="5"/>
  <c r="BR803" i="5"/>
  <c r="BR804" i="5"/>
  <c r="BR805" i="5"/>
  <c r="BR806" i="5"/>
  <c r="BR807" i="5"/>
  <c r="BR808" i="5"/>
  <c r="BR809" i="5"/>
  <c r="BR810" i="5"/>
  <c r="BR811" i="5"/>
  <c r="BR812" i="5"/>
  <c r="BR813" i="5"/>
  <c r="BR814" i="5"/>
  <c r="BR815" i="5"/>
  <c r="BR816" i="5"/>
  <c r="BR817" i="5"/>
  <c r="BR818" i="5"/>
  <c r="BR819" i="5"/>
  <c r="BR820" i="5"/>
  <c r="BR821" i="5"/>
  <c r="BR822" i="5"/>
  <c r="BR823" i="5"/>
  <c r="BR824" i="5"/>
  <c r="BR825" i="5"/>
  <c r="BR826" i="5"/>
  <c r="BR827" i="5"/>
  <c r="BR828" i="5"/>
  <c r="BR829" i="5"/>
  <c r="BR830" i="5"/>
  <c r="BR831" i="5"/>
  <c r="BR832" i="5"/>
  <c r="BR833" i="5"/>
  <c r="BR834" i="5"/>
  <c r="BR835" i="5"/>
  <c r="BR836" i="5"/>
  <c r="BR837" i="5"/>
  <c r="BR838" i="5"/>
  <c r="BR839" i="5"/>
  <c r="BR840" i="5"/>
  <c r="BR841" i="5"/>
  <c r="BR842" i="5"/>
  <c r="BR843" i="5"/>
  <c r="BR844" i="5"/>
  <c r="BR845" i="5"/>
  <c r="BR846" i="5"/>
  <c r="BR848" i="5"/>
  <c r="BR849" i="5"/>
  <c r="BR850" i="5"/>
  <c r="BR851" i="5"/>
  <c r="BR852" i="5"/>
  <c r="BR853" i="5"/>
  <c r="BR854" i="5"/>
  <c r="BR855" i="5"/>
  <c r="BR856" i="5"/>
  <c r="BR857" i="5"/>
  <c r="BR858" i="5"/>
  <c r="BR859" i="5"/>
  <c r="BR860" i="5"/>
  <c r="BR862" i="5"/>
  <c r="BR863" i="5"/>
  <c r="BR864" i="5"/>
  <c r="BR865" i="5"/>
  <c r="BR866" i="5"/>
  <c r="BR867" i="5"/>
  <c r="BR868" i="5"/>
  <c r="BR869" i="5"/>
  <c r="BR870" i="5"/>
  <c r="BR871" i="5"/>
  <c r="BR872" i="5"/>
  <c r="BR873" i="5"/>
  <c r="BR874" i="5"/>
  <c r="BR875" i="5"/>
  <c r="BR876" i="5"/>
  <c r="BR877" i="5"/>
  <c r="BR878" i="5"/>
  <c r="BR879" i="5"/>
  <c r="BR880" i="5"/>
  <c r="BR881" i="5"/>
  <c r="BR882" i="5"/>
  <c r="BR883" i="5"/>
  <c r="BR884" i="5"/>
  <c r="BR885" i="5"/>
  <c r="BR886" i="5"/>
  <c r="BR887" i="5"/>
  <c r="BR888" i="5"/>
  <c r="G56" i="11"/>
  <c r="H56" i="11"/>
  <c r="BR17" i="5"/>
  <c r="BR644" i="5"/>
  <c r="BR645" i="5"/>
  <c r="BR646" i="5"/>
  <c r="BR647" i="5"/>
  <c r="BR648" i="5"/>
  <c r="BR649" i="5"/>
  <c r="BR650" i="5"/>
  <c r="BR651" i="5"/>
  <c r="BR652" i="5"/>
  <c r="BR653" i="5"/>
  <c r="BR654" i="5"/>
  <c r="BR655" i="5"/>
  <c r="BR656" i="5"/>
  <c r="BR657" i="5"/>
  <c r="BR658" i="5"/>
  <c r="BR659" i="5"/>
  <c r="BR660" i="5"/>
  <c r="BR661" i="5"/>
  <c r="BR662" i="5"/>
  <c r="BR663" i="5"/>
  <c r="BR664" i="5"/>
  <c r="BR665" i="5"/>
  <c r="BR666" i="5"/>
  <c r="BR847" i="5"/>
  <c r="BR861" i="5"/>
  <c r="BR889" i="5"/>
  <c r="BR890" i="5"/>
  <c r="BR891" i="5"/>
  <c r="BR892" i="5"/>
  <c r="BR893" i="5"/>
  <c r="BR894" i="5"/>
  <c r="BR895" i="5"/>
  <c r="BR896" i="5"/>
  <c r="BR897" i="5"/>
  <c r="BR898" i="5"/>
  <c r="BR899" i="5"/>
  <c r="BR900" i="5"/>
  <c r="BR901" i="5"/>
  <c r="BR902" i="5"/>
  <c r="BR903" i="5"/>
  <c r="BR904" i="5"/>
  <c r="BR905" i="5"/>
  <c r="BR906" i="5"/>
  <c r="BR907" i="5"/>
  <c r="BR908" i="5"/>
  <c r="BR909" i="5"/>
  <c r="BR910" i="5"/>
  <c r="BR911" i="5"/>
  <c r="BR912" i="5"/>
  <c r="BR913" i="5"/>
  <c r="BR914" i="5"/>
  <c r="BR915" i="5"/>
  <c r="BR916" i="5"/>
  <c r="BR917" i="5"/>
  <c r="BR918" i="5"/>
  <c r="BR919" i="5"/>
  <c r="BR920" i="5"/>
  <c r="BR921" i="5"/>
  <c r="BR922" i="5"/>
  <c r="BR923" i="5"/>
  <c r="BR924" i="5"/>
  <c r="BR925" i="5"/>
  <c r="BR926" i="5"/>
  <c r="BR927" i="5"/>
  <c r="BR928" i="5"/>
  <c r="BR929" i="5"/>
  <c r="BR930" i="5"/>
  <c r="BR931" i="5"/>
  <c r="BR932" i="5"/>
  <c r="BR933" i="5"/>
  <c r="BR934" i="5"/>
  <c r="BR935" i="5"/>
  <c r="BR936" i="5"/>
  <c r="BR937" i="5"/>
  <c r="BR938" i="5"/>
  <c r="BR939" i="5"/>
  <c r="BR940" i="5"/>
  <c r="BR941" i="5"/>
  <c r="BR942" i="5"/>
  <c r="BR943" i="5"/>
  <c r="BR944" i="5"/>
  <c r="BR945" i="5"/>
  <c r="BR946" i="5"/>
  <c r="BR947" i="5"/>
  <c r="BR948" i="5"/>
  <c r="BR949" i="5"/>
  <c r="BR950" i="5"/>
  <c r="BR951" i="5"/>
  <c r="BR952" i="5"/>
  <c r="BR953" i="5"/>
  <c r="BR954" i="5"/>
  <c r="BR955" i="5"/>
  <c r="BR956" i="5"/>
  <c r="BR957" i="5"/>
  <c r="BR958" i="5"/>
  <c r="BR959" i="5"/>
  <c r="BR960" i="5"/>
  <c r="BR961" i="5"/>
  <c r="BR962" i="5"/>
  <c r="BR963" i="5"/>
  <c r="BR964" i="5"/>
  <c r="BR965" i="5"/>
  <c r="BR966" i="5"/>
  <c r="BR967" i="5"/>
  <c r="BR968" i="5"/>
  <c r="BR969" i="5"/>
  <c r="BR970" i="5"/>
  <c r="BR971" i="5"/>
  <c r="BR972" i="5"/>
  <c r="BR973" i="5"/>
  <c r="BR974" i="5"/>
  <c r="BR975" i="5"/>
  <c r="BR976" i="5"/>
  <c r="BR977" i="5"/>
  <c r="BR978" i="5"/>
  <c r="BR979" i="5"/>
  <c r="BR980" i="5"/>
  <c r="BR981" i="5"/>
  <c r="BR982" i="5"/>
  <c r="BR983" i="5"/>
  <c r="BR984" i="5"/>
  <c r="BR985" i="5"/>
  <c r="BR986" i="5"/>
  <c r="BR987" i="5"/>
  <c r="BR988" i="5"/>
  <c r="BR989" i="5"/>
  <c r="BR990" i="5"/>
  <c r="BR991" i="5"/>
  <c r="BR992" i="5"/>
  <c r="BR993" i="5"/>
  <c r="BR994" i="5"/>
  <c r="BR995" i="5"/>
  <c r="BR996" i="5"/>
  <c r="BR997" i="5"/>
  <c r="BR998" i="5"/>
  <c r="BR999" i="5"/>
  <c r="BR1000" i="5"/>
  <c r="BR1001" i="5"/>
  <c r="BR1002" i="5"/>
  <c r="BR1003" i="5"/>
  <c r="BR1004" i="5"/>
  <c r="BR1005" i="5"/>
  <c r="BR1006" i="5"/>
  <c r="BR1007" i="5"/>
  <c r="AT227" i="5"/>
  <c r="AT231" i="5"/>
  <c r="AT235" i="5"/>
  <c r="AT239" i="5"/>
  <c r="AT8" i="5"/>
  <c r="AT23" i="5"/>
  <c r="AT27" i="5"/>
  <c r="AT31" i="5"/>
  <c r="AT39" i="5"/>
  <c r="AT43" i="5"/>
  <c r="AT51" i="5"/>
  <c r="AT71" i="5"/>
  <c r="AT79" i="5"/>
  <c r="AT83" i="5"/>
  <c r="AT91" i="5"/>
  <c r="AT95" i="5"/>
  <c r="AT103" i="5"/>
  <c r="AT107" i="5"/>
  <c r="AT115" i="5"/>
  <c r="AT243" i="5"/>
  <c r="AT267" i="5"/>
  <c r="AT279" i="5"/>
  <c r="AT283" i="5"/>
  <c r="AT291" i="5"/>
  <c r="AT299" i="5"/>
  <c r="AT303" i="5"/>
  <c r="AT307" i="5"/>
  <c r="AT327" i="5"/>
  <c r="AT331" i="5"/>
  <c r="AT335" i="5"/>
  <c r="AT339" i="5"/>
  <c r="AT343" i="5"/>
  <c r="AT347" i="5"/>
  <c r="AT351" i="5"/>
  <c r="AT355" i="5"/>
  <c r="AT359" i="5"/>
  <c r="AT375" i="5"/>
  <c r="AT383" i="5"/>
  <c r="AT387" i="5"/>
  <c r="AT391" i="5"/>
  <c r="AT395" i="5"/>
  <c r="AT399" i="5"/>
  <c r="AT403" i="5"/>
  <c r="AT407" i="5"/>
  <c r="AT11" i="5"/>
  <c r="AT15" i="5"/>
  <c r="AT19" i="5"/>
  <c r="AT35" i="5"/>
  <c r="AT47" i="5"/>
  <c r="AT55" i="5"/>
  <c r="AT59" i="5"/>
  <c r="AT63" i="5"/>
  <c r="AT67" i="5"/>
  <c r="AT75" i="5"/>
  <c r="AT87" i="5"/>
  <c r="H181" i="10"/>
  <c r="N127" i="10" s="1"/>
  <c r="G181" i="10"/>
  <c r="AT99" i="5"/>
  <c r="AT111" i="5"/>
  <c r="AT119" i="5"/>
  <c r="AT123" i="5"/>
  <c r="AT127" i="5"/>
  <c r="AT131" i="5"/>
  <c r="AT135" i="5"/>
  <c r="AT139" i="5"/>
  <c r="AT143" i="5"/>
  <c r="AT147" i="5"/>
  <c r="AT151" i="5"/>
  <c r="AT155" i="5"/>
  <c r="AT159" i="5"/>
  <c r="AT163" i="5"/>
  <c r="AT167" i="5"/>
  <c r="AT171" i="5"/>
  <c r="AT175" i="5"/>
  <c r="AT179" i="5"/>
  <c r="AT183" i="5"/>
  <c r="AT187" i="5"/>
  <c r="AT191" i="5"/>
  <c r="AT195" i="5"/>
  <c r="AT199" i="5"/>
  <c r="AT203" i="5"/>
  <c r="AT207" i="5"/>
  <c r="AT211" i="5"/>
  <c r="H180" i="10"/>
  <c r="N125" i="10" s="1"/>
  <c r="G180" i="10"/>
  <c r="AT215" i="5"/>
  <c r="AT219" i="5"/>
  <c r="AT223" i="5"/>
  <c r="AT247" i="5"/>
  <c r="AT251" i="5"/>
  <c r="AT255" i="5"/>
  <c r="AT259" i="5"/>
  <c r="AT263" i="5"/>
  <c r="AT271" i="5"/>
  <c r="AT275" i="5"/>
  <c r="AT287" i="5"/>
  <c r="AT295" i="5"/>
  <c r="AT311" i="5"/>
  <c r="AT315" i="5"/>
  <c r="AT319" i="5"/>
  <c r="AT323" i="5"/>
  <c r="AT363" i="5"/>
  <c r="AT367" i="5"/>
  <c r="AT371" i="5"/>
  <c r="AT379" i="5"/>
  <c r="AT411" i="5"/>
  <c r="AT415" i="5"/>
  <c r="AT419" i="5"/>
  <c r="AT423" i="5"/>
  <c r="AT427" i="5"/>
  <c r="AT431" i="5"/>
  <c r="AT435" i="5"/>
  <c r="AT439" i="5"/>
  <c r="AT443" i="5"/>
  <c r="AT447" i="5"/>
  <c r="AT451" i="5"/>
  <c r="AT454" i="5"/>
  <c r="AT458" i="5"/>
  <c r="AT462" i="5"/>
  <c r="AT466" i="5"/>
  <c r="AT470" i="5"/>
  <c r="AT474" i="5"/>
  <c r="AT478" i="5"/>
  <c r="AT482" i="5"/>
  <c r="AT486" i="5"/>
  <c r="AT490" i="5"/>
  <c r="AT494" i="5"/>
  <c r="AT498" i="5"/>
  <c r="AT502" i="5"/>
  <c r="AT506" i="5"/>
  <c r="AT510" i="5"/>
  <c r="AT514" i="5"/>
  <c r="AT518" i="5"/>
  <c r="AT522" i="5"/>
  <c r="AT526" i="5"/>
  <c r="AT530" i="5"/>
  <c r="AT534" i="5"/>
  <c r="AT538" i="5"/>
  <c r="AT542" i="5"/>
  <c r="AT546" i="5"/>
  <c r="AT550" i="5"/>
  <c r="AT554" i="5"/>
  <c r="AT558" i="5"/>
  <c r="AT562" i="5"/>
  <c r="AT566" i="5"/>
  <c r="AT570" i="5"/>
  <c r="AT574" i="5"/>
  <c r="AT578" i="5"/>
  <c r="AT582" i="5"/>
  <c r="AT586" i="5"/>
  <c r="AT590" i="5"/>
  <c r="AT594" i="5"/>
  <c r="AT598" i="5"/>
  <c r="AT602" i="5"/>
  <c r="AT606" i="5"/>
  <c r="AT610" i="5"/>
  <c r="AT614" i="5"/>
  <c r="AT618" i="5"/>
  <c r="AT622" i="5"/>
  <c r="AT626" i="5"/>
  <c r="AT630" i="5"/>
  <c r="AT634" i="5"/>
  <c r="AT638" i="5"/>
  <c r="AT642" i="5"/>
  <c r="AT646" i="5"/>
  <c r="AT650" i="5"/>
  <c r="AT654" i="5"/>
  <c r="AT658" i="5"/>
  <c r="AT662" i="5"/>
  <c r="AT666" i="5"/>
  <c r="AT670" i="5"/>
  <c r="AT674" i="5"/>
  <c r="AT678" i="5"/>
  <c r="AT682" i="5"/>
  <c r="AT686" i="5"/>
  <c r="AT690" i="5"/>
  <c r="AT694" i="5"/>
  <c r="AT698" i="5"/>
  <c r="AT702" i="5"/>
  <c r="AT706" i="5"/>
  <c r="AT710" i="5"/>
  <c r="AT714" i="5"/>
  <c r="AT718" i="5"/>
  <c r="AT722" i="5"/>
  <c r="AT726" i="5"/>
  <c r="AT730" i="5"/>
  <c r="AT734" i="5"/>
  <c r="AT738" i="5"/>
  <c r="AT742" i="5"/>
  <c r="AT746" i="5"/>
  <c r="AT750" i="5"/>
  <c r="AT754" i="5"/>
  <c r="AT758" i="5"/>
  <c r="AT762" i="5"/>
  <c r="AT766" i="5"/>
  <c r="AT770" i="5"/>
  <c r="AT774" i="5"/>
  <c r="AT778" i="5"/>
  <c r="AT782" i="5"/>
  <c r="AT786" i="5"/>
  <c r="AT790" i="5"/>
  <c r="AT794" i="5"/>
  <c r="AT798" i="5"/>
  <c r="AT802" i="5"/>
  <c r="AT806" i="5"/>
  <c r="AT810" i="5"/>
  <c r="AT814" i="5"/>
  <c r="AT818" i="5"/>
  <c r="AT822" i="5"/>
  <c r="AT826" i="5"/>
  <c r="AT830" i="5"/>
  <c r="AT834" i="5"/>
  <c r="AT838" i="5"/>
  <c r="AT842" i="5"/>
  <c r="AT846" i="5"/>
  <c r="AT850" i="5"/>
  <c r="AT854" i="5"/>
  <c r="AT858" i="5"/>
  <c r="AT862" i="5"/>
  <c r="AT866" i="5"/>
  <c r="AT870" i="5"/>
  <c r="AT874" i="5"/>
  <c r="AT878" i="5"/>
  <c r="AT882" i="5"/>
  <c r="AT886" i="5"/>
  <c r="AT890" i="5"/>
  <c r="AT894" i="5"/>
  <c r="AT898" i="5"/>
  <c r="AT902" i="5"/>
  <c r="AT906" i="5"/>
  <c r="AT910" i="5"/>
  <c r="AT914" i="5"/>
  <c r="AT918" i="5"/>
  <c r="AT922" i="5"/>
  <c r="AT926" i="5"/>
  <c r="AT930" i="5"/>
  <c r="AT934" i="5"/>
  <c r="AT938" i="5"/>
  <c r="AT942" i="5"/>
  <c r="AT946" i="5"/>
  <c r="AT950" i="5"/>
  <c r="AT954" i="5"/>
  <c r="AT958" i="5"/>
  <c r="AT962" i="5"/>
  <c r="AT966" i="5"/>
  <c r="AT970" i="5"/>
  <c r="AT974" i="5"/>
  <c r="AT978" i="5"/>
  <c r="AT982" i="5"/>
  <c r="AT986" i="5"/>
  <c r="AT990" i="5"/>
  <c r="AT994" i="5"/>
  <c r="AT998" i="5"/>
  <c r="AT1002" i="5"/>
  <c r="AT1006" i="5"/>
  <c r="AT10" i="5"/>
  <c r="AT14" i="5"/>
  <c r="AT18" i="5"/>
  <c r="AT22" i="5"/>
  <c r="AT26" i="5"/>
  <c r="AT30" i="5"/>
  <c r="AT34" i="5"/>
  <c r="AT38" i="5"/>
  <c r="AT42" i="5"/>
  <c r="AT46" i="5"/>
  <c r="AT50" i="5"/>
  <c r="AT54" i="5"/>
  <c r="AT58" i="5"/>
  <c r="AT62" i="5"/>
  <c r="AT66" i="5"/>
  <c r="AT70" i="5"/>
  <c r="AT74" i="5"/>
  <c r="AT78" i="5"/>
  <c r="AT82" i="5"/>
  <c r="AT86" i="5"/>
  <c r="AT90" i="5"/>
  <c r="AT94" i="5"/>
  <c r="AT98" i="5"/>
  <c r="AT102" i="5"/>
  <c r="AT106" i="5"/>
  <c r="AT110" i="5"/>
  <c r="AT114" i="5"/>
  <c r="AT118" i="5"/>
  <c r="AT122" i="5"/>
  <c r="AT126" i="5"/>
  <c r="AT130" i="5"/>
  <c r="AT134" i="5"/>
  <c r="AT138" i="5"/>
  <c r="AT142" i="5"/>
  <c r="AT146" i="5"/>
  <c r="AT150" i="5"/>
  <c r="AT154" i="5"/>
  <c r="AT158" i="5"/>
  <c r="AT162" i="5"/>
  <c r="AT166" i="5"/>
  <c r="AT170" i="5"/>
  <c r="AT174" i="5"/>
  <c r="AT178" i="5"/>
  <c r="AT182" i="5"/>
  <c r="AT186" i="5"/>
  <c r="AT190" i="5"/>
  <c r="AT194" i="5"/>
  <c r="AT198" i="5"/>
  <c r="AT202" i="5"/>
  <c r="AT206" i="5"/>
  <c r="AT210" i="5"/>
  <c r="AT214" i="5"/>
  <c r="AT218" i="5"/>
  <c r="AT222" i="5"/>
  <c r="AT226" i="5"/>
  <c r="AT230" i="5"/>
  <c r="AT234" i="5"/>
  <c r="AT238" i="5"/>
  <c r="AT242" i="5"/>
  <c r="AT246" i="5"/>
  <c r="AT250" i="5"/>
  <c r="AT254" i="5"/>
  <c r="AT258" i="5"/>
  <c r="AT262" i="5"/>
  <c r="AT266" i="5"/>
  <c r="AT270" i="5"/>
  <c r="AT274" i="5"/>
  <c r="AT278" i="5"/>
  <c r="AT282" i="5"/>
  <c r="AT286" i="5"/>
  <c r="AT290" i="5"/>
  <c r="AT294" i="5"/>
  <c r="AT298" i="5"/>
  <c r="AT302" i="5"/>
  <c r="AT306" i="5"/>
  <c r="AT310" i="5"/>
  <c r="AT314" i="5"/>
  <c r="AT318" i="5"/>
  <c r="AT322" i="5"/>
  <c r="AT326" i="5"/>
  <c r="AT330" i="5"/>
  <c r="AT334" i="5"/>
  <c r="AT338" i="5"/>
  <c r="AT342" i="5"/>
  <c r="AT346" i="5"/>
  <c r="AT350" i="5"/>
  <c r="AT354" i="5"/>
  <c r="AT358" i="5"/>
  <c r="AT362" i="5"/>
  <c r="AT366" i="5"/>
  <c r="AT370" i="5"/>
  <c r="AT374" i="5"/>
  <c r="AT378" i="5"/>
  <c r="AT382" i="5"/>
  <c r="AT386" i="5"/>
  <c r="AT390" i="5"/>
  <c r="AT394" i="5"/>
  <c r="AT398" i="5"/>
  <c r="AT402" i="5"/>
  <c r="AT406" i="5"/>
  <c r="AT410" i="5"/>
  <c r="AT414" i="5"/>
  <c r="AT418" i="5"/>
  <c r="AT422" i="5"/>
  <c r="AT426" i="5"/>
  <c r="AT430" i="5"/>
  <c r="AT434" i="5"/>
  <c r="AT438" i="5"/>
  <c r="AT442" i="5"/>
  <c r="AT446" i="5"/>
  <c r="AT450" i="5"/>
  <c r="AT455" i="5"/>
  <c r="AT459" i="5"/>
  <c r="AT463" i="5"/>
  <c r="AT467" i="5"/>
  <c r="AT471" i="5"/>
  <c r="AT475" i="5"/>
  <c r="AT479" i="5"/>
  <c r="AT483" i="5"/>
  <c r="AT487" i="5"/>
  <c r="AT491" i="5"/>
  <c r="AT495" i="5"/>
  <c r="AT499" i="5"/>
  <c r="AT503" i="5"/>
  <c r="AT507" i="5"/>
  <c r="AT511" i="5"/>
  <c r="AT515" i="5"/>
  <c r="AT519" i="5"/>
  <c r="AT523" i="5"/>
  <c r="AT527" i="5"/>
  <c r="AT531" i="5"/>
  <c r="AT535" i="5"/>
  <c r="AT539" i="5"/>
  <c r="AT543" i="5"/>
  <c r="AT547" i="5"/>
  <c r="AT551" i="5"/>
  <c r="AT555" i="5"/>
  <c r="AT559" i="5"/>
  <c r="AT563" i="5"/>
  <c r="AT567" i="5"/>
  <c r="AT571" i="5"/>
  <c r="AT575" i="5"/>
  <c r="AT579" i="5"/>
  <c r="AT583" i="5"/>
  <c r="AT587" i="5"/>
  <c r="AT591" i="5"/>
  <c r="AT595" i="5"/>
  <c r="AT599" i="5"/>
  <c r="AT603" i="5"/>
  <c r="AT607" i="5"/>
  <c r="AT611" i="5"/>
  <c r="AT615" i="5"/>
  <c r="AT619" i="5"/>
  <c r="AT623" i="5"/>
  <c r="AT627" i="5"/>
  <c r="AT631" i="5"/>
  <c r="AT635" i="5"/>
  <c r="AT639" i="5"/>
  <c r="AT643" i="5"/>
  <c r="AT647" i="5"/>
  <c r="AT651" i="5"/>
  <c r="AT655" i="5"/>
  <c r="AT659" i="5"/>
  <c r="AT663" i="5"/>
  <c r="AT667" i="5"/>
  <c r="AT671" i="5"/>
  <c r="AT675" i="5"/>
  <c r="AT679" i="5"/>
  <c r="AT683" i="5"/>
  <c r="AT687" i="5"/>
  <c r="AT691" i="5"/>
  <c r="AT695" i="5"/>
  <c r="AT699" i="5"/>
  <c r="AT703" i="5"/>
  <c r="AT707" i="5"/>
  <c r="AT711" i="5"/>
  <c r="AT715" i="5"/>
  <c r="AT719" i="5"/>
  <c r="AT723" i="5"/>
  <c r="AT727" i="5"/>
  <c r="AT731" i="5"/>
  <c r="AT735" i="5"/>
  <c r="AT739" i="5"/>
  <c r="AT743" i="5"/>
  <c r="AT747" i="5"/>
  <c r="AT751" i="5"/>
  <c r="AT755" i="5"/>
  <c r="AT759" i="5"/>
  <c r="AT763" i="5"/>
  <c r="AT767" i="5"/>
  <c r="AT771" i="5"/>
  <c r="AT775" i="5"/>
  <c r="AT779" i="5"/>
  <c r="AT783" i="5"/>
  <c r="AT787" i="5"/>
  <c r="AT791" i="5"/>
  <c r="AT795" i="5"/>
  <c r="AT799" i="5"/>
  <c r="AT803" i="5"/>
  <c r="AT807" i="5"/>
  <c r="AT811" i="5"/>
  <c r="AT815" i="5"/>
  <c r="AT819" i="5"/>
  <c r="AT823" i="5"/>
  <c r="AT827" i="5"/>
  <c r="AT831" i="5"/>
  <c r="AT835" i="5"/>
  <c r="AT839" i="5"/>
  <c r="AT843" i="5"/>
  <c r="AT847" i="5"/>
  <c r="AT851" i="5"/>
  <c r="AT855" i="5"/>
  <c r="AT859" i="5"/>
  <c r="AT863" i="5"/>
  <c r="AT867" i="5"/>
  <c r="AT871" i="5"/>
  <c r="AT875" i="5"/>
  <c r="AT879" i="5"/>
  <c r="AT883" i="5"/>
  <c r="AT887" i="5"/>
  <c r="AT891" i="5"/>
  <c r="AT895" i="5"/>
  <c r="AT899" i="5"/>
  <c r="AT903" i="5"/>
  <c r="AT907" i="5"/>
  <c r="AT911" i="5"/>
  <c r="AT915" i="5"/>
  <c r="AT919" i="5"/>
  <c r="AT923" i="5"/>
  <c r="AT927" i="5"/>
  <c r="AT931" i="5"/>
  <c r="AT935" i="5"/>
  <c r="AT939" i="5"/>
  <c r="AT943" i="5"/>
  <c r="AT947" i="5"/>
  <c r="AT951" i="5"/>
  <c r="AT955" i="5"/>
  <c r="AT959" i="5"/>
  <c r="AT963" i="5"/>
  <c r="AT967" i="5"/>
  <c r="AT971" i="5"/>
  <c r="AT975" i="5"/>
  <c r="AT979" i="5"/>
  <c r="AT983" i="5"/>
  <c r="AT987" i="5"/>
  <c r="AT991" i="5"/>
  <c r="AT995" i="5"/>
  <c r="AT999" i="5"/>
  <c r="AT1003" i="5"/>
  <c r="AT1007" i="5"/>
  <c r="AT12" i="5"/>
  <c r="AT16" i="5"/>
  <c r="AT20" i="5"/>
  <c r="AT24" i="5"/>
  <c r="AT28" i="5"/>
  <c r="AT32" i="5"/>
  <c r="AT36" i="5"/>
  <c r="AT40" i="5"/>
  <c r="AT44" i="5"/>
  <c r="AT48" i="5"/>
  <c r="AT52" i="5"/>
  <c r="AT56" i="5"/>
  <c r="AT60" i="5"/>
  <c r="AT64" i="5"/>
  <c r="AT68" i="5"/>
  <c r="AT72" i="5"/>
  <c r="AT76" i="5"/>
  <c r="AT80" i="5"/>
  <c r="AT84" i="5"/>
  <c r="AT88" i="5"/>
  <c r="AT92" i="5"/>
  <c r="AT96" i="5"/>
  <c r="AT100" i="5"/>
  <c r="AT104" i="5"/>
  <c r="AT108" i="5"/>
  <c r="AT112" i="5"/>
  <c r="AT116" i="5"/>
  <c r="AT120" i="5"/>
  <c r="AT124" i="5"/>
  <c r="AT128" i="5"/>
  <c r="AT132" i="5"/>
  <c r="AT136" i="5"/>
  <c r="AT140" i="5"/>
  <c r="AT144" i="5"/>
  <c r="AT148" i="5"/>
  <c r="AT152" i="5"/>
  <c r="AT156" i="5"/>
  <c r="AT160" i="5"/>
  <c r="AT164" i="5"/>
  <c r="AT168" i="5"/>
  <c r="AT172" i="5"/>
  <c r="AT176" i="5"/>
  <c r="AT180" i="5"/>
  <c r="AT184" i="5"/>
  <c r="AT188" i="5"/>
  <c r="AT192" i="5"/>
  <c r="AT196" i="5"/>
  <c r="AT200" i="5"/>
  <c r="AT204" i="5"/>
  <c r="AT208" i="5"/>
  <c r="AT212" i="5"/>
  <c r="AT216" i="5"/>
  <c r="AT220" i="5"/>
  <c r="AT224" i="5"/>
  <c r="AT228" i="5"/>
  <c r="AT232" i="5"/>
  <c r="AT236" i="5"/>
  <c r="AT240" i="5"/>
  <c r="AT244" i="5"/>
  <c r="AT248" i="5"/>
  <c r="AT252" i="5"/>
  <c r="AT256" i="5"/>
  <c r="AT260" i="5"/>
  <c r="AT264" i="5"/>
  <c r="AT268" i="5"/>
  <c r="AT272" i="5"/>
  <c r="AT276" i="5"/>
  <c r="AT280" i="5"/>
  <c r="AT284" i="5"/>
  <c r="AT288" i="5"/>
  <c r="AT292" i="5"/>
  <c r="AT296" i="5"/>
  <c r="AT300" i="5"/>
  <c r="AT304" i="5"/>
  <c r="AT308" i="5"/>
  <c r="AT312" i="5"/>
  <c r="AT316" i="5"/>
  <c r="AT320" i="5"/>
  <c r="AT324" i="5"/>
  <c r="AT328" i="5"/>
  <c r="AT332" i="5"/>
  <c r="AT336" i="5"/>
  <c r="AT340" i="5"/>
  <c r="AT344" i="5"/>
  <c r="AT348" i="5"/>
  <c r="AT352" i="5"/>
  <c r="AT356" i="5"/>
  <c r="AT360" i="5"/>
  <c r="AT364" i="5"/>
  <c r="AT368" i="5"/>
  <c r="AT372" i="5"/>
  <c r="AT376" i="5"/>
  <c r="AT380" i="5"/>
  <c r="AT384" i="5"/>
  <c r="AT388" i="5"/>
  <c r="AT392" i="5"/>
  <c r="AT396" i="5"/>
  <c r="AT400" i="5"/>
  <c r="AT404" i="5"/>
  <c r="AT408" i="5"/>
  <c r="AT412" i="5"/>
  <c r="AT416" i="5"/>
  <c r="AT420" i="5"/>
  <c r="AT424" i="5"/>
  <c r="AT428" i="5"/>
  <c r="AT432" i="5"/>
  <c r="AT436" i="5"/>
  <c r="AT440" i="5"/>
  <c r="AT444" i="5"/>
  <c r="AT448" i="5"/>
  <c r="AT452" i="5"/>
  <c r="AT456" i="5"/>
  <c r="AT460" i="5"/>
  <c r="AT464" i="5"/>
  <c r="AT468" i="5"/>
  <c r="AT472" i="5"/>
  <c r="AT476" i="5"/>
  <c r="AT480" i="5"/>
  <c r="AT484" i="5"/>
  <c r="AT488" i="5"/>
  <c r="AT492" i="5"/>
  <c r="AT496" i="5"/>
  <c r="AT500" i="5"/>
  <c r="AT504" i="5"/>
  <c r="AT508" i="5"/>
  <c r="AT512" i="5"/>
  <c r="AT516" i="5"/>
  <c r="AT520" i="5"/>
  <c r="AT524" i="5"/>
  <c r="AT528" i="5"/>
  <c r="AT532" i="5"/>
  <c r="AT536" i="5"/>
  <c r="AT540" i="5"/>
  <c r="AT544" i="5"/>
  <c r="AT548" i="5"/>
  <c r="AT552" i="5"/>
  <c r="AT556" i="5"/>
  <c r="AT560" i="5"/>
  <c r="AT564" i="5"/>
  <c r="AT568" i="5"/>
  <c r="AT572" i="5"/>
  <c r="AT576" i="5"/>
  <c r="AT580" i="5"/>
  <c r="AT584" i="5"/>
  <c r="AT588" i="5"/>
  <c r="AT592" i="5"/>
  <c r="AT596" i="5"/>
  <c r="AT600" i="5"/>
  <c r="AT604" i="5"/>
  <c r="AT608" i="5"/>
  <c r="AT612" i="5"/>
  <c r="AT616" i="5"/>
  <c r="AT620" i="5"/>
  <c r="AT624" i="5"/>
  <c r="AT628" i="5"/>
  <c r="AT632" i="5"/>
  <c r="AT636" i="5"/>
  <c r="AT640" i="5"/>
  <c r="AT644" i="5"/>
  <c r="AT648" i="5"/>
  <c r="AT652" i="5"/>
  <c r="AT656" i="5"/>
  <c r="AT660" i="5"/>
  <c r="AT664" i="5"/>
  <c r="AT668" i="5"/>
  <c r="AT672" i="5"/>
  <c r="AT676" i="5"/>
  <c r="AT680" i="5"/>
  <c r="AT684" i="5"/>
  <c r="AT688" i="5"/>
  <c r="AT692" i="5"/>
  <c r="AT696" i="5"/>
  <c r="AT700" i="5"/>
  <c r="AT704" i="5"/>
  <c r="AT708" i="5"/>
  <c r="AT712" i="5"/>
  <c r="AT716" i="5"/>
  <c r="AT720" i="5"/>
  <c r="AT724" i="5"/>
  <c r="AT728" i="5"/>
  <c r="AT732" i="5"/>
  <c r="AT736" i="5"/>
  <c r="AT740" i="5"/>
  <c r="AT744" i="5"/>
  <c r="AT748" i="5"/>
  <c r="AT752" i="5"/>
  <c r="AT756" i="5"/>
  <c r="AT760" i="5"/>
  <c r="AT764" i="5"/>
  <c r="AT768" i="5"/>
  <c r="AT772" i="5"/>
  <c r="AT776" i="5"/>
  <c r="AT780" i="5"/>
  <c r="AT784" i="5"/>
  <c r="AT788" i="5"/>
  <c r="AT792" i="5"/>
  <c r="AT796" i="5"/>
  <c r="AT800" i="5"/>
  <c r="AT804" i="5"/>
  <c r="AT808" i="5"/>
  <c r="AT812" i="5"/>
  <c r="AT816" i="5"/>
  <c r="AT820" i="5"/>
  <c r="AT824" i="5"/>
  <c r="AT828" i="5"/>
  <c r="AT832" i="5"/>
  <c r="AT836" i="5"/>
  <c r="AT840" i="5"/>
  <c r="AT844" i="5"/>
  <c r="AT848" i="5"/>
  <c r="AT852" i="5"/>
  <c r="AT856" i="5"/>
  <c r="AT860" i="5"/>
  <c r="AT864" i="5"/>
  <c r="AT868" i="5"/>
  <c r="AT872" i="5"/>
  <c r="AT876" i="5"/>
  <c r="AT880" i="5"/>
  <c r="AT884" i="5"/>
  <c r="AT888" i="5"/>
  <c r="AT892" i="5"/>
  <c r="AT896" i="5"/>
  <c r="AT900" i="5"/>
  <c r="AT904" i="5"/>
  <c r="AT908" i="5"/>
  <c r="AT912" i="5"/>
  <c r="AT916" i="5"/>
  <c r="AT920" i="5"/>
  <c r="AT924" i="5"/>
  <c r="AT928" i="5"/>
  <c r="AT932" i="5"/>
  <c r="AT936" i="5"/>
  <c r="AT940" i="5"/>
  <c r="AT944" i="5"/>
  <c r="AT948" i="5"/>
  <c r="AT952" i="5"/>
  <c r="AT956" i="5"/>
  <c r="AT960" i="5"/>
  <c r="AT964" i="5"/>
  <c r="AT968" i="5"/>
  <c r="AT972" i="5"/>
  <c r="AT976" i="5"/>
  <c r="AT980" i="5"/>
  <c r="AT984" i="5"/>
  <c r="AT988" i="5"/>
  <c r="AT992" i="5"/>
  <c r="AT996" i="5"/>
  <c r="AT1000" i="5"/>
  <c r="AT1004" i="5"/>
  <c r="AT9" i="5"/>
  <c r="AT13" i="5"/>
  <c r="AT17" i="5"/>
  <c r="AT21" i="5"/>
  <c r="AT25" i="5"/>
  <c r="AT29" i="5"/>
  <c r="AT33" i="5"/>
  <c r="AT37" i="5"/>
  <c r="AT41" i="5"/>
  <c r="AT45" i="5"/>
  <c r="AT49" i="5"/>
  <c r="AT53" i="5"/>
  <c r="AT57" i="5"/>
  <c r="AT61" i="5"/>
  <c r="AT65" i="5"/>
  <c r="AT69" i="5"/>
  <c r="AT73" i="5"/>
  <c r="AT77" i="5"/>
  <c r="AT81" i="5"/>
  <c r="AT85" i="5"/>
  <c r="AT89" i="5"/>
  <c r="AT93" i="5"/>
  <c r="AT97" i="5"/>
  <c r="AT101" i="5"/>
  <c r="AT105" i="5"/>
  <c r="AT109" i="5"/>
  <c r="AT113" i="5"/>
  <c r="AT117" i="5"/>
  <c r="AT121" i="5"/>
  <c r="AT125" i="5"/>
  <c r="AT129" i="5"/>
  <c r="AT133" i="5"/>
  <c r="AT137" i="5"/>
  <c r="AT141" i="5"/>
  <c r="AT145" i="5"/>
  <c r="AT149" i="5"/>
  <c r="AT153" i="5"/>
  <c r="AT157" i="5"/>
  <c r="AT161" i="5"/>
  <c r="AT165" i="5"/>
  <c r="AT169" i="5"/>
  <c r="AT173" i="5"/>
  <c r="AT177" i="5"/>
  <c r="AT181" i="5"/>
  <c r="AT185" i="5"/>
  <c r="AT189" i="5"/>
  <c r="AT193" i="5"/>
  <c r="AT197" i="5"/>
  <c r="AT201" i="5"/>
  <c r="AT205" i="5"/>
  <c r="AT209" i="5"/>
  <c r="AT213" i="5"/>
  <c r="AT217" i="5"/>
  <c r="AT221" i="5"/>
  <c r="AT225" i="5"/>
  <c r="AT229" i="5"/>
  <c r="AT233" i="5"/>
  <c r="AT237" i="5"/>
  <c r="AT241" i="5"/>
  <c r="AT245" i="5"/>
  <c r="AT249" i="5"/>
  <c r="AT253" i="5"/>
  <c r="AT257" i="5"/>
  <c r="AT261" i="5"/>
  <c r="AT265" i="5"/>
  <c r="AT269" i="5"/>
  <c r="AT273" i="5"/>
  <c r="AT277" i="5"/>
  <c r="AT281" i="5"/>
  <c r="AT285" i="5"/>
  <c r="AT289" i="5"/>
  <c r="AT293" i="5"/>
  <c r="AT297" i="5"/>
  <c r="AT301" i="5"/>
  <c r="AT305" i="5"/>
  <c r="AT309" i="5"/>
  <c r="AT313" i="5"/>
  <c r="AT317" i="5"/>
  <c r="AT321" i="5"/>
  <c r="AT325" i="5"/>
  <c r="AT329" i="5"/>
  <c r="AT333" i="5"/>
  <c r="AT337" i="5"/>
  <c r="AT341" i="5"/>
  <c r="AT345" i="5"/>
  <c r="AT349" i="5"/>
  <c r="AT353" i="5"/>
  <c r="AT357" i="5"/>
  <c r="AT361" i="5"/>
  <c r="AT365" i="5"/>
  <c r="AT369" i="5"/>
  <c r="AT373" i="5"/>
  <c r="AT377" i="5"/>
  <c r="AT381" i="5"/>
  <c r="AT385" i="5"/>
  <c r="AT389" i="5"/>
  <c r="AT393" i="5"/>
  <c r="AT397" i="5"/>
  <c r="AT401" i="5"/>
  <c r="AT405" i="5"/>
  <c r="AT409" i="5"/>
  <c r="AT413" i="5"/>
  <c r="AT417" i="5"/>
  <c r="AT421" i="5"/>
  <c r="AT425" i="5"/>
  <c r="AT429" i="5"/>
  <c r="AT433" i="5"/>
  <c r="AT437" i="5"/>
  <c r="AT441" i="5"/>
  <c r="AT445" i="5"/>
  <c r="AT449" i="5"/>
  <c r="AT453" i="5"/>
  <c r="AT457" i="5"/>
  <c r="AT461" i="5"/>
  <c r="AT465" i="5"/>
  <c r="AT469" i="5"/>
  <c r="AT473" i="5"/>
  <c r="AT477" i="5"/>
  <c r="AT481" i="5"/>
  <c r="AT485" i="5"/>
  <c r="AT489" i="5"/>
  <c r="AT493" i="5"/>
  <c r="AT497" i="5"/>
  <c r="AT501" i="5"/>
  <c r="AT505" i="5"/>
  <c r="AT509" i="5"/>
  <c r="AT513" i="5"/>
  <c r="AT517" i="5"/>
  <c r="AT521" i="5"/>
  <c r="AT525" i="5"/>
  <c r="AT529" i="5"/>
  <c r="AT533" i="5"/>
  <c r="AT537" i="5"/>
  <c r="AT541" i="5"/>
  <c r="AT545" i="5"/>
  <c r="AT549" i="5"/>
  <c r="AT553" i="5"/>
  <c r="AT557" i="5"/>
  <c r="AT561" i="5"/>
  <c r="AT565" i="5"/>
  <c r="AT569" i="5"/>
  <c r="AT573" i="5"/>
  <c r="AT577" i="5"/>
  <c r="AT581" i="5"/>
  <c r="AT585" i="5"/>
  <c r="AT589" i="5"/>
  <c r="AT593" i="5"/>
  <c r="AT597" i="5"/>
  <c r="AT601" i="5"/>
  <c r="AT605" i="5"/>
  <c r="AT609" i="5"/>
  <c r="AT613" i="5"/>
  <c r="AT617" i="5"/>
  <c r="AT621" i="5"/>
  <c r="AT625" i="5"/>
  <c r="AT629" i="5"/>
  <c r="AT633" i="5"/>
  <c r="AT637" i="5"/>
  <c r="AT641" i="5"/>
  <c r="AT645" i="5"/>
  <c r="AT649" i="5"/>
  <c r="AT653" i="5"/>
  <c r="AT657" i="5"/>
  <c r="AT661" i="5"/>
  <c r="AT665" i="5"/>
  <c r="AT669" i="5"/>
  <c r="AT673" i="5"/>
  <c r="AT677" i="5"/>
  <c r="AT681" i="5"/>
  <c r="AT685" i="5"/>
  <c r="AT689" i="5"/>
  <c r="AT693" i="5"/>
  <c r="AT697" i="5"/>
  <c r="AT701" i="5"/>
  <c r="AT705" i="5"/>
  <c r="AT709" i="5"/>
  <c r="AT713" i="5"/>
  <c r="AT717" i="5"/>
  <c r="AT721" i="5"/>
  <c r="AT725" i="5"/>
  <c r="AT729" i="5"/>
  <c r="AT733" i="5"/>
  <c r="AT737" i="5"/>
  <c r="AT741" i="5"/>
  <c r="AT745" i="5"/>
  <c r="AT749" i="5"/>
  <c r="AT753" i="5"/>
  <c r="AT757" i="5"/>
  <c r="AT761" i="5"/>
  <c r="AT765" i="5"/>
  <c r="AT769" i="5"/>
  <c r="AT773" i="5"/>
  <c r="AT777" i="5"/>
  <c r="AT781" i="5"/>
  <c r="AT785" i="5"/>
  <c r="AT789" i="5"/>
  <c r="AT793" i="5"/>
  <c r="AT797" i="5"/>
  <c r="AT801" i="5"/>
  <c r="AT805" i="5"/>
  <c r="AT809" i="5"/>
  <c r="AT813" i="5"/>
  <c r="AT817" i="5"/>
  <c r="AT821" i="5"/>
  <c r="AT825" i="5"/>
  <c r="AT829" i="5"/>
  <c r="AT833" i="5"/>
  <c r="AT837" i="5"/>
  <c r="AT841" i="5"/>
  <c r="AT845" i="5"/>
  <c r="AT849" i="5"/>
  <c r="AT853" i="5"/>
  <c r="AT857" i="5"/>
  <c r="AT861" i="5"/>
  <c r="AT865" i="5"/>
  <c r="AT869" i="5"/>
  <c r="AT873" i="5"/>
  <c r="AT877" i="5"/>
  <c r="AT881" i="5"/>
  <c r="AT885" i="5"/>
  <c r="AT889" i="5"/>
  <c r="AT893" i="5"/>
  <c r="AT897" i="5"/>
  <c r="AT901" i="5"/>
  <c r="AT905" i="5"/>
  <c r="AT909" i="5"/>
  <c r="AT913" i="5"/>
  <c r="AT917" i="5"/>
  <c r="AT921" i="5"/>
  <c r="AT925" i="5"/>
  <c r="AT929" i="5"/>
  <c r="AT933" i="5"/>
  <c r="AT937" i="5"/>
  <c r="AT941" i="5"/>
  <c r="AT945" i="5"/>
  <c r="AT949" i="5"/>
  <c r="AT953" i="5"/>
  <c r="AT957" i="5"/>
  <c r="AT961" i="5"/>
  <c r="AT965" i="5"/>
  <c r="AT969" i="5"/>
  <c r="AT973" i="5"/>
  <c r="AT977" i="5"/>
  <c r="AT981" i="5"/>
  <c r="AT985" i="5"/>
  <c r="AT989" i="5"/>
  <c r="AT993" i="5"/>
  <c r="AT997" i="5"/>
  <c r="AT1001" i="5"/>
  <c r="AT1005" i="5"/>
  <c r="H177" i="10"/>
  <c r="N98" i="10" s="1"/>
  <c r="G177" i="10"/>
  <c r="G56" i="10"/>
  <c r="H56" i="10"/>
  <c r="N96" i="10" s="1"/>
  <c r="N95" i="11"/>
  <c r="N96" i="11"/>
  <c r="H52" i="12"/>
  <c r="N113" i="12" s="1"/>
  <c r="G52" i="12"/>
  <c r="N112" i="12" s="1"/>
  <c r="H52" i="10"/>
  <c r="N113" i="10" s="1"/>
  <c r="G52" i="10"/>
  <c r="H54" i="10"/>
  <c r="N117" i="10" s="1"/>
  <c r="G54" i="10"/>
  <c r="H53" i="11"/>
  <c r="N115" i="11" s="1"/>
  <c r="G53" i="11"/>
  <c r="N114" i="11" s="1"/>
  <c r="H54" i="11"/>
  <c r="N117" i="11" s="1"/>
  <c r="G54" i="11"/>
  <c r="N116" i="11" s="1"/>
  <c r="H225" i="12"/>
  <c r="H233" i="12" s="1"/>
  <c r="N249" i="12" s="1"/>
  <c r="H225" i="11"/>
  <c r="H233" i="11" s="1"/>
  <c r="N249" i="11" s="1"/>
  <c r="G56" i="12"/>
  <c r="N95" i="12" s="1"/>
  <c r="H56" i="12"/>
  <c r="N96" i="12" s="1"/>
  <c r="H178" i="10"/>
  <c r="N100" i="10" s="1"/>
  <c r="G178" i="10"/>
  <c r="H53" i="12"/>
  <c r="N115" i="12" s="1"/>
  <c r="G53" i="12"/>
  <c r="N114" i="12" s="1"/>
  <c r="H54" i="12"/>
  <c r="N117" i="12" s="1"/>
  <c r="G54" i="12"/>
  <c r="N116" i="12" s="1"/>
  <c r="G53" i="10"/>
  <c r="H53" i="10"/>
  <c r="N115" i="10" s="1"/>
  <c r="H52" i="11"/>
  <c r="N113" i="11" s="1"/>
  <c r="G52" i="11"/>
  <c r="N112" i="11" s="1"/>
  <c r="W566" i="4"/>
  <c r="W763" i="4"/>
  <c r="W678" i="4"/>
  <c r="W10" i="4"/>
  <c r="W682" i="4"/>
  <c r="W397" i="4"/>
  <c r="W138" i="4"/>
  <c r="W170" i="4"/>
  <c r="W694" i="4"/>
  <c r="W767" i="4"/>
  <c r="W779" i="4"/>
  <c r="W795" i="4"/>
  <c r="W254" i="4"/>
  <c r="W271" i="4"/>
  <c r="W291" i="4"/>
  <c r="W455" i="4"/>
  <c r="W487" i="4"/>
  <c r="W519" i="4"/>
  <c r="W527" i="4"/>
  <c r="W551" i="4"/>
  <c r="W559" i="4"/>
  <c r="W583" i="4"/>
  <c r="W587" i="4"/>
  <c r="W591" i="4"/>
  <c r="W838" i="4"/>
  <c r="W854" i="4"/>
  <c r="W273" i="4"/>
  <c r="W277" i="4"/>
  <c r="W142" i="4"/>
  <c r="W255" i="4"/>
  <c r="W276" i="4"/>
  <c r="W416" i="4"/>
  <c r="W424" i="4"/>
  <c r="W428" i="4"/>
  <c r="W432" i="4"/>
  <c r="W456" i="4"/>
  <c r="W460" i="4"/>
  <c r="W488" i="4"/>
  <c r="W520" i="4"/>
  <c r="W524" i="4"/>
  <c r="W528" i="4"/>
  <c r="W532" i="4"/>
  <c r="W552" i="4"/>
  <c r="W560" i="4"/>
  <c r="W584" i="4"/>
  <c r="W588" i="4"/>
  <c r="W592" i="4"/>
  <c r="W684" i="4"/>
  <c r="W870" i="4"/>
  <c r="W258" i="4"/>
  <c r="W349" i="4"/>
  <c r="W698" i="4"/>
  <c r="W719" i="4"/>
  <c r="W688" i="4"/>
  <c r="W20" i="4"/>
  <c r="W36" i="4"/>
  <c r="W148" i="4"/>
  <c r="W164" i="4"/>
  <c r="W167" i="4"/>
  <c r="W174" i="4"/>
  <c r="W178" i="4"/>
  <c r="W190" i="4"/>
  <c r="W202" i="4"/>
  <c r="W203" i="4"/>
  <c r="W219" i="4"/>
  <c r="W327" i="4"/>
  <c r="W343" i="4"/>
  <c r="W350" i="4"/>
  <c r="W353" i="4"/>
  <c r="W425" i="4"/>
  <c r="W629" i="4"/>
  <c r="W633" i="4"/>
  <c r="W637" i="4"/>
  <c r="W641" i="4"/>
  <c r="W642" i="4"/>
  <c r="W799" i="4"/>
  <c r="W803" i="4"/>
  <c r="W999" i="4"/>
  <c r="W292" i="4"/>
  <c r="W224" i="4"/>
  <c r="W225" i="4"/>
  <c r="W595" i="4"/>
  <c r="W180" i="4"/>
  <c r="W259" i="4"/>
  <c r="W406" i="4"/>
  <c r="W638" i="4"/>
  <c r="W395" i="4"/>
  <c r="W627" i="4"/>
  <c r="W635" i="4"/>
  <c r="W42" i="4"/>
  <c r="W317" i="4"/>
  <c r="W341" i="4"/>
  <c r="W640" i="4"/>
  <c r="W700" i="4"/>
  <c r="W787" i="4"/>
  <c r="W806" i="4"/>
  <c r="W822" i="4"/>
  <c r="W850" i="4"/>
  <c r="W39" i="4"/>
  <c r="W116" i="4"/>
  <c r="W151" i="4"/>
  <c r="W194" i="4"/>
  <c r="W521" i="4"/>
  <c r="W737" i="4"/>
  <c r="W741" i="4"/>
  <c r="W745" i="4"/>
  <c r="W749" i="4"/>
  <c r="W811" i="4"/>
  <c r="W30" i="4"/>
  <c r="W34" i="4"/>
  <c r="W53" i="4"/>
  <c r="W208" i="4"/>
  <c r="W240" i="4"/>
  <c r="W241" i="4"/>
  <c r="W470" i="4"/>
  <c r="W534" i="4"/>
  <c r="W645" i="4"/>
  <c r="W646" i="4"/>
  <c r="W661" i="4"/>
  <c r="W674" i="4"/>
  <c r="W753" i="4"/>
  <c r="W815" i="4"/>
  <c r="W884" i="4"/>
  <c r="W916" i="4"/>
  <c r="W987" i="4"/>
  <c r="W46" i="4"/>
  <c r="W110" i="4"/>
  <c r="W146" i="4"/>
  <c r="W218" i="4"/>
  <c r="W337" i="4"/>
  <c r="W360" i="4"/>
  <c r="W492" i="4"/>
  <c r="W496" i="4"/>
  <c r="W556" i="4"/>
  <c r="W119" i="4"/>
  <c r="W132" i="4"/>
  <c r="W436" i="4"/>
  <c r="W500" i="4"/>
  <c r="W564" i="4"/>
  <c r="W604" i="4"/>
  <c r="W667" i="4"/>
  <c r="W80" i="4"/>
  <c r="W489" i="4"/>
  <c r="W529" i="4"/>
  <c r="W553" i="4"/>
  <c r="W585" i="4"/>
  <c r="W696" i="4"/>
  <c r="W708" i="4"/>
  <c r="W771" i="4"/>
  <c r="W14" i="4"/>
  <c r="W18" i="4"/>
  <c r="W69" i="4"/>
  <c r="W85" i="4"/>
  <c r="W90" i="4"/>
  <c r="W101" i="4"/>
  <c r="W106" i="4"/>
  <c r="W133" i="4"/>
  <c r="W253" i="4"/>
  <c r="W269" i="4"/>
  <c r="W324" i="4"/>
  <c r="W340" i="4"/>
  <c r="W370" i="4"/>
  <c r="W386" i="4"/>
  <c r="W394" i="4"/>
  <c r="W420" i="4"/>
  <c r="W463" i="4"/>
  <c r="W495" i="4"/>
  <c r="W510" i="4"/>
  <c r="W542" i="4"/>
  <c r="W593" i="4"/>
  <c r="W706" i="4"/>
  <c r="W23" i="4"/>
  <c r="W50" i="4"/>
  <c r="W62" i="4"/>
  <c r="W66" i="4"/>
  <c r="W74" i="4"/>
  <c r="W114" i="4"/>
  <c r="W126" i="4"/>
  <c r="W158" i="4"/>
  <c r="W181" i="4"/>
  <c r="W234" i="4"/>
  <c r="W289" i="4"/>
  <c r="W293" i="4"/>
  <c r="W433" i="4"/>
  <c r="W452" i="4"/>
  <c r="W468" i="4"/>
  <c r="W476" i="4"/>
  <c r="W484" i="4"/>
  <c r="W574" i="4"/>
  <c r="W598" i="4"/>
  <c r="W606" i="4"/>
  <c r="W618" i="4"/>
  <c r="W644" i="4"/>
  <c r="W755" i="4"/>
  <c r="W844" i="4"/>
  <c r="W864" i="4"/>
  <c r="W868" i="4"/>
  <c r="W892" i="4"/>
  <c r="W896" i="4"/>
  <c r="W904" i="4"/>
  <c r="W908" i="4"/>
  <c r="W996" i="4"/>
  <c r="W1004" i="4"/>
  <c r="W52" i="4"/>
  <c r="W68" i="4"/>
  <c r="W87" i="4"/>
  <c r="W103" i="4"/>
  <c r="W135" i="4"/>
  <c r="W235" i="4"/>
  <c r="W321" i="4"/>
  <c r="W325" i="4"/>
  <c r="W410" i="4"/>
  <c r="W465" i="4"/>
  <c r="W497" i="4"/>
  <c r="W516" i="4"/>
  <c r="W548" i="4"/>
  <c r="W596" i="4"/>
  <c r="W759" i="4"/>
  <c r="W96" i="4"/>
  <c r="W196" i="4"/>
  <c r="W228" i="4"/>
  <c r="W275" i="4"/>
  <c r="W307" i="4"/>
  <c r="W308" i="4"/>
  <c r="W357" i="4"/>
  <c r="W478" i="4"/>
  <c r="W561" i="4"/>
  <c r="W580" i="4"/>
  <c r="W612" i="4"/>
  <c r="W624" i="4"/>
  <c r="W827" i="4"/>
  <c r="W866" i="4"/>
  <c r="W12" i="4"/>
  <c r="W16" i="4"/>
  <c r="W32" i="4"/>
  <c r="W55" i="4"/>
  <c r="W71" i="4"/>
  <c r="W78" i="4"/>
  <c r="W82" i="4"/>
  <c r="W94" i="4"/>
  <c r="W98" i="4"/>
  <c r="W117" i="4"/>
  <c r="W122" i="4"/>
  <c r="W144" i="4"/>
  <c r="W160" i="4"/>
  <c r="W183" i="4"/>
  <c r="W206" i="4"/>
  <c r="W210" i="4"/>
  <c r="W222" i="4"/>
  <c r="W226" i="4"/>
  <c r="W245" i="4"/>
  <c r="W257" i="4"/>
  <c r="W261" i="4"/>
  <c r="W285" i="4"/>
  <c r="W301" i="4"/>
  <c r="W323" i="4"/>
  <c r="W339" i="4"/>
  <c r="W369" i="4"/>
  <c r="W373" i="4"/>
  <c r="W393" i="4"/>
  <c r="W412" i="4"/>
  <c r="W423" i="4"/>
  <c r="W431" i="4"/>
  <c r="W438" i="4"/>
  <c r="W446" i="4"/>
  <c r="W457" i="4"/>
  <c r="W502" i="4"/>
  <c r="W616" i="4"/>
  <c r="W723" i="4"/>
  <c r="W727" i="4"/>
  <c r="W739" i="4"/>
  <c r="W747" i="4"/>
  <c r="W765" i="4"/>
  <c r="W773" i="4"/>
  <c r="W781" i="4"/>
  <c r="W785" i="4"/>
  <c r="W876" i="4"/>
  <c r="W988" i="4"/>
  <c r="W1000" i="4"/>
  <c r="W1003" i="4"/>
  <c r="W21" i="4"/>
  <c r="W26" i="4"/>
  <c r="W37" i="4"/>
  <c r="W48" i="4"/>
  <c r="W64" i="4"/>
  <c r="W84" i="4"/>
  <c r="W100" i="4"/>
  <c r="W130" i="4"/>
  <c r="W149" i="4"/>
  <c r="W154" i="4"/>
  <c r="W165" i="4"/>
  <c r="W176" i="4"/>
  <c r="W192" i="4"/>
  <c r="W212" i="4"/>
  <c r="W238" i="4"/>
  <c r="W242" i="4"/>
  <c r="W247" i="4"/>
  <c r="W270" i="4"/>
  <c r="W286" i="4"/>
  <c r="W302" i="4"/>
  <c r="W305" i="4"/>
  <c r="W309" i="4"/>
  <c r="W333" i="4"/>
  <c r="W355" i="4"/>
  <c r="W356" i="4"/>
  <c r="W366" i="4"/>
  <c r="W382" i="4"/>
  <c r="W402" i="4"/>
  <c r="W417" i="4"/>
  <c r="W439" i="4"/>
  <c r="W440" i="4"/>
  <c r="W444" i="4"/>
  <c r="W447" i="4"/>
  <c r="W454" i="4"/>
  <c r="W462" i="4"/>
  <c r="W481" i="4"/>
  <c r="W503" i="4"/>
  <c r="W504" i="4"/>
  <c r="W508" i="4"/>
  <c r="W511" i="4"/>
  <c r="W512" i="4"/>
  <c r="W518" i="4"/>
  <c r="W526" i="4"/>
  <c r="W537" i="4"/>
  <c r="W545" i="4"/>
  <c r="W567" i="4"/>
  <c r="W568" i="4"/>
  <c r="W572" i="4"/>
  <c r="W576" i="4"/>
  <c r="W582" i="4"/>
  <c r="W590" i="4"/>
  <c r="W601" i="4"/>
  <c r="W621" i="4"/>
  <c r="W632" i="4"/>
  <c r="W650" i="4"/>
  <c r="W658" i="4"/>
  <c r="W662" i="4"/>
  <c r="W670" i="4"/>
  <c r="W677" i="4"/>
  <c r="W690" i="4"/>
  <c r="W701" i="4"/>
  <c r="W813" i="4"/>
  <c r="W817" i="4"/>
  <c r="W829" i="4"/>
  <c r="W58" i="4"/>
  <c r="W162" i="4"/>
  <c r="W186" i="4"/>
  <c r="W209" i="4"/>
  <c r="W244" i="4"/>
  <c r="W260" i="4"/>
  <c r="W279" i="4"/>
  <c r="W295" i="4"/>
  <c r="W311" i="4"/>
  <c r="W318" i="4"/>
  <c r="W334" i="4"/>
  <c r="W376" i="4"/>
  <c r="W630" i="4"/>
  <c r="W634" i="4"/>
  <c r="W874" i="4"/>
  <c r="W112" i="4"/>
  <c r="W128" i="4"/>
  <c r="W384" i="4"/>
  <c r="W404" i="4"/>
  <c r="W415" i="4"/>
  <c r="W422" i="4"/>
  <c r="W430" i="4"/>
  <c r="W441" i="4"/>
  <c r="W449" i="4"/>
  <c r="W471" i="4"/>
  <c r="W472" i="4"/>
  <c r="W486" i="4"/>
  <c r="W494" i="4"/>
  <c r="W505" i="4"/>
  <c r="W513" i="4"/>
  <c r="W535" i="4"/>
  <c r="W536" i="4"/>
  <c r="W540" i="4"/>
  <c r="W543" i="4"/>
  <c r="W544" i="4"/>
  <c r="W550" i="4"/>
  <c r="W558" i="4"/>
  <c r="W569" i="4"/>
  <c r="W577" i="4"/>
  <c r="W599" i="4"/>
  <c r="W600" i="4"/>
  <c r="W603" i="4"/>
  <c r="W608" i="4"/>
  <c r="W626" i="4"/>
  <c r="W648" i="4"/>
  <c r="W656" i="4"/>
  <c r="W664" i="4"/>
  <c r="W680" i="4"/>
  <c r="W683" i="4"/>
  <c r="W730" i="4"/>
  <c r="W819" i="4"/>
  <c r="W831" i="4"/>
  <c r="W835" i="4"/>
  <c r="W860" i="4"/>
  <c r="W894" i="4"/>
  <c r="W898" i="4"/>
  <c r="W902" i="4"/>
  <c r="W910" i="4"/>
  <c r="W914" i="4"/>
  <c r="W918" i="4"/>
  <c r="W922" i="4"/>
  <c r="W990" i="4"/>
  <c r="W994" i="4"/>
  <c r="W1006" i="4"/>
  <c r="W8" i="4"/>
  <c r="W22" i="4"/>
  <c r="W29" i="4"/>
  <c r="W40" i="4"/>
  <c r="W44" i="4"/>
  <c r="W47" i="4"/>
  <c r="W54" i="4"/>
  <c r="W61" i="4"/>
  <c r="W72" i="4"/>
  <c r="W76" i="4"/>
  <c r="W79" i="4"/>
  <c r="W86" i="4"/>
  <c r="W93" i="4"/>
  <c r="W104" i="4"/>
  <c r="W108" i="4"/>
  <c r="W111" i="4"/>
  <c r="W118" i="4"/>
  <c r="W125" i="4"/>
  <c r="W136" i="4"/>
  <c r="W140" i="4"/>
  <c r="W143" i="4"/>
  <c r="W150" i="4"/>
  <c r="W157" i="4"/>
  <c r="W168" i="4"/>
  <c r="W172" i="4"/>
  <c r="W182" i="4"/>
  <c r="W189" i="4"/>
  <c r="W200" i="4"/>
  <c r="W201" i="4"/>
  <c r="W204" i="4"/>
  <c r="W211" i="4"/>
  <c r="W214" i="4"/>
  <c r="W232" i="4"/>
  <c r="W233" i="4"/>
  <c r="W236" i="4"/>
  <c r="W243" i="4"/>
  <c r="W246" i="4"/>
  <c r="W249" i="4"/>
  <c r="W263" i="4"/>
  <c r="W267" i="4"/>
  <c r="W268" i="4"/>
  <c r="W278" i="4"/>
  <c r="W281" i="4"/>
  <c r="W299" i="4"/>
  <c r="W300" i="4"/>
  <c r="W303" i="4"/>
  <c r="W310" i="4"/>
  <c r="W313" i="4"/>
  <c r="W331" i="4"/>
  <c r="W332" i="4"/>
  <c r="W335" i="4"/>
  <c r="W342" i="4"/>
  <c r="W345" i="4"/>
  <c r="W363" i="4"/>
  <c r="W374" i="4"/>
  <c r="W378" i="4"/>
  <c r="W381" i="4"/>
  <c r="W388" i="4"/>
  <c r="W396" i="4"/>
  <c r="W409" i="4"/>
  <c r="W13" i="4"/>
  <c r="W24" i="4"/>
  <c r="W28" i="4"/>
  <c r="W31" i="4"/>
  <c r="W38" i="4"/>
  <c r="W45" i="4"/>
  <c r="W56" i="4"/>
  <c r="W60" i="4"/>
  <c r="W63" i="4"/>
  <c r="W70" i="4"/>
  <c r="W77" i="4"/>
  <c r="W88" i="4"/>
  <c r="W92" i="4"/>
  <c r="W95" i="4"/>
  <c r="W102" i="4"/>
  <c r="W109" i="4"/>
  <c r="W120" i="4"/>
  <c r="W124" i="4"/>
  <c r="W127" i="4"/>
  <c r="W134" i="4"/>
  <c r="W141" i="4"/>
  <c r="W152" i="4"/>
  <c r="W156" i="4"/>
  <c r="W159" i="4"/>
  <c r="W166" i="4"/>
  <c r="W173" i="4"/>
  <c r="W184" i="4"/>
  <c r="W188" i="4"/>
  <c r="W191" i="4"/>
  <c r="W195" i="4"/>
  <c r="W198" i="4"/>
  <c r="W216" i="4"/>
  <c r="W217" i="4"/>
  <c r="W220" i="4"/>
  <c r="W227" i="4"/>
  <c r="W230" i="4"/>
  <c r="W251" i="4"/>
  <c r="W252" i="4"/>
  <c r="W262" i="4"/>
  <c r="W265" i="4"/>
  <c r="W283" i="4"/>
  <c r="W284" i="4"/>
  <c r="W287" i="4"/>
  <c r="W294" i="4"/>
  <c r="W297" i="4"/>
  <c r="W315" i="4"/>
  <c r="W316" i="4"/>
  <c r="W319" i="4"/>
  <c r="W326" i="4"/>
  <c r="W329" i="4"/>
  <c r="W347" i="4"/>
  <c r="W348" i="4"/>
  <c r="W351" i="4"/>
  <c r="W358" i="4"/>
  <c r="W362" i="4"/>
  <c r="W365" i="4"/>
  <c r="W368" i="4"/>
  <c r="W372" i="4"/>
  <c r="W379" i="4"/>
  <c r="W390" i="4"/>
  <c r="W391" i="4"/>
  <c r="W401" i="4"/>
  <c r="W407" i="4"/>
  <c r="W408" i="4"/>
  <c r="W414" i="4"/>
  <c r="W418" i="4"/>
  <c r="W434" i="4"/>
  <c r="W450" i="4"/>
  <c r="W466" i="4"/>
  <c r="W482" i="4"/>
  <c r="W498" i="4"/>
  <c r="W514" i="4"/>
  <c r="W530" i="4"/>
  <c r="W546" i="4"/>
  <c r="W562" i="4"/>
  <c r="W578" i="4"/>
  <c r="W594" i="4"/>
  <c r="W609" i="4"/>
  <c r="W610" i="4"/>
  <c r="W613" i="4"/>
  <c r="W614" i="4"/>
  <c r="W617" i="4"/>
  <c r="W620" i="4"/>
  <c r="W636" i="4"/>
  <c r="W653" i="4"/>
  <c r="W659" i="4"/>
  <c r="W665" i="4"/>
  <c r="W666" i="4"/>
  <c r="W669" i="4"/>
  <c r="W676" i="4"/>
  <c r="W686" i="4"/>
  <c r="W693" i="4"/>
  <c r="W699" i="4"/>
  <c r="W743" i="4"/>
  <c r="W757" i="4"/>
  <c r="W761" i="4"/>
  <c r="W775" i="4"/>
  <c r="W789" i="4"/>
  <c r="W793" i="4"/>
  <c r="W807" i="4"/>
  <c r="W814" i="4"/>
  <c r="W821" i="4"/>
  <c r="W825" i="4"/>
  <c r="W858" i="4"/>
  <c r="W880" i="4"/>
  <c r="W888" i="4"/>
  <c r="W900" i="4"/>
  <c r="W926" i="4"/>
  <c r="W930" i="4"/>
  <c r="W934" i="4"/>
  <c r="W938" i="4"/>
  <c r="W942" i="4"/>
  <c r="W946" i="4"/>
  <c r="W950" i="4"/>
  <c r="W954" i="4"/>
  <c r="W958" i="4"/>
  <c r="W962" i="4"/>
  <c r="W966" i="4"/>
  <c r="W970" i="4"/>
  <c r="W974" i="4"/>
  <c r="W978" i="4"/>
  <c r="W982" i="4"/>
  <c r="W986" i="4"/>
  <c r="W1007" i="4"/>
  <c r="W448" i="4"/>
  <c r="W464" i="4"/>
  <c r="W473" i="4"/>
  <c r="W479" i="4"/>
  <c r="W480" i="4"/>
  <c r="W643" i="4"/>
  <c r="W654" i="4"/>
  <c r="W704" i="4"/>
  <c r="W769" i="4"/>
  <c r="W783" i="4"/>
  <c r="W797" i="4"/>
  <c r="W801" i="4"/>
  <c r="W833" i="4"/>
  <c r="W426" i="4"/>
  <c r="W442" i="4"/>
  <c r="W458" i="4"/>
  <c r="W474" i="4"/>
  <c r="W490" i="4"/>
  <c r="W506" i="4"/>
  <c r="W522" i="4"/>
  <c r="W538" i="4"/>
  <c r="W554" i="4"/>
  <c r="W570" i="4"/>
  <c r="W586" i="4"/>
  <c r="W602" i="4"/>
  <c r="W611" i="4"/>
  <c r="W622" i="4"/>
  <c r="W777" i="4"/>
  <c r="W791" i="4"/>
  <c r="W805" i="4"/>
  <c r="W809" i="4"/>
  <c r="W823" i="4"/>
  <c r="W830" i="4"/>
  <c r="W837" i="4"/>
  <c r="W848" i="4"/>
  <c r="W852" i="4"/>
  <c r="W882" i="4"/>
  <c r="W886" i="4"/>
  <c r="W890" i="4"/>
  <c r="W912" i="4"/>
  <c r="W920" i="4"/>
  <c r="W924" i="4"/>
  <c r="W928" i="4"/>
  <c r="W932" i="4"/>
  <c r="W936" i="4"/>
  <c r="W940" i="4"/>
  <c r="W944" i="4"/>
  <c r="W948" i="4"/>
  <c r="W952" i="4"/>
  <c r="W956" i="4"/>
  <c r="W960" i="4"/>
  <c r="W964" i="4"/>
  <c r="W968" i="4"/>
  <c r="W972" i="4"/>
  <c r="W976" i="4"/>
  <c r="W980" i="4"/>
  <c r="W984" i="4"/>
  <c r="W991" i="4"/>
  <c r="W992" i="4"/>
  <c r="W995" i="4"/>
  <c r="W998" i="4"/>
  <c r="W1002" i="4"/>
  <c r="W649" i="4"/>
  <c r="W652" i="4"/>
  <c r="W668" i="4"/>
  <c r="W672" i="4"/>
  <c r="W685" i="4"/>
  <c r="W692" i="4"/>
  <c r="W702" i="4"/>
  <c r="W709" i="4"/>
  <c r="W713" i="4"/>
  <c r="W717" i="4"/>
  <c r="W735" i="4"/>
  <c r="W842" i="4"/>
  <c r="W906" i="4"/>
  <c r="W75" i="4"/>
  <c r="W91" i="4"/>
  <c r="W99" i="4"/>
  <c r="W107" i="4"/>
  <c r="W115" i="4"/>
  <c r="W123" i="4"/>
  <c r="W131" i="4"/>
  <c r="W139" i="4"/>
  <c r="W147" i="4"/>
  <c r="W155" i="4"/>
  <c r="W163" i="4"/>
  <c r="W171" i="4"/>
  <c r="W179" i="4"/>
  <c r="W187" i="4"/>
  <c r="W361" i="4"/>
  <c r="W364" i="4"/>
  <c r="W385" i="4"/>
  <c r="W11" i="4"/>
  <c r="W19" i="4"/>
  <c r="W27" i="4"/>
  <c r="W43" i="4"/>
  <c r="W51" i="4"/>
  <c r="W59" i="4"/>
  <c r="W67" i="4"/>
  <c r="W9" i="4"/>
  <c r="W17" i="4"/>
  <c r="W25" i="4"/>
  <c r="W33" i="4"/>
  <c r="W41" i="4"/>
  <c r="W49" i="4"/>
  <c r="W57" i="4"/>
  <c r="W65" i="4"/>
  <c r="W73" i="4"/>
  <c r="W81" i="4"/>
  <c r="W89" i="4"/>
  <c r="W97" i="4"/>
  <c r="W105" i="4"/>
  <c r="W113" i="4"/>
  <c r="W121" i="4"/>
  <c r="W129" i="4"/>
  <c r="W137" i="4"/>
  <c r="W145" i="4"/>
  <c r="W153" i="4"/>
  <c r="W161" i="4"/>
  <c r="W169" i="4"/>
  <c r="W177" i="4"/>
  <c r="W185" i="4"/>
  <c r="W193" i="4"/>
  <c r="W199" i="4"/>
  <c r="W207" i="4"/>
  <c r="W215" i="4"/>
  <c r="W223" i="4"/>
  <c r="W231" i="4"/>
  <c r="W239" i="4"/>
  <c r="W250" i="4"/>
  <c r="W266" i="4"/>
  <c r="W274" i="4"/>
  <c r="W282" i="4"/>
  <c r="W290" i="4"/>
  <c r="W298" i="4"/>
  <c r="W306" i="4"/>
  <c r="W314" i="4"/>
  <c r="W322" i="4"/>
  <c r="W330" i="4"/>
  <c r="W338" i="4"/>
  <c r="W346" i="4"/>
  <c r="W380" i="4"/>
  <c r="W399" i="4"/>
  <c r="W35" i="4"/>
  <c r="W83" i="4"/>
  <c r="W15" i="4"/>
  <c r="W175" i="4"/>
  <c r="W197" i="4"/>
  <c r="W205" i="4"/>
  <c r="W213" i="4"/>
  <c r="W221" i="4"/>
  <c r="W229" i="4"/>
  <c r="W237" i="4"/>
  <c r="W248" i="4"/>
  <c r="W256" i="4"/>
  <c r="W264" i="4"/>
  <c r="W272" i="4"/>
  <c r="W280" i="4"/>
  <c r="W288" i="4"/>
  <c r="W296" i="4"/>
  <c r="W304" i="4"/>
  <c r="W312" i="4"/>
  <c r="W320" i="4"/>
  <c r="W328" i="4"/>
  <c r="W336" i="4"/>
  <c r="W344" i="4"/>
  <c r="W352" i="4"/>
  <c r="W371" i="4"/>
  <c r="W377" i="4"/>
  <c r="W354" i="4"/>
  <c r="W359" i="4"/>
  <c r="W367" i="4"/>
  <c r="W375" i="4"/>
  <c r="W383" i="4"/>
  <c r="W389" i="4"/>
  <c r="W392" i="4"/>
  <c r="W400" i="4"/>
  <c r="W405" i="4"/>
  <c r="W413" i="4"/>
  <c r="W421" i="4"/>
  <c r="W429" i="4"/>
  <c r="W437" i="4"/>
  <c r="W445" i="4"/>
  <c r="W453" i="4"/>
  <c r="W461" i="4"/>
  <c r="W469" i="4"/>
  <c r="W477" i="4"/>
  <c r="W485" i="4"/>
  <c r="W493" i="4"/>
  <c r="W501" i="4"/>
  <c r="W509" i="4"/>
  <c r="W517" i="4"/>
  <c r="W525" i="4"/>
  <c r="W533" i="4"/>
  <c r="W541" i="4"/>
  <c r="W549" i="4"/>
  <c r="W557" i="4"/>
  <c r="W565" i="4"/>
  <c r="W573" i="4"/>
  <c r="W581" i="4"/>
  <c r="W589" i="4"/>
  <c r="W597" i="4"/>
  <c r="W605" i="4"/>
  <c r="W619" i="4"/>
  <c r="W625" i="4"/>
  <c r="W628" i="4"/>
  <c r="W651" i="4"/>
  <c r="W657" i="4"/>
  <c r="W660" i="4"/>
  <c r="W675" i="4"/>
  <c r="W691" i="4"/>
  <c r="W707" i="4"/>
  <c r="W711" i="4"/>
  <c r="W751" i="4"/>
  <c r="W387" i="4"/>
  <c r="W398" i="4"/>
  <c r="W731" i="4"/>
  <c r="W804" i="4"/>
  <c r="W812" i="4"/>
  <c r="W820" i="4"/>
  <c r="W828" i="4"/>
  <c r="W836" i="4"/>
  <c r="W839" i="4"/>
  <c r="W845" i="4"/>
  <c r="W855" i="4"/>
  <c r="W861" i="4"/>
  <c r="W871" i="4"/>
  <c r="W877" i="4"/>
  <c r="W887" i="4"/>
  <c r="W893" i="4"/>
  <c r="W903" i="4"/>
  <c r="W909" i="4"/>
  <c r="W919" i="4"/>
  <c r="W923" i="4"/>
  <c r="W927" i="4"/>
  <c r="W931" i="4"/>
  <c r="W935" i="4"/>
  <c r="W939" i="4"/>
  <c r="W943" i="4"/>
  <c r="W947" i="4"/>
  <c r="W951" i="4"/>
  <c r="W955" i="4"/>
  <c r="W959" i="4"/>
  <c r="W963" i="4"/>
  <c r="W967" i="4"/>
  <c r="W971" i="4"/>
  <c r="W975" i="4"/>
  <c r="W979" i="4"/>
  <c r="W983" i="4"/>
  <c r="W989" i="4"/>
  <c r="W997" i="4"/>
  <c r="W1005" i="4"/>
  <c r="W673" i="4"/>
  <c r="W681" i="4"/>
  <c r="W689" i="4"/>
  <c r="W697" i="4"/>
  <c r="W705" i="4"/>
  <c r="W714" i="4"/>
  <c r="W721" i="4"/>
  <c r="W725" i="4"/>
  <c r="W738" i="4"/>
  <c r="W746" i="4"/>
  <c r="W754" i="4"/>
  <c r="W762" i="4"/>
  <c r="W770" i="4"/>
  <c r="W778" i="4"/>
  <c r="W786" i="4"/>
  <c r="W794" i="4"/>
  <c r="W802" i="4"/>
  <c r="W810" i="4"/>
  <c r="W818" i="4"/>
  <c r="W826" i="4"/>
  <c r="W834" i="4"/>
  <c r="W840" i="4"/>
  <c r="W846" i="4"/>
  <c r="W856" i="4"/>
  <c r="W862" i="4"/>
  <c r="W872" i="4"/>
  <c r="W878" i="4"/>
  <c r="W607" i="4"/>
  <c r="W615" i="4"/>
  <c r="W623" i="4"/>
  <c r="W631" i="4"/>
  <c r="W639" i="4"/>
  <c r="W647" i="4"/>
  <c r="W655" i="4"/>
  <c r="W663" i="4"/>
  <c r="W671" i="4"/>
  <c r="W679" i="4"/>
  <c r="W687" i="4"/>
  <c r="W695" i="4"/>
  <c r="W703" i="4"/>
  <c r="W715" i="4"/>
  <c r="W722" i="4"/>
  <c r="W729" i="4"/>
  <c r="W733" i="4"/>
  <c r="W808" i="4"/>
  <c r="W816" i="4"/>
  <c r="W824" i="4"/>
  <c r="W832" i="4"/>
  <c r="W847" i="4"/>
  <c r="W853" i="4"/>
  <c r="W863" i="4"/>
  <c r="W869" i="4"/>
  <c r="W879" i="4"/>
  <c r="W885" i="4"/>
  <c r="W895" i="4"/>
  <c r="W901" i="4"/>
  <c r="W911" i="4"/>
  <c r="W917" i="4"/>
  <c r="W921" i="4"/>
  <c r="W925" i="4"/>
  <c r="W929" i="4"/>
  <c r="W933" i="4"/>
  <c r="W937" i="4"/>
  <c r="W941" i="4"/>
  <c r="W945" i="4"/>
  <c r="W949" i="4"/>
  <c r="W953" i="4"/>
  <c r="W957" i="4"/>
  <c r="W961" i="4"/>
  <c r="W965" i="4"/>
  <c r="W969" i="4"/>
  <c r="W973" i="4"/>
  <c r="W977" i="4"/>
  <c r="W981" i="4"/>
  <c r="W985" i="4"/>
  <c r="W993" i="4"/>
  <c r="W1001" i="4"/>
  <c r="W403" i="4"/>
  <c r="W411" i="4"/>
  <c r="W419" i="4"/>
  <c r="W427" i="4"/>
  <c r="W435" i="4"/>
  <c r="W443" i="4"/>
  <c r="W451" i="4"/>
  <c r="W459" i="4"/>
  <c r="W467" i="4"/>
  <c r="W475" i="4"/>
  <c r="W483" i="4"/>
  <c r="W491" i="4"/>
  <c r="W499" i="4"/>
  <c r="W507" i="4"/>
  <c r="W515" i="4"/>
  <c r="W523" i="4"/>
  <c r="W531" i="4"/>
  <c r="W539" i="4"/>
  <c r="W547" i="4"/>
  <c r="W555" i="4"/>
  <c r="W563" i="4"/>
  <c r="W571" i="4"/>
  <c r="W579" i="4"/>
  <c r="W575" i="4"/>
  <c r="W710" i="4"/>
  <c r="W718" i="4"/>
  <c r="W726" i="4"/>
  <c r="W734" i="4"/>
  <c r="W742" i="4"/>
  <c r="W750" i="4"/>
  <c r="W758" i="4"/>
  <c r="W766" i="4"/>
  <c r="W774" i="4"/>
  <c r="W782" i="4"/>
  <c r="W790" i="4"/>
  <c r="W798" i="4"/>
  <c r="W716" i="4"/>
  <c r="W724" i="4"/>
  <c r="W732" i="4"/>
  <c r="W740" i="4"/>
  <c r="W748" i="4"/>
  <c r="W756" i="4"/>
  <c r="W764" i="4"/>
  <c r="W772" i="4"/>
  <c r="W780" i="4"/>
  <c r="W788" i="4"/>
  <c r="W796" i="4"/>
  <c r="W712" i="4"/>
  <c r="W720" i="4"/>
  <c r="W728" i="4"/>
  <c r="W736" i="4"/>
  <c r="W744" i="4"/>
  <c r="W752" i="4"/>
  <c r="W760" i="4"/>
  <c r="W768" i="4"/>
  <c r="W776" i="4"/>
  <c r="W784" i="4"/>
  <c r="W792" i="4"/>
  <c r="W800" i="4"/>
  <c r="W843" i="4"/>
  <c r="W851" i="4"/>
  <c r="W859" i="4"/>
  <c r="W867" i="4"/>
  <c r="W875" i="4"/>
  <c r="W883" i="4"/>
  <c r="W891" i="4"/>
  <c r="W899" i="4"/>
  <c r="W907" i="4"/>
  <c r="W915" i="4"/>
  <c r="W841" i="4"/>
  <c r="W849" i="4"/>
  <c r="W857" i="4"/>
  <c r="W865" i="4"/>
  <c r="W873" i="4"/>
  <c r="W881" i="4"/>
  <c r="W889" i="4"/>
  <c r="W897" i="4"/>
  <c r="W905" i="4"/>
  <c r="W913" i="4"/>
  <c r="N124" i="10" l="1"/>
  <c r="I180" i="10"/>
  <c r="N126" i="10"/>
  <c r="I181" i="10"/>
  <c r="H57" i="11"/>
  <c r="N121" i="11" s="1"/>
  <c r="G57" i="11"/>
  <c r="N120" i="11" s="1"/>
  <c r="I52" i="11"/>
  <c r="I54" i="12"/>
  <c r="I53" i="12"/>
  <c r="N99" i="10"/>
  <c r="I178" i="10"/>
  <c r="I54" i="11"/>
  <c r="I53" i="11"/>
  <c r="I52" i="12"/>
  <c r="N97" i="10"/>
  <c r="I177" i="10"/>
  <c r="H57" i="12"/>
  <c r="N121" i="12" s="1"/>
  <c r="G57" i="12"/>
  <c r="I56" i="12"/>
  <c r="N105" i="12" s="1"/>
  <c r="I56" i="11"/>
  <c r="N105" i="11" s="1"/>
  <c r="N95" i="10"/>
  <c r="I56" i="10"/>
  <c r="N116" i="10"/>
  <c r="I54" i="10"/>
  <c r="N112" i="10"/>
  <c r="I52" i="10"/>
  <c r="N114" i="10"/>
  <c r="I53" i="10"/>
  <c r="N120" i="12" l="1"/>
  <c r="I57" i="12"/>
  <c r="I75" i="12"/>
  <c r="N185" i="12" s="1"/>
  <c r="N130" i="12"/>
  <c r="I77" i="11"/>
  <c r="N189" i="11" s="1"/>
  <c r="N134" i="11"/>
  <c r="I77" i="12"/>
  <c r="N134" i="12"/>
  <c r="I75" i="11"/>
  <c r="N130" i="11"/>
  <c r="I76" i="11"/>
  <c r="N187" i="11" s="1"/>
  <c r="N132" i="11"/>
  <c r="I76" i="12"/>
  <c r="N187" i="12" s="1"/>
  <c r="N132" i="12"/>
  <c r="J78" i="12"/>
  <c r="N166" i="12" s="1"/>
  <c r="I78" i="12"/>
  <c r="N165" i="12" s="1"/>
  <c r="J78" i="11"/>
  <c r="N166" i="11" s="1"/>
  <c r="I78" i="11"/>
  <c r="N165" i="11" s="1"/>
  <c r="N144" i="10"/>
  <c r="J181" i="10"/>
  <c r="N145" i="10" s="1"/>
  <c r="I199" i="10"/>
  <c r="N142" i="10"/>
  <c r="I185" i="10"/>
  <c r="I198" i="10"/>
  <c r="J180" i="10"/>
  <c r="J52" i="12"/>
  <c r="J53" i="11"/>
  <c r="N133" i="11" s="1"/>
  <c r="J54" i="11"/>
  <c r="N135" i="11" s="1"/>
  <c r="N109" i="10"/>
  <c r="I196" i="10"/>
  <c r="J178" i="10"/>
  <c r="N110" i="10" s="1"/>
  <c r="J53" i="12"/>
  <c r="N133" i="12" s="1"/>
  <c r="J54" i="12"/>
  <c r="N135" i="12" s="1"/>
  <c r="J52" i="11"/>
  <c r="I57" i="11"/>
  <c r="N138" i="11" s="1"/>
  <c r="N107" i="10"/>
  <c r="I195" i="10"/>
  <c r="I184" i="10"/>
  <c r="J177" i="10"/>
  <c r="J78" i="10"/>
  <c r="N166" i="10" s="1"/>
  <c r="I78" i="10"/>
  <c r="G95" i="10" s="1"/>
  <c r="N105" i="10"/>
  <c r="I76" i="10"/>
  <c r="N132" i="10"/>
  <c r="J53" i="10"/>
  <c r="N133" i="10" s="1"/>
  <c r="N130" i="10"/>
  <c r="J52" i="10"/>
  <c r="I60" i="10"/>
  <c r="I75" i="10"/>
  <c r="N134" i="10"/>
  <c r="J54" i="10"/>
  <c r="N135" i="10" s="1"/>
  <c r="I77" i="10"/>
  <c r="I79" i="12" l="1"/>
  <c r="I82" i="12" s="1"/>
  <c r="I60" i="12"/>
  <c r="N189" i="12"/>
  <c r="N185" i="11"/>
  <c r="I82" i="11"/>
  <c r="J75" i="11"/>
  <c r="N186" i="11" s="1"/>
  <c r="N131" i="11"/>
  <c r="J75" i="12"/>
  <c r="N186" i="12" s="1"/>
  <c r="N131" i="12"/>
  <c r="N138" i="12"/>
  <c r="J77" i="12"/>
  <c r="N190" i="12" s="1"/>
  <c r="J76" i="11"/>
  <c r="N188" i="11" s="1"/>
  <c r="J77" i="11"/>
  <c r="N190" i="11" s="1"/>
  <c r="J79" i="11"/>
  <c r="N192" i="11" s="1"/>
  <c r="I79" i="11"/>
  <c r="N191" i="11" s="1"/>
  <c r="J76" i="12"/>
  <c r="N188" i="12" s="1"/>
  <c r="J185" i="10"/>
  <c r="N143" i="10"/>
  <c r="J199" i="10"/>
  <c r="N198" i="10" s="1"/>
  <c r="N197" i="10"/>
  <c r="J198" i="10"/>
  <c r="I202" i="10"/>
  <c r="G223" i="10" s="1"/>
  <c r="N227" i="10" s="1"/>
  <c r="G95" i="12"/>
  <c r="N206" i="12" s="1"/>
  <c r="G94" i="12"/>
  <c r="N205" i="12" s="1"/>
  <c r="J60" i="11"/>
  <c r="N195" i="10"/>
  <c r="N169" i="10"/>
  <c r="J196" i="10"/>
  <c r="G212" i="10"/>
  <c r="J57" i="12"/>
  <c r="N139" i="12" s="1"/>
  <c r="N108" i="10"/>
  <c r="J184" i="10"/>
  <c r="N167" i="10"/>
  <c r="I201" i="10"/>
  <c r="J195" i="10"/>
  <c r="N193" i="10"/>
  <c r="G210" i="10"/>
  <c r="G94" i="11"/>
  <c r="N205" i="11" s="1"/>
  <c r="G95" i="11"/>
  <c r="N206" i="11" s="1"/>
  <c r="I60" i="11"/>
  <c r="I82" i="10"/>
  <c r="N185" i="10"/>
  <c r="N165" i="10"/>
  <c r="N206" i="10"/>
  <c r="J75" i="10"/>
  <c r="G106" i="10"/>
  <c r="N131" i="10"/>
  <c r="J60" i="10"/>
  <c r="N187" i="10"/>
  <c r="J76" i="10"/>
  <c r="N188" i="10" s="1"/>
  <c r="J77" i="10"/>
  <c r="N190" i="10" s="1"/>
  <c r="N189" i="10"/>
  <c r="G106" i="12" l="1"/>
  <c r="N191" i="12"/>
  <c r="J60" i="12"/>
  <c r="J79" i="12"/>
  <c r="N192" i="12" s="1"/>
  <c r="J82" i="11"/>
  <c r="J202" i="10"/>
  <c r="H223" i="10" s="1"/>
  <c r="N228" i="10" s="1"/>
  <c r="H106" i="11"/>
  <c r="N214" i="11" s="1"/>
  <c r="G96" i="11"/>
  <c r="N170" i="10"/>
  <c r="N196" i="10"/>
  <c r="G106" i="11"/>
  <c r="N213" i="11" s="1"/>
  <c r="N207" i="10"/>
  <c r="G211" i="10"/>
  <c r="G214" i="10"/>
  <c r="G222" i="10" s="1"/>
  <c r="N168" i="10"/>
  <c r="J201" i="10"/>
  <c r="N194" i="10"/>
  <c r="G215" i="10"/>
  <c r="H222" i="10" s="1"/>
  <c r="N209" i="10"/>
  <c r="G96" i="12"/>
  <c r="J82" i="10"/>
  <c r="N186" i="10"/>
  <c r="H106" i="10"/>
  <c r="N214" i="10" s="1"/>
  <c r="G117" i="10"/>
  <c r="N213" i="10"/>
  <c r="G117" i="12" l="1"/>
  <c r="N221" i="12" s="1"/>
  <c r="N213" i="12"/>
  <c r="J82" i="12"/>
  <c r="H106" i="12" s="1"/>
  <c r="N214" i="12" s="1"/>
  <c r="N226" i="10"/>
  <c r="H225" i="10"/>
  <c r="H233" i="10" s="1"/>
  <c r="N249" i="10" s="1"/>
  <c r="N208" i="10"/>
  <c r="G213" i="10"/>
  <c r="N210" i="10" s="1"/>
  <c r="G117" i="11"/>
  <c r="N221" i="11" s="1"/>
  <c r="G105" i="12"/>
  <c r="N211" i="12" s="1"/>
  <c r="G97" i="12"/>
  <c r="H105" i="12" s="1"/>
  <c r="N212" i="12" s="1"/>
  <c r="N225" i="10"/>
  <c r="G225" i="10"/>
  <c r="G233" i="10" s="1"/>
  <c r="N248" i="10" s="1"/>
  <c r="G97" i="11"/>
  <c r="H105" i="11" s="1"/>
  <c r="N212" i="11" s="1"/>
  <c r="G105" i="11"/>
  <c r="N211" i="11" s="1"/>
  <c r="H117" i="10"/>
  <c r="N221" i="10"/>
  <c r="G146" i="10"/>
  <c r="G116" i="11" l="1"/>
  <c r="N219" i="11" s="1"/>
  <c r="H117" i="12"/>
  <c r="N222" i="12" s="1"/>
  <c r="H117" i="11"/>
  <c r="N222" i="11" s="1"/>
  <c r="G116" i="12"/>
  <c r="G146" i="12" s="1"/>
  <c r="G234" i="12" s="1"/>
  <c r="G235" i="12" s="1"/>
  <c r="G234" i="10"/>
  <c r="G235" i="10" s="1"/>
  <c r="N246" i="10"/>
  <c r="N222" i="10"/>
  <c r="H146" i="10"/>
  <c r="N246" i="12" l="1"/>
  <c r="N219" i="12"/>
  <c r="H116" i="12"/>
  <c r="G146" i="11"/>
  <c r="N246" i="11" s="1"/>
  <c r="H116" i="11"/>
  <c r="N220" i="11" s="1"/>
  <c r="G241" i="10"/>
  <c r="N254" i="10" s="1"/>
  <c r="N250" i="10"/>
  <c r="N247" i="10"/>
  <c r="H234" i="10"/>
  <c r="H235" i="10" s="1"/>
  <c r="N251" i="10" s="1"/>
  <c r="N220" i="12" l="1"/>
  <c r="H146" i="12"/>
  <c r="N247" i="12" s="1"/>
  <c r="G234" i="11"/>
  <c r="G235" i="11" s="1"/>
  <c r="N250" i="11" s="1"/>
  <c r="H146" i="11"/>
  <c r="N247" i="11" s="1"/>
  <c r="N250" i="12"/>
  <c r="H241" i="10"/>
  <c r="N255" i="10" s="1"/>
  <c r="H234" i="12" l="1"/>
  <c r="H235" i="12" s="1"/>
  <c r="N251" i="12" s="1"/>
  <c r="G241" i="12"/>
  <c r="N254" i="12" s="1"/>
  <c r="H234" i="11"/>
  <c r="H235" i="11" s="1"/>
  <c r="N251" i="11" s="1"/>
  <c r="G241" i="11"/>
  <c r="N254" i="11" s="1"/>
  <c r="H241" i="12" l="1"/>
  <c r="N255" i="12" s="1"/>
  <c r="H241" i="11"/>
  <c r="N255" i="11" s="1"/>
</calcChain>
</file>

<file path=xl/sharedStrings.xml><?xml version="1.0" encoding="utf-8"?>
<sst xmlns="http://schemas.openxmlformats.org/spreadsheetml/2006/main" count="3609" uniqueCount="997">
  <si>
    <t>Radionuclide conversion factors</t>
  </si>
  <si>
    <t>Adamiec and Aitken, 1998</t>
  </si>
  <si>
    <t>Liritzis et al., 2013</t>
  </si>
  <si>
    <t>Guerin et al., 2011</t>
  </si>
  <si>
    <t>Gy.ka-1</t>
  </si>
  <si>
    <t>J</t>
  </si>
  <si>
    <t>F</t>
  </si>
  <si>
    <t>H</t>
  </si>
  <si>
    <t>Bell (1980)</t>
  </si>
  <si>
    <t>Brennan et al. (1991)</t>
  </si>
  <si>
    <t>Grain Size (µm)</t>
  </si>
  <si>
    <t>U</t>
  </si>
  <si>
    <t>Th</t>
  </si>
  <si>
    <t>Bell1980</t>
  </si>
  <si>
    <t>Brennanetal1991</t>
  </si>
  <si>
    <t>φ(D)</t>
  </si>
  <si>
    <t>(1-φ(D))</t>
  </si>
  <si>
    <t>Combined</t>
  </si>
  <si>
    <t>K</t>
  </si>
  <si>
    <t>1-φ(D)</t>
  </si>
  <si>
    <t>Mejdahl (1979)</t>
  </si>
  <si>
    <t>Brennan (2003)</t>
  </si>
  <si>
    <t>Readhead2002</t>
  </si>
  <si>
    <t>1-(φ(D))</t>
  </si>
  <si>
    <t>Rb</t>
  </si>
  <si>
    <t>Readhead (2002)</t>
  </si>
  <si>
    <t>References</t>
  </si>
  <si>
    <t>Prescott, J.R. and Hutton, J.T., 1994. Cosmic ray contributions to dose rates for luminescence and ESR dating: large depths and long-term time variations. Radiation Measurements, 23, 497-500.</t>
  </si>
  <si>
    <t>Prescott, J.R. and Stephan, L.G., 1982. The contribution of cosmic radiation to the environmental dose for thermoluminescence dating. PACT, 6, 17-25.</t>
  </si>
  <si>
    <t>Bell (1979)</t>
  </si>
  <si>
    <t>Bell, W.T., 1979. Attenuation factors for the absorbed radiation dose in quartz inclusions for thermoluminescence dating. Ancient TL, 8, 1-12.</t>
  </si>
  <si>
    <t>Adamiec, G. and Aitken, M.J., 1998. Dose-rate conversion factors: update. Ancient TL, 16, 37-46.</t>
  </si>
  <si>
    <t>Bell, W.T., 1980. Alpha attenuation in Quartz grains for Thermoluminescence Dating. Ancient TL, 12, 4-8.</t>
  </si>
  <si>
    <t>Brennan, B.J., 2003. Beta doses to spherical grains. Radiation Measurements, 37, 299-303.</t>
  </si>
  <si>
    <t>Brennan, B.J., Lyons, R.G. and Phillips, S.W., 1991. Attenuation of alpha particle track dose for spherical grains. International Journal of Radiation Applications and Instrumentation. Part D. Nuclear Tracks and Radiation Measurements, 18, 249-253.</t>
  </si>
  <si>
    <t>Mejdahl, V., 1979. Thermoluminescence Dating: Beta-Dose Attenuation in Quartz Grains. Archaeometry, 21, 61-72.</t>
  </si>
  <si>
    <t>Readhead, M.L., 2002a. Absorbed dose fraction for 87Rb beta particles. Ancient TL, 20, 25-29.</t>
  </si>
  <si>
    <t>Liritzis, I., Stamoulis, K., Papachristodoulou, C. and Ioannides, K., 2013. A re-evaluation of radiation dose-rate conversion factors. Mediterranean Archaeology and Archaeometry, 13, 1-15.</t>
  </si>
  <si>
    <t>Readhead, M.L., 2002b. Appendum to "Absorbed dose fraction for 87Rb beta particles". Ancient TL, 20, 47.</t>
  </si>
  <si>
    <t>The attenuation factors for the beta dose rate according to grain size from Mejdahl (1979), Brennan (2003), Guerin et al. (2011) and Readhead (2002a,b).</t>
  </si>
  <si>
    <t>The attenuation factors for the alpha dose rate according to grain size from Bell (1980) and Brennan et al. (1991).</t>
  </si>
  <si>
    <t>The F, H, and J parameters of Prescott and Hutton (1994) required to position correct the cosmic dose rate.</t>
  </si>
  <si>
    <t>The etch depth attenuation factors of Bell (1979) and Brennan (2003).</t>
  </si>
  <si>
    <t>Adamiec &amp; Aitken 1998</t>
  </si>
  <si>
    <t>Bq.kg-1 per ppm</t>
  </si>
  <si>
    <t>Bq.kg-1 per %</t>
  </si>
  <si>
    <t>-</t>
  </si>
  <si>
    <r>
      <t xml:space="preserve"> </t>
    </r>
    <r>
      <rPr>
        <b/>
        <sz val="11"/>
        <color theme="1"/>
        <rFont val="Calibri"/>
        <family val="2"/>
      </rPr>
      <t xml:space="preserve">δ </t>
    </r>
    <r>
      <rPr>
        <b/>
        <sz val="11"/>
        <color theme="1"/>
        <rFont val="Calibri"/>
        <family val="2"/>
        <scheme val="minor"/>
      </rPr>
      <t>Liritzis et al., 2013</t>
    </r>
  </si>
  <si>
    <t>Mean</t>
  </si>
  <si>
    <t>Etch depth (µm)</t>
  </si>
  <si>
    <t>Bq.kg-1 per 1 ppm</t>
  </si>
  <si>
    <t>Weightings used for grain size attenuation factor:</t>
  </si>
  <si>
    <t>Expressed as etch attenuation factor only</t>
  </si>
  <si>
    <r>
      <t xml:space="preserve">100 </t>
    </r>
    <r>
      <rPr>
        <b/>
        <sz val="11"/>
        <color theme="1"/>
        <rFont val="Calibri"/>
        <family val="2"/>
      </rPr>
      <t>µm grain size attenuation factors:</t>
    </r>
  </si>
  <si>
    <t>The etch depth attenuation factors of Bell (1979).</t>
  </si>
  <si>
    <t>Grain size attenuation for the alpha dose rate</t>
  </si>
  <si>
    <t>Grain size attenuation for the beta dose rate</t>
  </si>
  <si>
    <t>Geomagnetic latitude (°)</t>
  </si>
  <si>
    <t>Guerin, G., Mercier, N., Nathan, R., Adamiec, C., Lefrais, Y., 2012. On the use of the infinite matrix assumption and associated concepts: a critical review. Radiation Measurements, 47, 778-785.</t>
  </si>
  <si>
    <t>Guerin et al. (2012) Quartz</t>
  </si>
  <si>
    <t>Guerin et al. (2012) Feldspar</t>
  </si>
  <si>
    <t>S3.1</t>
  </si>
  <si>
    <t>S3.2</t>
  </si>
  <si>
    <t>Units</t>
  </si>
  <si>
    <t>S3.3</t>
  </si>
  <si>
    <t>S3.4</t>
  </si>
  <si>
    <t>S3.5</t>
  </si>
  <si>
    <t>S3.6</t>
  </si>
  <si>
    <t>S3.7</t>
  </si>
  <si>
    <t>Cosmic dose rate parameters</t>
  </si>
  <si>
    <t>Etch depth attenuation for the beta dose rate</t>
  </si>
  <si>
    <t>Dα from 1 ppm U</t>
  </si>
  <si>
    <t>δDα from 1 ppm U</t>
  </si>
  <si>
    <t>Dα from 1 ppm Th</t>
  </si>
  <si>
    <t>δDα from 1 ppm Th</t>
  </si>
  <si>
    <t>Dβ from 1 ppm U</t>
  </si>
  <si>
    <r>
      <t>δD</t>
    </r>
    <r>
      <rPr>
        <sz val="11"/>
        <color rgb="FF000000"/>
        <rFont val="Calibri"/>
        <family val="2"/>
        <scheme val="minor"/>
      </rPr>
      <t>β from 1 ppm U</t>
    </r>
  </si>
  <si>
    <t>Dβ from 1 ppm Th</t>
  </si>
  <si>
    <r>
      <t>δD</t>
    </r>
    <r>
      <rPr>
        <sz val="11"/>
        <color rgb="FF000000"/>
        <rFont val="Calibri"/>
        <family val="2"/>
        <scheme val="minor"/>
      </rPr>
      <t>β from 1 ppm Th</t>
    </r>
  </si>
  <si>
    <t>Dβ from 1% K</t>
  </si>
  <si>
    <r>
      <t>δD</t>
    </r>
    <r>
      <rPr>
        <sz val="11"/>
        <color rgb="FF000000"/>
        <rFont val="Calibri"/>
        <family val="2"/>
        <scheme val="minor"/>
      </rPr>
      <t>β from 1% K</t>
    </r>
  </si>
  <si>
    <t>Dβ from 1 ppm Rb</t>
  </si>
  <si>
    <r>
      <t>δD</t>
    </r>
    <r>
      <rPr>
        <sz val="11"/>
        <color rgb="FF000000"/>
        <rFont val="Calibri"/>
        <family val="2"/>
        <scheme val="minor"/>
      </rPr>
      <t>β from 1 ppm Rb</t>
    </r>
  </si>
  <si>
    <t>Dγ from 1 ppm U</t>
  </si>
  <si>
    <r>
      <t>δD</t>
    </r>
    <r>
      <rPr>
        <sz val="11"/>
        <color rgb="FF000000"/>
        <rFont val="Calibri"/>
        <family val="2"/>
        <scheme val="minor"/>
      </rPr>
      <t>γ from 1 ppm U</t>
    </r>
  </si>
  <si>
    <t>Dγ from 1 ppm Th</t>
  </si>
  <si>
    <r>
      <t>δD</t>
    </r>
    <r>
      <rPr>
        <sz val="11"/>
        <color rgb="FF000000"/>
        <rFont val="Calibri"/>
        <family val="2"/>
        <scheme val="minor"/>
      </rPr>
      <t>γ from 1 ppm Th</t>
    </r>
  </si>
  <si>
    <r>
      <t>D</t>
    </r>
    <r>
      <rPr>
        <sz val="11"/>
        <color rgb="FF000000"/>
        <rFont val="Calibri"/>
        <family val="2"/>
        <scheme val="minor"/>
      </rPr>
      <t>γ from 1% K</t>
    </r>
  </si>
  <si>
    <r>
      <t>δD</t>
    </r>
    <r>
      <rPr>
        <sz val="11"/>
        <color rgb="FF000000"/>
        <rFont val="Calibri"/>
        <family val="2"/>
        <scheme val="minor"/>
      </rPr>
      <t>γ from 1% K</t>
    </r>
  </si>
  <si>
    <t>S3.3 α Grain size attenuation factors</t>
  </si>
  <si>
    <r>
      <t xml:space="preserve">Table S3.3a: </t>
    </r>
    <r>
      <rPr>
        <sz val="11"/>
        <color theme="1"/>
        <rFont val="Calibri"/>
        <family val="2"/>
        <scheme val="minor"/>
      </rPr>
      <t>Grain size attenuation factors (1-</t>
    </r>
    <r>
      <rPr>
        <sz val="11"/>
        <color theme="1"/>
        <rFont val="Calibri"/>
        <family val="2"/>
      </rPr>
      <t xml:space="preserve">φD) </t>
    </r>
    <r>
      <rPr>
        <sz val="11"/>
        <color theme="1"/>
        <rFont val="Calibri"/>
        <family val="2"/>
        <scheme val="minor"/>
      </rPr>
      <t>for D</t>
    </r>
    <r>
      <rPr>
        <vertAlign val="subscript"/>
        <sz val="11"/>
        <color theme="1"/>
        <rFont val="Symbol"/>
        <family val="1"/>
        <charset val="2"/>
      </rPr>
      <t>a</t>
    </r>
    <r>
      <rPr>
        <sz val="11"/>
        <color theme="1"/>
        <rFont val="Calibri"/>
        <family val="2"/>
        <scheme val="minor"/>
      </rPr>
      <t xml:space="preserve"> from Bell (1980) and Brennan et al. (1991).</t>
    </r>
  </si>
  <si>
    <r>
      <t xml:space="preserve">Table S3.3b: </t>
    </r>
    <r>
      <rPr>
        <sz val="11"/>
        <color theme="1"/>
        <rFont val="Calibri"/>
        <family val="2"/>
        <scheme val="minor"/>
      </rPr>
      <t>Fitted D</t>
    </r>
    <r>
      <rPr>
        <sz val="11"/>
        <color theme="1"/>
        <rFont val="Symbol"/>
        <family val="1"/>
        <charset val="2"/>
      </rPr>
      <t>a</t>
    </r>
    <r>
      <rPr>
        <sz val="11"/>
        <color theme="1"/>
        <rFont val="Calibri"/>
        <family val="2"/>
        <scheme val="minor"/>
      </rPr>
      <t xml:space="preserve"> attenuation factors datasets of Bell (1980) and Brennan et al. (1991). Data have been fitted with a spline function over a range of 1 - 1000 um.</t>
    </r>
  </si>
  <si>
    <r>
      <rPr>
        <b/>
        <sz val="14"/>
        <color theme="1"/>
        <rFont val="Calibri"/>
        <family val="2"/>
      </rPr>
      <t>S3.4 β</t>
    </r>
    <r>
      <rPr>
        <b/>
        <sz val="14"/>
        <color theme="1"/>
        <rFont val="Calibri"/>
        <family val="2"/>
        <scheme val="minor"/>
      </rPr>
      <t xml:space="preserve"> Grain size attenuation factors</t>
    </r>
  </si>
  <si>
    <r>
      <t xml:space="preserve">Table S3.4a: </t>
    </r>
    <r>
      <rPr>
        <sz val="11"/>
        <color theme="1"/>
        <rFont val="Calibri"/>
        <family val="2"/>
        <scheme val="minor"/>
      </rPr>
      <t>Grain size absorption (φD) and attenuation factors (1-</t>
    </r>
    <r>
      <rPr>
        <sz val="11"/>
        <color theme="1"/>
        <rFont val="Calibri"/>
        <family val="2"/>
      </rPr>
      <t xml:space="preserve">φD) </t>
    </r>
    <r>
      <rPr>
        <sz val="11"/>
        <color theme="1"/>
        <rFont val="Calibri"/>
        <family val="2"/>
        <scheme val="minor"/>
      </rPr>
      <t>for grain size attenuation of the D</t>
    </r>
    <r>
      <rPr>
        <vertAlign val="subscript"/>
        <sz val="11"/>
        <color theme="1"/>
        <rFont val="Symbol"/>
        <family val="1"/>
        <charset val="2"/>
      </rPr>
      <t>b</t>
    </r>
    <r>
      <rPr>
        <sz val="11"/>
        <color theme="1"/>
        <rFont val="Calibri"/>
        <family val="2"/>
        <scheme val="minor"/>
      </rPr>
      <t xml:space="preserve"> from U, Th, K and the three radionuclide combinations assuming a ratio 3 ppm U, 12 ppm Th, 1% K. Datasets from Mejdahl (1979), Brennan (2003) and Guerin et al. (2011) for both quartz and feldspar and Readhead (2002) for Rb.</t>
    </r>
  </si>
  <si>
    <r>
      <t xml:space="preserve">S3.5 </t>
    </r>
    <r>
      <rPr>
        <b/>
        <sz val="14"/>
        <color theme="1"/>
        <rFont val="Calibri"/>
        <family val="2"/>
      </rPr>
      <t>α</t>
    </r>
    <r>
      <rPr>
        <b/>
        <sz val="14"/>
        <color theme="1"/>
        <rFont val="Calibri"/>
        <family val="2"/>
        <scheme val="minor"/>
      </rPr>
      <t xml:space="preserve"> Etch attenuation factors</t>
    </r>
  </si>
  <si>
    <t>Table S3.7 Parameters used to position-correct the cosmic dose rate for geomagnetic latitude. Values have been read from figure 2 of Prescott and Hutton (1994). F, J, and H values for negative latitudes are assumed to mirror the positive latitudes.</t>
  </si>
  <si>
    <t>Guerin, G., Mercier, N., Adamiec, G., 2011. Dose-rate conversion factors: update. Ancient TL 29, 5-8</t>
  </si>
  <si>
    <t>Supplementary Information</t>
  </si>
  <si>
    <t>S3.8</t>
  </si>
  <si>
    <t>S3.9</t>
  </si>
  <si>
    <t>S3.10</t>
  </si>
  <si>
    <t>S3.11</t>
  </si>
  <si>
    <t>S3.12</t>
  </si>
  <si>
    <t>Quartz worked example</t>
  </si>
  <si>
    <t>Feldspar worked example</t>
  </si>
  <si>
    <t>DRACInput</t>
  </si>
  <si>
    <t>DRACOutput</t>
  </si>
  <si>
    <t>The input table to be copied into DRAC (v1) to calculate the worked examples.</t>
  </si>
  <si>
    <t>The output file produced by DRAC (v1) for the worked examples.</t>
  </si>
  <si>
    <t>Polymineral worked example</t>
  </si>
  <si>
    <t>The conversion between becquerels and ppm, as well as K2O and 40K (%).</t>
  </si>
  <si>
    <t>The conversion factor datasets of Adamiec and Aitken (1998), Guerin et al. (2011) and Liritzis et al. (2013).</t>
  </si>
  <si>
    <r>
      <t xml:space="preserve">S3.6 </t>
    </r>
    <r>
      <rPr>
        <b/>
        <sz val="14"/>
        <color theme="1"/>
        <rFont val="Calibri"/>
        <family val="2"/>
      </rPr>
      <t>β</t>
    </r>
    <r>
      <rPr>
        <b/>
        <sz val="14"/>
        <color theme="1"/>
        <rFont val="Calibri"/>
        <family val="2"/>
        <scheme val="minor"/>
      </rPr>
      <t xml:space="preserve"> Etch attenuation factors</t>
    </r>
  </si>
  <si>
    <t>Grain size &amp; etch attenuation factors (reported in Brennan 2003)</t>
  </si>
  <si>
    <t>TI:1</t>
  </si>
  <si>
    <t>TI:2</t>
  </si>
  <si>
    <t>Sample ID</t>
  </si>
  <si>
    <t>TI:4</t>
  </si>
  <si>
    <t>Conversion factors</t>
  </si>
  <si>
    <t>AdamiecAitken1998</t>
  </si>
  <si>
    <t>TI:5</t>
  </si>
  <si>
    <t>TI:6</t>
  </si>
  <si>
    <t>External δU (ppm)</t>
  </si>
  <si>
    <t>TI:7</t>
  </si>
  <si>
    <t>External Th (ppm)</t>
  </si>
  <si>
    <t>TI:8</t>
  </si>
  <si>
    <t>External δTh (ppm)</t>
  </si>
  <si>
    <t>TI:9</t>
  </si>
  <si>
    <t>External K (%)</t>
  </si>
  <si>
    <t>TI:10</t>
  </si>
  <si>
    <t>External δK (%)</t>
  </si>
  <si>
    <t>TI:11</t>
  </si>
  <si>
    <t>External Rb (ppm)</t>
  </si>
  <si>
    <t>Alpha</t>
  </si>
  <si>
    <t>Beta</t>
  </si>
  <si>
    <t>Gamma</t>
  </si>
  <si>
    <t>TI:12</t>
  </si>
  <si>
    <t>External δRb (ppm)</t>
  </si>
  <si>
    <t>TI:13</t>
  </si>
  <si>
    <t>Calculate external Rb from K conc?</t>
  </si>
  <si>
    <t>TI:14</t>
  </si>
  <si>
    <t>Internal U (ppm)</t>
  </si>
  <si>
    <t>TO:A</t>
  </si>
  <si>
    <t>TI:15</t>
  </si>
  <si>
    <t>TO:B</t>
  </si>
  <si>
    <t>TI:16</t>
  </si>
  <si>
    <t>Internal Th (ppm)</t>
  </si>
  <si>
    <t>TO:C</t>
  </si>
  <si>
    <t>TI:17</t>
  </si>
  <si>
    <t>TO:D</t>
  </si>
  <si>
    <t>TI:18</t>
  </si>
  <si>
    <t>Internal K (%)</t>
  </si>
  <si>
    <t>TO:E</t>
  </si>
  <si>
    <t>TI:19</t>
  </si>
  <si>
    <t>TO:F</t>
  </si>
  <si>
    <t>TI:20</t>
  </si>
  <si>
    <t>TO:G</t>
  </si>
  <si>
    <t>TI:21</t>
  </si>
  <si>
    <t>TO:H</t>
  </si>
  <si>
    <t>TI:22</t>
  </si>
  <si>
    <t>Calculate internal Rb from K conc?</t>
  </si>
  <si>
    <t>TO:I</t>
  </si>
  <si>
    <t>TI:23</t>
  </si>
  <si>
    <t>TO:J</t>
  </si>
  <si>
    <t>TI:24</t>
  </si>
  <si>
    <t>TO:K</t>
  </si>
  <si>
    <t>TI:25</t>
  </si>
  <si>
    <t>TO:L</t>
  </si>
  <si>
    <t>TI:26</t>
  </si>
  <si>
    <t>TO:M</t>
  </si>
  <si>
    <t>TI:27</t>
  </si>
  <si>
    <t>TO:N</t>
  </si>
  <si>
    <t>TI:28</t>
  </si>
  <si>
    <t>TO:O</t>
  </si>
  <si>
    <t>TI:29</t>
  </si>
  <si>
    <t>TO:P</t>
  </si>
  <si>
    <t>TI:30</t>
  </si>
  <si>
    <t>TO:Q</t>
  </si>
  <si>
    <t>TI:31</t>
  </si>
  <si>
    <t>TO:R</t>
  </si>
  <si>
    <t>TI:32</t>
  </si>
  <si>
    <t>TI:33</t>
  </si>
  <si>
    <t>TI:34</t>
  </si>
  <si>
    <t>TI:35</t>
  </si>
  <si>
    <t>TI:36</t>
  </si>
  <si>
    <t>Bell1979</t>
  </si>
  <si>
    <t>TI:37</t>
  </si>
  <si>
    <t>a-value</t>
  </si>
  <si>
    <t>Thα</t>
  </si>
  <si>
    <t>TI:38</t>
  </si>
  <si>
    <t>δa-value</t>
  </si>
  <si>
    <t>Uβ</t>
  </si>
  <si>
    <t>TI:39</t>
  </si>
  <si>
    <t>Thβ</t>
  </si>
  <si>
    <t>TI:40</t>
  </si>
  <si>
    <t>Kβ</t>
  </si>
  <si>
    <t>TI:41</t>
  </si>
  <si>
    <t>Depth (m)</t>
  </si>
  <si>
    <t>TO:S</t>
  </si>
  <si>
    <t>Rbβ</t>
  </si>
  <si>
    <t>TI:42</t>
  </si>
  <si>
    <t>δDepth (m)</t>
  </si>
  <si>
    <t>TO:T</t>
  </si>
  <si>
    <t>Combinedα</t>
  </si>
  <si>
    <t>TI:43</t>
  </si>
  <si>
    <t>TO:U</t>
  </si>
  <si>
    <t>Combinedβ</t>
  </si>
  <si>
    <t>TI:44</t>
  </si>
  <si>
    <t>TO:V</t>
  </si>
  <si>
    <t>TI:45</t>
  </si>
  <si>
    <t>Latitude (decimal degrees)</t>
  </si>
  <si>
    <t>TO:W</t>
  </si>
  <si>
    <t>TI:46</t>
  </si>
  <si>
    <t>Longitude (decimal degrees)</t>
  </si>
  <si>
    <t>TO:X</t>
  </si>
  <si>
    <t>TI:47</t>
  </si>
  <si>
    <t>TO:Y</t>
  </si>
  <si>
    <t>TI:48</t>
  </si>
  <si>
    <t>TO:Z</t>
  </si>
  <si>
    <t>Etch attenuation</t>
  </si>
  <si>
    <r>
      <rPr>
        <sz val="11"/>
        <rFont val="Calibri"/>
        <family val="2"/>
      </rPr>
      <t>δEtch a</t>
    </r>
    <r>
      <rPr>
        <sz val="11"/>
        <rFont val="Calibri"/>
        <family val="2"/>
        <scheme val="minor"/>
      </rPr>
      <t>ttenuation</t>
    </r>
  </si>
  <si>
    <t>TI:49</t>
  </si>
  <si>
    <t>TO:AA</t>
  </si>
  <si>
    <t>Combined β</t>
  </si>
  <si>
    <t>TI:50</t>
  </si>
  <si>
    <t>De (Gy)</t>
  </si>
  <si>
    <t>TO:AB</t>
  </si>
  <si>
    <t>Combined α</t>
  </si>
  <si>
    <t>TI:51</t>
  </si>
  <si>
    <t>δDe (Gy)</t>
  </si>
  <si>
    <t>TO:AC</t>
  </si>
  <si>
    <t>U α</t>
  </si>
  <si>
    <t>TO:AD</t>
  </si>
  <si>
    <t>Th α</t>
  </si>
  <si>
    <t>U β</t>
  </si>
  <si>
    <t>Th β</t>
  </si>
  <si>
    <t>K β</t>
  </si>
  <si>
    <t>TO:AE</t>
  </si>
  <si>
    <t>TO:AF</t>
  </si>
  <si>
    <t>TO:AG</t>
  </si>
  <si>
    <t>TO:AH</t>
  </si>
  <si>
    <t>TO:AI</t>
  </si>
  <si>
    <t>TO:AJ</t>
  </si>
  <si>
    <t>TO:AK</t>
  </si>
  <si>
    <t>TO:AL</t>
  </si>
  <si>
    <t>TO:AM</t>
  </si>
  <si>
    <t>TO:AN</t>
  </si>
  <si>
    <t>α-Grain size attenuation factors</t>
  </si>
  <si>
    <t>TO:AO</t>
  </si>
  <si>
    <t>TO:AP</t>
  </si>
  <si>
    <t>TO:AQ</t>
  </si>
  <si>
    <t>TO:AR</t>
  </si>
  <si>
    <t>TO:AS</t>
  </si>
  <si>
    <t>TO:AT</t>
  </si>
  <si>
    <t>TO:AU</t>
  </si>
  <si>
    <t>TO:AV</t>
  </si>
  <si>
    <t>TO:AW</t>
  </si>
  <si>
    <t>TO:AX</t>
  </si>
  <si>
    <t>TO:AY</t>
  </si>
  <si>
    <t>TO:AZ</t>
  </si>
  <si>
    <t>TO:BA</t>
  </si>
  <si>
    <t>TO:BB</t>
  </si>
  <si>
    <t>TO:BC</t>
  </si>
  <si>
    <t>Cosmic Calculator</t>
  </si>
  <si>
    <t>TO:BD</t>
  </si>
  <si>
    <t>TO:BE</t>
  </si>
  <si>
    <t>TO:BF</t>
  </si>
  <si>
    <t>Geomagnetic latitude</t>
  </si>
  <si>
    <t>TO:BG</t>
  </si>
  <si>
    <t>TO:BH</t>
  </si>
  <si>
    <t>β-Grain size attenuation factors</t>
  </si>
  <si>
    <t>TO:BI</t>
  </si>
  <si>
    <t>U-Beta grain size attenuation factor</t>
  </si>
  <si>
    <t>TO:BJ</t>
  </si>
  <si>
    <t>U-δBeta grain size attenuation factor</t>
  </si>
  <si>
    <t>TO:BK</t>
  </si>
  <si>
    <t>Th-Beta grain size attenuation factor</t>
  </si>
  <si>
    <t>TO:BL</t>
  </si>
  <si>
    <t>Th-δBeta grain size attenuation factor</t>
  </si>
  <si>
    <t>TO:BM</t>
  </si>
  <si>
    <t>K-Beta grain size attenuation factor</t>
  </si>
  <si>
    <t>TO:BN</t>
  </si>
  <si>
    <t>K-δBeta grain size attenuation factor</t>
  </si>
  <si>
    <t>TO:BO</t>
  </si>
  <si>
    <t>Rb-Beta grain size attenuation factor</t>
  </si>
  <si>
    <t>TO:BP</t>
  </si>
  <si>
    <t>Rb-δBeta grain size attenuation factor</t>
  </si>
  <si>
    <t>TO:BQ</t>
  </si>
  <si>
    <t>Compiled beta grain size attenuation factor</t>
  </si>
  <si>
    <t>TO:BR</t>
  </si>
  <si>
    <t>δCompiled beta grain size attenuation factor</t>
  </si>
  <si>
    <t>TO:BS</t>
  </si>
  <si>
    <t>U-Beta grain size absorption factor</t>
  </si>
  <si>
    <t>TO:BT</t>
  </si>
  <si>
    <t>U-δBeta grain size absorption factor</t>
  </si>
  <si>
    <t>TO:BU</t>
  </si>
  <si>
    <t>Th-Beta grain size absorption factor</t>
  </si>
  <si>
    <t>TO:BV</t>
  </si>
  <si>
    <t>Th-δBeta grain size absorption factor</t>
  </si>
  <si>
    <t>TO:BW</t>
  </si>
  <si>
    <t>K-Beta grain size absorption factor</t>
  </si>
  <si>
    <t>TO:BX</t>
  </si>
  <si>
    <t>K-δBeta grain size absorption factor</t>
  </si>
  <si>
    <t>TO:BY</t>
  </si>
  <si>
    <t>Rb-Beta grain size absorption factor</t>
  </si>
  <si>
    <t>TO:BZ</t>
  </si>
  <si>
    <t>Rb-δBeta grain size absorption factor</t>
  </si>
  <si>
    <t>TO:CA</t>
  </si>
  <si>
    <t>TO:CB</t>
  </si>
  <si>
    <t>TO:CC</t>
  </si>
  <si>
    <t>TO:CD</t>
  </si>
  <si>
    <t>TO:CE</t>
  </si>
  <si>
    <t>TO:CF</t>
  </si>
  <si>
    <t>TO:CG</t>
  </si>
  <si>
    <t>TO:CH</t>
  </si>
  <si>
    <t>TO:CI</t>
  </si>
  <si>
    <t>TO:CJ</t>
  </si>
  <si>
    <t>TO:CK</t>
  </si>
  <si>
    <t>TO:CL</t>
  </si>
  <si>
    <t>TO:CM</t>
  </si>
  <si>
    <t>TO:CN</t>
  </si>
  <si>
    <t>TO:CO</t>
  </si>
  <si>
    <t>TO:CP</t>
  </si>
  <si>
    <t>TO:CQ</t>
  </si>
  <si>
    <t>TO:CR</t>
  </si>
  <si>
    <t>TO:CS</t>
  </si>
  <si>
    <t>U-Alpha etch attenuation factor</t>
  </si>
  <si>
    <t>TO:CT</t>
  </si>
  <si>
    <t>U-δAlpha Etch attenuation factor</t>
  </si>
  <si>
    <t>TO:CU</t>
  </si>
  <si>
    <t>Th-Alpha etch attenuation factor</t>
  </si>
  <si>
    <t>TO:CV</t>
  </si>
  <si>
    <t>Th-δAlpha etch attenuation factor</t>
  </si>
  <si>
    <t>TO:CW</t>
  </si>
  <si>
    <t>Compiled alpha etch attenuation factor</t>
  </si>
  <si>
    <t>TO:CX</t>
  </si>
  <si>
    <t>δCompiled alpha etch attenuation factor</t>
  </si>
  <si>
    <t>TO:CY</t>
  </si>
  <si>
    <t>U-Alpha etch absorption factor</t>
  </si>
  <si>
    <t>TO:CZ</t>
  </si>
  <si>
    <t>U-δAlpha Etch absorption factor</t>
  </si>
  <si>
    <t>TO:DA</t>
  </si>
  <si>
    <t>Th-Alpha etch absorption factor</t>
  </si>
  <si>
    <t>TO:DB</t>
  </si>
  <si>
    <t>Th-δAlpha etch absorption factor</t>
  </si>
  <si>
    <t>TO:DC</t>
  </si>
  <si>
    <t>TO:DD</t>
  </si>
  <si>
    <t>TO:DE</t>
  </si>
  <si>
    <t>TO:DF</t>
  </si>
  <si>
    <t>TO:DG</t>
  </si>
  <si>
    <t>TO:DH</t>
  </si>
  <si>
    <t>TO:DI</t>
  </si>
  <si>
    <t>TO:DJ</t>
  </si>
  <si>
    <t>TO:DK</t>
  </si>
  <si>
    <t>TO:DL</t>
  </si>
  <si>
    <t>TO:DM</t>
  </si>
  <si>
    <t>U-Beta etch attenuation factor</t>
  </si>
  <si>
    <t>TO:DN</t>
  </si>
  <si>
    <t>U-δBeta etch attenuation factor</t>
  </si>
  <si>
    <t>TO:DO</t>
  </si>
  <si>
    <t>Th-Beta etch attenuation factor</t>
  </si>
  <si>
    <t>TO:DP</t>
  </si>
  <si>
    <t>Th-δBeta etch attenuation factor</t>
  </si>
  <si>
    <t>TO:DQ</t>
  </si>
  <si>
    <t>K-Beta etch attenuation factor</t>
  </si>
  <si>
    <t>TO:DR</t>
  </si>
  <si>
    <t>K-δBeta etch attenuation factor</t>
  </si>
  <si>
    <t>TO:DS</t>
  </si>
  <si>
    <t>Compiled beta etch attenuation factor</t>
  </si>
  <si>
    <t>TO:DT</t>
  </si>
  <si>
    <t>δCompiled beta etch attenuation factor</t>
  </si>
  <si>
    <t>TO:DU</t>
  </si>
  <si>
    <t>U-Beta etch absorption factor</t>
  </si>
  <si>
    <t>TO:DV</t>
  </si>
  <si>
    <t>U-δBeta etch absorption factor</t>
  </si>
  <si>
    <t>TO:DW</t>
  </si>
  <si>
    <t>Th-Beta etch absorption factor</t>
  </si>
  <si>
    <t>TO:DX</t>
  </si>
  <si>
    <t>Th-δBeta etch absorption factor</t>
  </si>
  <si>
    <t>TO:DY</t>
  </si>
  <si>
    <t>K-Beta etch absorption factor</t>
  </si>
  <si>
    <t>TO:DZ</t>
  </si>
  <si>
    <t>K-δBeta etch absorption factor</t>
  </si>
  <si>
    <t>TO:EA</t>
  </si>
  <si>
    <t>TO:EB</t>
  </si>
  <si>
    <t>TO:EC</t>
  </si>
  <si>
    <t>TO:ED</t>
  </si>
  <si>
    <t>Total internal dose rate</t>
  </si>
  <si>
    <t>TO:EE</t>
  </si>
  <si>
    <t>TO:EF</t>
  </si>
  <si>
    <t>TO:EG</t>
  </si>
  <si>
    <t>TO:EH</t>
  </si>
  <si>
    <t>TO:EI</t>
  </si>
  <si>
    <t>TO:EJ</t>
  </si>
  <si>
    <t>TO:EK</t>
  </si>
  <si>
    <t>Internal dose rate</t>
  </si>
  <si>
    <t>TO:EL</t>
  </si>
  <si>
    <t>External dose rate</t>
  </si>
  <si>
    <t>TO:EM</t>
  </si>
  <si>
    <t>Total dose rate</t>
  </si>
  <si>
    <t>TO:EN</t>
  </si>
  <si>
    <t>TO:EO</t>
  </si>
  <si>
    <t>TO:EP</t>
  </si>
  <si>
    <t>TO:EQ</t>
  </si>
  <si>
    <t>TO:ER</t>
  </si>
  <si>
    <t>TO:ES</t>
  </si>
  <si>
    <t>TO:ET</t>
  </si>
  <si>
    <t>TO:EU</t>
  </si>
  <si>
    <t>TO:EV</t>
  </si>
  <si>
    <t>TO:EW</t>
  </si>
  <si>
    <t>TO:EX</t>
  </si>
  <si>
    <t>TO:EY</t>
  </si>
  <si>
    <t>TO:EZ</t>
  </si>
  <si>
    <t>TO:FA</t>
  </si>
  <si>
    <t>TO:FB</t>
  </si>
  <si>
    <t>TO:FC</t>
  </si>
  <si>
    <t>TO:FD</t>
  </si>
  <si>
    <t>TO:FE</t>
  </si>
  <si>
    <t>TO:FF</t>
  </si>
  <si>
    <t>TO:FG</t>
  </si>
  <si>
    <t>TO:FH</t>
  </si>
  <si>
    <t>TO:FI</t>
  </si>
  <si>
    <t>TO:FJ</t>
  </si>
  <si>
    <t>TO:FK</t>
  </si>
  <si>
    <t>TO:FL</t>
  </si>
  <si>
    <t>TO:FM</t>
  </si>
  <si>
    <t>TO:FN</t>
  </si>
  <si>
    <t>TO:FO</t>
  </si>
  <si>
    <t>TO:FP</t>
  </si>
  <si>
    <t>TO:FQ</t>
  </si>
  <si>
    <t>TO:FR</t>
  </si>
  <si>
    <t>TO:FS</t>
  </si>
  <si>
    <t>TO:FT</t>
  </si>
  <si>
    <t>TO:FU</t>
  </si>
  <si>
    <t>Cosmic dose rate (Gy.ka-1)</t>
  </si>
  <si>
    <t>TO:FV</t>
  </si>
  <si>
    <t>δCosmic dose rate (Gy.ka-1)</t>
  </si>
  <si>
    <t>TO:FW</t>
  </si>
  <si>
    <t>TO:FX</t>
  </si>
  <si>
    <t>TO:FY</t>
  </si>
  <si>
    <t>TO:FZ</t>
  </si>
  <si>
    <t>TO:GA</t>
  </si>
  <si>
    <t>Environmental Dose Rate (Gy.ka-1)</t>
  </si>
  <si>
    <t>TO:GB</t>
  </si>
  <si>
    <t>δEnvironmental Dose Rate (Gy.ka-1)</t>
  </si>
  <si>
    <t>TO:GC</t>
  </si>
  <si>
    <t>Age (ka)</t>
  </si>
  <si>
    <t>TO:GD</t>
  </si>
  <si>
    <t>δAge (ka)</t>
  </si>
  <si>
    <t>DRAC Inputs</t>
  </si>
  <si>
    <t>DRAC Outputs</t>
  </si>
  <si>
    <t>δU</t>
  </si>
  <si>
    <t>δTh</t>
  </si>
  <si>
    <t>δK</t>
  </si>
  <si>
    <t>δRb</t>
  </si>
  <si>
    <t>External IM dose rate</t>
  </si>
  <si>
    <t>δExternal IM dose rate</t>
  </si>
  <si>
    <t>Calculation of the infinite matrix dose rates</t>
  </si>
  <si>
    <t>Etch depth attenuation</t>
  </si>
  <si>
    <t>Using the provided radionuclide concentrations and the selected conversion factors (Adamiec and Aitken (1998)), the infinite matrix (IM) dose rates from each radionuclide are calculated and the uncertainties propagated in quadrature.</t>
  </si>
  <si>
    <t>Grain size attenuation</t>
  </si>
  <si>
    <r>
      <t>U</t>
    </r>
    <r>
      <rPr>
        <sz val="11"/>
        <color theme="1"/>
        <rFont val="Calibri"/>
        <family val="2"/>
      </rPr>
      <t>α</t>
    </r>
  </si>
  <si>
    <t>Guerinetal2012-Q</t>
  </si>
  <si>
    <r>
      <t xml:space="preserve">Alpha </t>
    </r>
    <r>
      <rPr>
        <sz val="11"/>
        <color theme="1"/>
        <rFont val="Calibri"/>
        <family val="2"/>
      </rPr>
      <t>Ḋ</t>
    </r>
    <r>
      <rPr>
        <sz val="11"/>
        <color theme="1"/>
        <rFont val="Calibri"/>
        <family val="2"/>
        <scheme val="minor"/>
      </rPr>
      <t xml:space="preserve"> (Gy.ka-1)</t>
    </r>
  </si>
  <si>
    <t>Beta Ḋ (Gy.ka-1)</t>
  </si>
  <si>
    <t>Gamma Ḋ (Gy.ka-1)</t>
  </si>
  <si>
    <t>Attenuated Ḋ (Gy.ka-1)</t>
  </si>
  <si>
    <r>
      <rPr>
        <sz val="11"/>
        <color theme="1"/>
        <rFont val="Calibri"/>
        <family val="2"/>
      </rPr>
      <t>δ</t>
    </r>
    <r>
      <rPr>
        <sz val="11"/>
        <color theme="1"/>
        <rFont val="Calibri"/>
        <family val="2"/>
        <scheme val="minor"/>
      </rPr>
      <t>Attenuated Ḋ (Gy.ka-1)</t>
    </r>
  </si>
  <si>
    <r>
      <rPr>
        <sz val="11"/>
        <color theme="1"/>
        <rFont val="Calibri"/>
        <family val="2"/>
      </rPr>
      <t>δGrain size a</t>
    </r>
    <r>
      <rPr>
        <sz val="11"/>
        <color theme="1"/>
        <rFont val="Calibri"/>
        <family val="2"/>
        <scheme val="minor"/>
      </rPr>
      <t>ttenuation</t>
    </r>
  </si>
  <si>
    <t>a-value correction</t>
  </si>
  <si>
    <t>Grain size min (µm)</t>
  </si>
  <si>
    <t>Grain size max (µm)</t>
  </si>
  <si>
    <t>User external Ḋα (Gy.ka-1)</t>
  </si>
  <si>
    <t>User external Ḋβ (Gy.ka-1)</t>
  </si>
  <si>
    <t xml:space="preserve">User external Ḋγ </t>
  </si>
  <si>
    <t>Total a-value attenuated alpha Ḋ</t>
  </si>
  <si>
    <t>δTotal a-value attenuated alpha Ḋ</t>
  </si>
  <si>
    <r>
      <t>User defined Ḋ</t>
    </r>
    <r>
      <rPr>
        <sz val="11"/>
        <rFont val="Calibri"/>
        <family val="2"/>
      </rPr>
      <t>α</t>
    </r>
  </si>
  <si>
    <r>
      <t>δUser defined Ḋ</t>
    </r>
    <r>
      <rPr>
        <sz val="11"/>
        <rFont val="Calibri"/>
        <family val="2"/>
      </rPr>
      <t>α</t>
    </r>
  </si>
  <si>
    <t>Attenuated, dry dose rates</t>
  </si>
  <si>
    <t>Water content attenuation</t>
  </si>
  <si>
    <t>Dose rates are corrected for the provided % water content, using the attenuation factors of 1.49 (alpha), 1.25 (beta) and 1.14 (gamma) from Aitken and Zie (1990) and Zimmerman (1971).</t>
  </si>
  <si>
    <t>Water attenuated Ḋ (Gy.ka-1)</t>
  </si>
  <si>
    <r>
      <rPr>
        <sz val="11"/>
        <color theme="1"/>
        <rFont val="Calibri"/>
        <family val="2"/>
      </rPr>
      <t>δWater a</t>
    </r>
    <r>
      <rPr>
        <sz val="11"/>
        <color theme="1"/>
        <rFont val="Calibri"/>
        <family val="2"/>
        <scheme val="minor"/>
      </rPr>
      <t>ttenuated Ḋ (Gy.ka-1)</t>
    </r>
  </si>
  <si>
    <r>
      <t xml:space="preserve">Total external alpha </t>
    </r>
    <r>
      <rPr>
        <sz val="11"/>
        <color theme="1"/>
        <rFont val="Calibri"/>
        <family val="2"/>
      </rPr>
      <t>Ḋ</t>
    </r>
  </si>
  <si>
    <r>
      <t xml:space="preserve">Total external beta </t>
    </r>
    <r>
      <rPr>
        <sz val="11"/>
        <color theme="1"/>
        <rFont val="Calibri"/>
        <family val="2"/>
      </rPr>
      <t>Ḋ</t>
    </r>
  </si>
  <si>
    <r>
      <t xml:space="preserve">Total external gamma </t>
    </r>
    <r>
      <rPr>
        <sz val="11"/>
        <color theme="1"/>
        <rFont val="Calibri"/>
        <family val="2"/>
      </rPr>
      <t>Ḋ</t>
    </r>
  </si>
  <si>
    <t>Cosmic dose rate calculation</t>
  </si>
  <si>
    <t>Calculate total external dose rate</t>
  </si>
  <si>
    <t>Total external dose rate</t>
  </si>
  <si>
    <t>Sum of the alpha, beta, gamma and cosmic dose rates. Uncertainties propagated in quadrature.</t>
  </si>
  <si>
    <t>Calculation of the external dose rate</t>
  </si>
  <si>
    <t>Calculation of the internal dose rate</t>
  </si>
  <si>
    <t>Ḋ (Gy.ka-1)</t>
  </si>
  <si>
    <r>
      <rPr>
        <sz val="11"/>
        <color theme="1"/>
        <rFont val="Calibri"/>
        <family val="2"/>
      </rPr>
      <t>δ</t>
    </r>
    <r>
      <rPr>
        <sz val="11"/>
        <color theme="1"/>
        <rFont val="Calibri"/>
        <family val="2"/>
        <scheme val="minor"/>
      </rPr>
      <t>Ḋ (Gy.ka-1)</t>
    </r>
  </si>
  <si>
    <t>Dose rates are summed and uncertainties propagated in quadrature.</t>
  </si>
  <si>
    <t>If an equivalent dose is provided, the age is calculated by dividing De by Ḋ and uncertainties calculated in quadrature.</t>
  </si>
  <si>
    <t>De and δDe (Gy.ka-1)</t>
  </si>
  <si>
    <t>Age and δage (ka)</t>
  </si>
  <si>
    <t>Alpha Ḋ (Gy.ka-1)</t>
  </si>
  <si>
    <t>Internal IM dose rate</t>
  </si>
  <si>
    <t>δInternal IM dose rate</t>
  </si>
  <si>
    <t>User defined Ḋ</t>
  </si>
  <si>
    <t>δUser defined Ḋ</t>
  </si>
  <si>
    <t>Q</t>
  </si>
  <si>
    <t>N</t>
  </si>
  <si>
    <t>X</t>
  </si>
  <si>
    <t>TI:3</t>
  </si>
  <si>
    <t>Mineral</t>
  </si>
  <si>
    <r>
      <t xml:space="preserve">The absorption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</si>
  <si>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 ± 0) and uncertainties propagated in quadrature.</t>
  </si>
  <si>
    <t>Total internal alpha dose rate</t>
  </si>
  <si>
    <t>Total internal beta dose rate</t>
  </si>
  <si>
    <t>Calculation of total internal dose rate</t>
  </si>
  <si>
    <t>Internal dose rates are combined and the uncertainties propagated in quadrature.</t>
  </si>
  <si>
    <t>Combination of the internal and external dose rates and age calculation</t>
  </si>
  <si>
    <t>Using the provided radionuclide concentrations and the selected conversion factors (Adamiec and Aitken (1998)), the infinite matrix (IM) dose rates from each radionuclide are calculated and the uncertainties propagated in quadrature. Note, if the user provides user defined dose rates, these will be used in subsequent calculations.</t>
  </si>
  <si>
    <r>
      <t xml:space="preserve">The attenuation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 However, if user defined dose rates are provided, the combined attenuation factors are applied (assuming the Mejdahl (1979) ratio of 3 ppm U, 12 ppm Th and 1% K2O).</t>
    </r>
  </si>
  <si>
    <t>Dry dose rates - either corrected for grain size, chemical etching and a-value, according to the user input, or provided as user defined values.</t>
  </si>
  <si>
    <t>Mejdahl1979</t>
  </si>
  <si>
    <t>Y</t>
  </si>
  <si>
    <t>Alpha dose rates are scaled according to the provided a value (0.15 ± 0.05) and uncertainties propagated in quadrature.</t>
  </si>
  <si>
    <r>
      <t xml:space="preserve">The absorption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</si>
  <si>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(0.15 ± 0.015) and uncertainties propagated in quadrature.</t>
  </si>
  <si>
    <t>PM</t>
  </si>
  <si>
    <t>The absorption factors (from Bell (1980) and Mejdahl (1979) and uncertainties are calculated using the grain size range (4 - 11 µm),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</si>
  <si>
    <t>Alpha dose rates are scaled according to the provided a value (0.086 ± 0.004) and uncertainties propagated in quadrature.</t>
  </si>
  <si>
    <t>Fractional Dose</t>
  </si>
  <si>
    <r>
      <t xml:space="preserve">S3.7 Shallow depth </t>
    </r>
    <r>
      <rPr>
        <b/>
        <sz val="14"/>
        <color theme="1"/>
        <rFont val="Calibri"/>
        <family val="2"/>
      </rPr>
      <t>γ</t>
    </r>
    <r>
      <rPr>
        <b/>
        <sz val="14"/>
        <color theme="1"/>
        <rFont val="Calibri"/>
        <family val="2"/>
        <scheme val="minor"/>
      </rPr>
      <t xml:space="preserve"> dose scaling</t>
    </r>
  </si>
  <si>
    <t>Weighted average</t>
  </si>
  <si>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t>
    </r>
  </si>
  <si>
    <t>DRAC has been designed and written equally by Julie Durcan (julie.durcan@ouce.ox.ac.uk), Georgina King (georgina.king@unil.ch) and Geoff Duller (ggd@aber.ac.uk). This document provides details of the datasets used as part of the DRAC calculation process and provides worked examples of the calculation for three samples.</t>
  </si>
  <si>
    <t>This document relates to DRAC v1.1. Users should consult the DRAC website (www.aber.ac.uk/alrl/DRAC) to ensure they are using the most up to date version of the site and data tables.</t>
  </si>
  <si>
    <t>Supplementary information contents</t>
  </si>
  <si>
    <t>S3.8 Cosmic dose rate factors</t>
  </si>
  <si>
    <t>Calculation of the cosmic dose rate using the sample location and context parameters, using the protocol outlined in Prescott and Hutton (1994). The dose rate at 0 m asl and 55°N is first calculated and is then corrected for geomagnetic latitude. An uncertainty of ±10% is applied. At depths above 1.67 g.m-2, the contribution from the soft and hard component is calculated. Below 1.67 g.m-2, only the hard component is calculated.</t>
  </si>
  <si>
    <t xml:space="preserve">Expressed as secondary etch attenuation factors </t>
  </si>
  <si>
    <r>
      <t>φ</t>
    </r>
    <r>
      <rPr>
        <vertAlign val="subscript"/>
        <sz val="10"/>
        <color theme="1"/>
        <rFont val="Calibri"/>
        <family val="2"/>
        <scheme val="minor"/>
      </rPr>
      <t>2e</t>
    </r>
    <r>
      <rPr>
        <sz val="11"/>
        <color theme="1"/>
        <rFont val="Calibri"/>
        <family val="2"/>
        <scheme val="minor"/>
      </rPr>
      <t>(D)</t>
    </r>
  </si>
  <si>
    <r>
      <t>1-φ</t>
    </r>
    <r>
      <rPr>
        <vertAlign val="subscript"/>
        <sz val="10"/>
        <color theme="1"/>
        <rFont val="Calibri"/>
        <family val="2"/>
        <scheme val="minor"/>
      </rPr>
      <t>2e</t>
    </r>
    <r>
      <rPr>
        <sz val="11"/>
        <color theme="1"/>
        <rFont val="Calibri"/>
        <family val="2"/>
        <scheme val="minor"/>
      </rPr>
      <t>(D)</t>
    </r>
  </si>
  <si>
    <r>
      <t>φ</t>
    </r>
    <r>
      <rPr>
        <vertAlign val="subscript"/>
        <sz val="11"/>
        <rFont val="Calibri"/>
        <family val="2"/>
        <scheme val="minor"/>
      </rPr>
      <t>e</t>
    </r>
    <r>
      <rPr>
        <sz val="11"/>
        <rFont val="Calibri"/>
        <family val="2"/>
        <scheme val="minor"/>
      </rPr>
      <t>(D)</t>
    </r>
  </si>
  <si>
    <r>
      <t>1-φ</t>
    </r>
    <r>
      <rPr>
        <vertAlign val="subscript"/>
        <sz val="11"/>
        <rFont val="Calibri"/>
        <family val="2"/>
        <scheme val="minor"/>
      </rPr>
      <t>e</t>
    </r>
    <r>
      <rPr>
        <sz val="11"/>
        <rFont val="Calibri"/>
        <family val="2"/>
        <scheme val="minor"/>
      </rPr>
      <t>(D)</t>
    </r>
  </si>
  <si>
    <t>Weightings used for grain size attenuation factor &amp; to calculate combined factors:</t>
  </si>
  <si>
    <r>
      <t>Table S3.5a: Grain size attenuation factors (1-φ</t>
    </r>
    <r>
      <rPr>
        <vertAlign val="subscript"/>
        <sz val="11"/>
        <color theme="1"/>
        <rFont val="Calibri"/>
        <family val="2"/>
        <scheme val="minor"/>
      </rPr>
      <t>2</t>
    </r>
    <r>
      <rPr>
        <sz val="11"/>
        <color theme="1"/>
        <rFont val="Calibri"/>
        <family val="2"/>
        <scheme val="minor"/>
      </rPr>
      <t>D) for etch depth attenuation of  D</t>
    </r>
    <r>
      <rPr>
        <sz val="11"/>
        <color theme="1"/>
        <rFont val="Symbol"/>
        <family val="1"/>
        <charset val="2"/>
      </rPr>
      <t>a</t>
    </r>
    <r>
      <rPr>
        <sz val="11"/>
        <color theme="1"/>
        <rFont val="Calibri"/>
        <family val="2"/>
        <scheme val="minor"/>
      </rPr>
      <t xml:space="preserve"> from Bell (1979).</t>
    </r>
  </si>
  <si>
    <r>
      <t>Table S3.5b Fitted grain size attenuation factors (1-φ</t>
    </r>
    <r>
      <rPr>
        <vertAlign val="subscript"/>
        <sz val="11"/>
        <color theme="1"/>
        <rFont val="Calibri"/>
        <family val="2"/>
        <scheme val="minor"/>
      </rPr>
      <t>2</t>
    </r>
    <r>
      <rPr>
        <sz val="11"/>
        <color theme="1"/>
        <rFont val="Calibri"/>
        <family val="2"/>
        <scheme val="minor"/>
      </rPr>
      <t>D) for etch depth attenuation of the D</t>
    </r>
    <r>
      <rPr>
        <sz val="11"/>
        <color theme="1"/>
        <rFont val="Symbol"/>
        <family val="1"/>
        <charset val="2"/>
      </rPr>
      <t>a</t>
    </r>
    <r>
      <rPr>
        <sz val="11"/>
        <color theme="1"/>
        <rFont val="Calibri"/>
        <family val="2"/>
        <scheme val="minor"/>
      </rPr>
      <t>. Dating fitting undertaken in R using a spline function.</t>
    </r>
  </si>
  <si>
    <r>
      <t xml:space="preserve">Table S3.6a: </t>
    </r>
    <r>
      <rPr>
        <sz val="11"/>
        <color theme="1"/>
        <rFont val="Calibri"/>
        <family val="2"/>
        <scheme val="minor"/>
      </rPr>
      <t>Grain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</si>
  <si>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r>
      <t xml:space="preserve">Table S3.6b: </t>
    </r>
    <r>
      <rPr>
        <sz val="11"/>
        <color theme="1"/>
        <rFont val="Calibri"/>
        <family val="2"/>
        <scheme val="minor"/>
      </rPr>
      <t xml:space="preserve">Fitted </t>
    </r>
    <r>
      <rPr>
        <b/>
        <sz val="11"/>
        <color theme="1"/>
        <rFont val="Calibri"/>
        <family val="2"/>
        <scheme val="minor"/>
      </rPr>
      <t>g</t>
    </r>
    <r>
      <rPr>
        <sz val="11"/>
        <color theme="1"/>
        <rFont val="Calibri"/>
        <family val="2"/>
        <scheme val="minor"/>
      </rPr>
      <t>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</si>
  <si>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t>Etch depth min (µm)</t>
  </si>
  <si>
    <t>Etch depth max (µm)</t>
  </si>
  <si>
    <t>Gamma dose scaling at shallow depths</t>
  </si>
  <si>
    <t>Scaling factor</t>
  </si>
  <si>
    <r>
      <t>δ</t>
    </r>
    <r>
      <rPr>
        <sz val="11"/>
        <color theme="1"/>
        <rFont val="Calibri"/>
        <family val="2"/>
        <scheme val="minor"/>
      </rPr>
      <t>Attenuated Ḋ (Gy.ka-1)</t>
    </r>
  </si>
  <si>
    <t>Kγ</t>
  </si>
  <si>
    <t>Thγ</t>
  </si>
  <si>
    <t>Uγ</t>
  </si>
  <si>
    <t>Scaled Ḋγ (Gy.ka-1)</t>
  </si>
  <si>
    <t>δAttenuated Ḋγ (Gy.ka-1)</t>
  </si>
  <si>
    <t>Internal U Ḋα (Gy.ka-1)</t>
  </si>
  <si>
    <t>Internal δU Ḋα (Gy.ka-1)</t>
  </si>
  <si>
    <t>Internal U Ḋβ (Gy.ka-1)</t>
  </si>
  <si>
    <t>External U Ḋα (Gy.ka-1)</t>
  </si>
  <si>
    <t>External δU Ḋα (Gy.ka-1)</t>
  </si>
  <si>
    <t>External U Ḋβ (Gy.ka-1)</t>
  </si>
  <si>
    <t>External δU Ḋβ (Gy.ka-1)</t>
  </si>
  <si>
    <t>External U Ḋγ (Gy.ka-1)</t>
  </si>
  <si>
    <t>External Th Ḋα (Gy.ka-1)</t>
  </si>
  <si>
    <t>External δTh Ḋα (Gy.ka-1)</t>
  </si>
  <si>
    <t>External Th Ḋβ (Gy.ka-1)</t>
  </si>
  <si>
    <t>External Th Ḋγ (Gy.ka-1)</t>
  </si>
  <si>
    <t>External δTh Ḋγ (Gy.ka-1)</t>
  </si>
  <si>
    <t>External K Ḋβ (Gy.ka-1)</t>
  </si>
  <si>
    <t>External δK Ḋβ (Gy.ka-1)</t>
  </si>
  <si>
    <t>External K Ḋγ (Gy.ka-1)</t>
  </si>
  <si>
    <t>External Rb Ḋβ (Gy.ka-1)</t>
  </si>
  <si>
    <t>External δRb Ḋβ (Gy.ka-1)</t>
  </si>
  <si>
    <t>Internal δU Ḋβ (Gy.ka-1)</t>
  </si>
  <si>
    <t>Internal Th Ḋα (Gy.ka-1)</t>
  </si>
  <si>
    <t>Internal δTh Ḋα (Gy.ka-1)</t>
  </si>
  <si>
    <t>Internal Th Ḋβ (Gy.ka-1)</t>
  </si>
  <si>
    <t xml:space="preserve">Internal δTh Ḋβ (Gy.ka-1) </t>
  </si>
  <si>
    <t>Internal K Ḋβ (Gy.ka-1)</t>
  </si>
  <si>
    <t>Internal Rb Ḋβ (Gy.ka-1)</t>
  </si>
  <si>
    <t>User internal Ḋr (Gy.ka-1)</t>
  </si>
  <si>
    <t>External infinite matrix Ḋα (Gy.ka-1)</t>
  </si>
  <si>
    <t>External infinite matrix Ḋβ (Gy.ka-1)</t>
  </si>
  <si>
    <t>External infinite matrix Ḋγ (Gy.ka-1)</t>
  </si>
  <si>
    <t>Internal infinite matrix Ḋα (Gy.ka-1)</t>
  </si>
  <si>
    <t>Internal infinite matrix Ḋβ (Gy.ka-1)</t>
  </si>
  <si>
    <t>Grain size corrected external U Ḋα (Gy.ka-1)</t>
  </si>
  <si>
    <t>Grain size corrected external δU Ḋα (Gy.ka-1)</t>
  </si>
  <si>
    <t>Grain size corrected external Th Ḋα (Gy.ka-1)</t>
  </si>
  <si>
    <t>Grain size corrected external δTh Ḋα (Gy.ka-1)</t>
  </si>
  <si>
    <t>Grain size corrected user external Ḋα (Gy.ka-1)</t>
  </si>
  <si>
    <t>Grain size corrected user external δḊα (Gy.ka-1)</t>
  </si>
  <si>
    <t>Grain size corrected internal U Ḋα (Gy.ka-1)</t>
  </si>
  <si>
    <t>Grain size corrected internal δU Ḋα (Gy.ka-1)</t>
  </si>
  <si>
    <t>Grain size corrected internal Th Ḋα (Gy.ka-1)</t>
  </si>
  <si>
    <t>Grain size corrected internal δTh Ḋα (Gy.ka-1)</t>
  </si>
  <si>
    <t>Grain size corrected external U Ḋβ (Gy.ka-1)</t>
  </si>
  <si>
    <t>Grain size corrected external δU Ḋβ (Gy.ka-1)</t>
  </si>
  <si>
    <t>Grain size corrected external Th Ḋβ (Gy.ka-1)</t>
  </si>
  <si>
    <t>Grain size corrected external δTh Ḋβ (Gy.ka-1)</t>
  </si>
  <si>
    <t>Grain size corrected external K Ḋβ (Gy.ka-1)</t>
  </si>
  <si>
    <t>Grain size corrected external δK Ḋβ (Gy.ka-1)</t>
  </si>
  <si>
    <t>Grain size corrected external Rb Ḋβ (Gy.ka-1)</t>
  </si>
  <si>
    <t>Grain size corrected external δRb Ḋβ (Gy.ka-1)</t>
  </si>
  <si>
    <t>Grain size corrected user external Ḋβ (Gy.ka-1)</t>
  </si>
  <si>
    <t>Grain size corrected user external δḊβ (Gy.ka-1)</t>
  </si>
  <si>
    <t>Grain size corrected internal U Ḋβ (Gy.ka-1)</t>
  </si>
  <si>
    <t>Grain size corrected internal δU Ḋβ (Gy.ka-1)</t>
  </si>
  <si>
    <t>Grain size corrected internal Th Ḋβ (Gy.ka-1)</t>
  </si>
  <si>
    <t>Grain size corrected internal δTh Ḋβ (Gy.ka-1)</t>
  </si>
  <si>
    <t>Grain size corrected internal K Ḋβ (Gy.ka-1)</t>
  </si>
  <si>
    <t>Grain size corrected internal δK Ḋβ (Gy.ka-1)</t>
  </si>
  <si>
    <t>Grain size corrected internal Rb Ḋβ (Gy.ka-1)</t>
  </si>
  <si>
    <t>Grain size corrected internal δRb Ḋβ (Gy.ka-1)</t>
  </si>
  <si>
    <t>Etch corrected external U Ḋα (Gy.ka-1)</t>
  </si>
  <si>
    <t>Etch corrected external δU Ḋα (Gy.ka-1)</t>
  </si>
  <si>
    <t>Etch corrected external Th Ḋα (Gy.ka-1)</t>
  </si>
  <si>
    <t>Etch corrected external δTh Ḋα (Gy.ka-1)</t>
  </si>
  <si>
    <t>Etch corrected user external Ḋα (Gy.ka-1)</t>
  </si>
  <si>
    <t>Etch corrected user external δḊα (Gy.ka-1)</t>
  </si>
  <si>
    <t>Etch corrected internal U Ḋα (Gy.ka-1)</t>
  </si>
  <si>
    <t>Etch corrected internal δU Ḋα (Gy.ka-1)</t>
  </si>
  <si>
    <t>Etch corrected internal Th Ḋα (Gy.ka-1)</t>
  </si>
  <si>
    <t>Etch corrected internal δTh Ḋα (Gy.ka-1)</t>
  </si>
  <si>
    <t>Etch corrected external U Ḋβ (Gy.ka-1)</t>
  </si>
  <si>
    <t>Etch corrected external δU Ḋβ (Gy.ka-1)</t>
  </si>
  <si>
    <t>Etch corrected external Th Ḋβ (Gy.ka-1)</t>
  </si>
  <si>
    <t>Etch corrected external δTh Ḋβ (Gy.ka-1)</t>
  </si>
  <si>
    <t>Etch corrected external K Ḋβ (Gy.ka-1)</t>
  </si>
  <si>
    <t>Etch corrected external δK Ḋβ (Gy.ka-1)</t>
  </si>
  <si>
    <t>Etch corrected user external Ḋβ (Gy.ka-1)</t>
  </si>
  <si>
    <t>Etch corrected user external δḊβ (Gy.ka-1)</t>
  </si>
  <si>
    <t>Etch corrected internal U Ḋβ (Gy.ka-1)</t>
  </si>
  <si>
    <t>Etch corrected internal δU Ḋβ (Gy.ka-1)</t>
  </si>
  <si>
    <t>Etch corrected internal Th Ḋβ (Gy.ka-1)</t>
  </si>
  <si>
    <t>Etch corrected internal δTh Ḋβ (Gy.ka-1)</t>
  </si>
  <si>
    <t>Etch corrected internal K Ḋβ (Gy.ka-1)</t>
  </si>
  <si>
    <t>Etch corrected internal δK Ḋβ (Gy.ka-1)</t>
  </si>
  <si>
    <t>a-value corrected external U Ḋα (Gy.ka-1)</t>
  </si>
  <si>
    <t>a-value corrected external δU Ḋα (Gy.ka-1)</t>
  </si>
  <si>
    <t>a-value corrected external Th Ḋα (Gy.ka-1)</t>
  </si>
  <si>
    <t>a-value corrected external δTh Ḋα (Gy.ka-1)</t>
  </si>
  <si>
    <t>a-value corrected user external Ḋα (Gy.ka-1)</t>
  </si>
  <si>
    <t>a-value corrected user external δḊα (Gy.ka-1)</t>
  </si>
  <si>
    <t>a-value corrected internal U Ḋα (Gy.ka-1)</t>
  </si>
  <si>
    <t>a-value corrected internal δU Ḋα (Gy.ka-1)</t>
  </si>
  <si>
    <t>a-value corrected internal Th Ḋα (Gy.ka-1)</t>
  </si>
  <si>
    <t>a-value corrected internal δTh Ḋα (Gy.ka-1)</t>
  </si>
  <si>
    <t>Water corrected Ḋα</t>
  </si>
  <si>
    <t>Water corrected Ḋβ</t>
  </si>
  <si>
    <t>Ḋ0 (Gy.ka-1)</t>
  </si>
  <si>
    <t>δḊ0 (Gy.ka-1)</t>
  </si>
  <si>
    <t>Total Ḋα</t>
  </si>
  <si>
    <t>Total Ḋβ</t>
  </si>
  <si>
    <t>Scale Ḋγ at shallow depths?</t>
  </si>
  <si>
    <t>DRAC-example</t>
  </si>
  <si>
    <t>Quartz</t>
  </si>
  <si>
    <t>TI:52</t>
  </si>
  <si>
    <t>TI:53</t>
  </si>
  <si>
    <t>Feldspar</t>
  </si>
  <si>
    <t>Polymineral</t>
  </si>
  <si>
    <t>DRAC users will also note that 1% K2O is equal to 0.8301 % 40K</t>
  </si>
  <si>
    <t>S3.13</t>
  </si>
  <si>
    <t>Shallow depth gamma dose rate scaling</t>
  </si>
  <si>
    <t>The scaling factors of Aitken (1985) for correcting the gamma dose rates for samples taken from shallow (&lt;.03 m) depths.</t>
  </si>
  <si>
    <r>
      <rPr>
        <b/>
        <sz val="11"/>
        <color theme="1"/>
        <rFont val="Calibri"/>
        <family val="2"/>
        <scheme val="minor"/>
      </rPr>
      <t>Table S3.7:</t>
    </r>
    <r>
      <rPr>
        <sz val="11"/>
        <color theme="1"/>
        <rFont val="Calibri"/>
        <family val="2"/>
        <scheme val="minor"/>
      </rPr>
      <t xml:space="preserve"> Gamma dose scaling factors for shallow samples (&lt;0.3 m below ground surface) from Aitken (1985). The weighted average calculated by Aitken is 0.3U + 0.5Th + 0.2K, roughly equivalent do 3 ppm U, 10 ppm Th and 1% K. Further detail is discussed by Aitken with the original data. </t>
    </r>
  </si>
  <si>
    <r>
      <rPr>
        <b/>
        <sz val="11"/>
        <color theme="1"/>
        <rFont val="Calibri"/>
        <family val="2"/>
        <scheme val="minor"/>
      </rPr>
      <t>Table S3.7b</t>
    </r>
    <r>
      <rPr>
        <sz val="11"/>
        <color theme="1"/>
        <rFont val="Calibri"/>
        <family val="2"/>
        <scheme val="minor"/>
      </rPr>
      <t>: Gamma dose scaling factors from Aitken (1985) fitted with a polynomial function.</t>
    </r>
  </si>
  <si>
    <r>
      <rPr>
        <b/>
        <sz val="11"/>
        <color theme="1"/>
        <rFont val="Calibri"/>
        <family val="2"/>
        <scheme val="minor"/>
      </rPr>
      <t>Figure S3.3:</t>
    </r>
    <r>
      <rPr>
        <sz val="11"/>
        <color theme="1"/>
        <rFont val="Calibri"/>
        <family val="2"/>
        <scheme val="minor"/>
      </rPr>
      <t xml:space="preserve"> Attenuation factors (1-</t>
    </r>
    <r>
      <rPr>
        <sz val="11"/>
        <color theme="1"/>
        <rFont val="Calibri"/>
        <family val="2"/>
      </rPr>
      <t xml:space="preserve">φ(D)) for U and Th from Bell (1980) and Brennan et al. (1991) and the fitted data used in DRAC. </t>
    </r>
  </si>
  <si>
    <r>
      <rPr>
        <b/>
        <sz val="11"/>
        <color theme="1"/>
        <rFont val="Calibri"/>
        <family val="2"/>
        <scheme val="minor"/>
      </rPr>
      <t>Figure S3.4:</t>
    </r>
    <r>
      <rPr>
        <sz val="11"/>
        <color theme="1"/>
        <rFont val="Calibri"/>
        <family val="2"/>
        <scheme val="minor"/>
      </rPr>
      <t xml:space="preserve"> Attenuation factors (1-</t>
    </r>
    <r>
      <rPr>
        <sz val="11"/>
        <color theme="1"/>
        <rFont val="Calibri"/>
        <family val="2"/>
      </rPr>
      <t>φ(D)) for U, Th and K from Mejdahl (1979), Brennan (2003) and Guerin et al. (2012) (quartz and feldspar) and the fitted data used in DRAC. Also shown, the attenuation factors and fit for Rb (Readhead, 2002).</t>
    </r>
  </si>
  <si>
    <r>
      <rPr>
        <b/>
        <sz val="11"/>
        <color theme="1"/>
        <rFont val="Calibri"/>
        <family val="2"/>
        <scheme val="minor"/>
      </rPr>
      <t xml:space="preserve">Figure S3.5: </t>
    </r>
    <r>
      <rPr>
        <sz val="11"/>
        <color theme="1"/>
        <rFont val="Calibri"/>
        <family val="2"/>
        <scheme val="minor"/>
      </rPr>
      <t>Etch depth attenuation factors for the D</t>
    </r>
    <r>
      <rPr>
        <sz val="11"/>
        <color theme="1"/>
        <rFont val="Symbol"/>
        <family val="1"/>
        <charset val="2"/>
      </rPr>
      <t>a</t>
    </r>
    <r>
      <rPr>
        <sz val="11"/>
        <color theme="1"/>
        <rFont val="Calibri"/>
        <family val="2"/>
        <scheme val="minor"/>
      </rPr>
      <t>. The original data from Bell (1979) and the spline fit of this data is shown.</t>
    </r>
  </si>
  <si>
    <r>
      <rPr>
        <b/>
        <sz val="11"/>
        <color theme="1"/>
        <rFont val="Calibri"/>
        <family val="2"/>
        <scheme val="minor"/>
      </rPr>
      <t>Figure S3.6:</t>
    </r>
    <r>
      <rPr>
        <sz val="11"/>
        <color theme="1"/>
        <rFont val="Calibri"/>
        <family val="2"/>
        <scheme val="minor"/>
      </rPr>
      <t xml:space="preserve"> Etch depth attenuation factors </t>
    </r>
    <r>
      <rPr>
        <sz val="11"/>
        <color theme="1"/>
        <rFont val="Calibri"/>
        <family val="2"/>
      </rPr>
      <t>from Bell (1979) and Brennan (2003) and the fitted data used in DRAC.</t>
    </r>
  </si>
  <si>
    <r>
      <rPr>
        <b/>
        <sz val="11"/>
        <color theme="1"/>
        <rFont val="Calibri"/>
        <family val="2"/>
        <scheme val="minor"/>
      </rPr>
      <t>Figure S3.7</t>
    </r>
    <r>
      <rPr>
        <sz val="11"/>
        <color theme="1"/>
        <rFont val="Calibri"/>
        <family val="2"/>
        <scheme val="minor"/>
      </rPr>
      <t>: Scaling of the gamma dose rate at shallow depth using the scaling factors of Aitken (1985).</t>
    </r>
  </si>
  <si>
    <r>
      <rPr>
        <b/>
        <sz val="11"/>
        <color theme="1"/>
        <rFont val="Calibri"/>
        <family val="2"/>
        <scheme val="minor"/>
      </rPr>
      <t>Figure S3.7</t>
    </r>
    <r>
      <rPr>
        <sz val="11"/>
        <color theme="1"/>
        <rFont val="Calibri"/>
        <family val="2"/>
        <scheme val="minor"/>
      </rPr>
      <t>: Parameters used to position correct the cosmic dose rate for geomagnetic latitude.</t>
    </r>
  </si>
  <si>
    <t>U Ḋγ scaling factor</t>
  </si>
  <si>
    <t>Th Ḋγ scaling factor</t>
  </si>
  <si>
    <t>Average Ḋγ scaling factor</t>
  </si>
  <si>
    <t>Depth scaled U Ḋγ (Gy.ka-1)</t>
  </si>
  <si>
    <t xml:space="preserve">Depth scaled δU Ḋγ (Gy.ka-1) </t>
  </si>
  <si>
    <t>Depth scaled user external Ḋγ (Gy.ka-1)</t>
  </si>
  <si>
    <t>Depth scaled Th Ḋγ (Gy.ka-1)</t>
  </si>
  <si>
    <t xml:space="preserve">Depth scaled δTh Ḋγ (Gy.ka-1) </t>
  </si>
  <si>
    <t>Depth scaled K Ḋγ (Gy.ka-1)</t>
  </si>
  <si>
    <t xml:space="preserve">Depth scaled δK Ḋγ (Gy.ka-1) </t>
  </si>
  <si>
    <t>TO:GE</t>
  </si>
  <si>
    <t>TO:GF</t>
  </si>
  <si>
    <t>TO:GG</t>
  </si>
  <si>
    <t>TO:GH</t>
  </si>
  <si>
    <t>TO:GI</t>
  </si>
  <si>
    <t>TO:GJ</t>
  </si>
  <si>
    <t>TO:GK</t>
  </si>
  <si>
    <t>TO:GL</t>
  </si>
  <si>
    <t>TO:GM</t>
  </si>
  <si>
    <t>TO:GN</t>
  </si>
  <si>
    <t>TO:GO</t>
  </si>
  <si>
    <t>TO:GP</t>
  </si>
  <si>
    <t>Project ID</t>
  </si>
  <si>
    <r>
      <t xml:space="preserve">Table S3.4b: </t>
    </r>
    <r>
      <rPr>
        <sz val="11"/>
        <color theme="1"/>
        <rFont val="Calibri"/>
        <family val="2"/>
        <scheme val="minor"/>
      </rPr>
      <t>Fitted D</t>
    </r>
    <r>
      <rPr>
        <sz val="11"/>
        <color theme="1"/>
        <rFont val="Symbol"/>
        <family val="1"/>
        <charset val="2"/>
      </rPr>
      <t>b</t>
    </r>
    <r>
      <rPr>
        <sz val="11"/>
        <color theme="1"/>
        <rFont val="Calibri"/>
        <family val="2"/>
        <scheme val="minor"/>
      </rPr>
      <t xml:space="preserve"> absorption and attenuation factors of Mejdhal (1979), Brennan (2003), Guerin et al. (2012) for quartz and feldspar and Readhead (2002). Data have been fitted with a spline function over a range of 1 - 1000 um.</t>
    </r>
  </si>
  <si>
    <t>DRAC v.1.1 Inputs</t>
  </si>
  <si>
    <t>User defined Dc (Gy.ka-1)</t>
  </si>
  <si>
    <t>δUser defined Dc (Gy.ka-1)</t>
  </si>
  <si>
    <t>External U (ppm)</t>
  </si>
  <si>
    <t>Internal δU (ppm)</t>
  </si>
  <si>
    <t>Internal δTh (ppm)</t>
  </si>
  <si>
    <t>Internal δK (%)</t>
  </si>
  <si>
    <t>Internal Rb (ppm)</t>
  </si>
  <si>
    <t>Internal δRb (ppm)</t>
  </si>
  <si>
    <t>User external δḊα (Gy.ka-1)</t>
  </si>
  <si>
    <t xml:space="preserve">User external δḊβ (Gy.ka-1) </t>
  </si>
  <si>
    <t>User external Ḋγ (Gy.ka-1)</t>
  </si>
  <si>
    <t>User external δḊγ (Gy.ka-1)</t>
  </si>
  <si>
    <t>User internal δḊr (Gy.ka-1)</t>
  </si>
  <si>
    <t>β-Etch attenuation factor</t>
  </si>
  <si>
    <t>Water content (%)</t>
  </si>
  <si>
    <t>δWater content (%)</t>
  </si>
  <si>
    <t>Overburden density (g.cm-3)</t>
  </si>
  <si>
    <t>δOverburden density (g.cm-3)</t>
  </si>
  <si>
    <t>Altitude (m asl)</t>
  </si>
  <si>
    <t>User defined Ḋc (Gy.ka-1)</t>
  </si>
  <si>
    <t>User defined δḊc (Gy.ka-1)</t>
  </si>
  <si>
    <t>External δU Ḋγ (Gy.ka-1)</t>
  </si>
  <si>
    <t>External δTh Ḋβ (Gy.ka-1)</t>
  </si>
  <si>
    <t>External δK Ḋγ (Gy.ka-1)</t>
  </si>
  <si>
    <t xml:space="preserve">Internal δK Ḋγ (Gy.ka-1) </t>
  </si>
  <si>
    <t xml:space="preserve">Internal δRb Ḋβ (Gy.ka-1) </t>
  </si>
  <si>
    <t>K Ḋγ scaling factor</t>
  </si>
  <si>
    <t>Depth scaled δuser external Ḋγ (Gy.ka-1)</t>
  </si>
  <si>
    <t>External infinite matrix δḊα (Gy.ka-1)</t>
  </si>
  <si>
    <t>External infinite matrix δḊβ (Gy.ka-1)</t>
  </si>
  <si>
    <t>External infinite matrix δḊγ (Gy.ka-1)</t>
  </si>
  <si>
    <t>Internal infinite matrix δḊα (Gy.ka-1)</t>
  </si>
  <si>
    <t>Internal infinite matrix δḊβ (Gy.ka-1)</t>
  </si>
  <si>
    <t>U Alpha grain size attenuation factor</t>
  </si>
  <si>
    <t xml:space="preserve">δU Alpha grain size attenuation factor </t>
  </si>
  <si>
    <t>Th Alpha grain size attenuation factor</t>
  </si>
  <si>
    <t>δTh Alpha grain size attenuation factor</t>
  </si>
  <si>
    <t>Combined alpha grain size attenuation factor</t>
  </si>
  <si>
    <t>δCombined alpha grain size</t>
  </si>
  <si>
    <t xml:space="preserve">δU Alpha grain size absorption factor </t>
  </si>
  <si>
    <t>Th Alpha grain size absorption factor</t>
  </si>
  <si>
    <t>δTh Alpha grain size absorption factor</t>
  </si>
  <si>
    <t>External Dry Ḋα (Gy.ka-1)</t>
  </si>
  <si>
    <t>External Dry δḊα (Gy.ka-1)</t>
  </si>
  <si>
    <t>External Dry Ḋβ (Gy.ka-1)</t>
  </si>
  <si>
    <t>External Dry δḊβ (Gy.ka-1)</t>
  </si>
  <si>
    <t>External Dry Ḋγ (Gy.ka-1)</t>
  </si>
  <si>
    <t>External Dry δḊγ (Gy.ka-1)</t>
  </si>
  <si>
    <t xml:space="preserve">Water corrected δḊα </t>
  </si>
  <si>
    <t xml:space="preserve">Water corrected δḊβ </t>
  </si>
  <si>
    <t xml:space="preserve">Water corrected Ḋγ (Gy.ka-1) </t>
  </si>
  <si>
    <t>Water corrected δḊγ (Gy.ka-1)</t>
  </si>
  <si>
    <t>Internal Dry Ḋα (Gy.ka-1)</t>
  </si>
  <si>
    <t>Internal Dry δḊα (Gy.ka-1)</t>
  </si>
  <si>
    <t>Internal Dry Ḋβ (Gy.ka-1)</t>
  </si>
  <si>
    <t>Internal Dry δḊβ (Gy.ka-1)</t>
  </si>
  <si>
    <t>Ḋc (Gy.ka-1)</t>
  </si>
  <si>
    <t>δḊc (Gy.ka-1)</t>
  </si>
  <si>
    <t>External Ḋr (Gy.ka-1)</t>
  </si>
  <si>
    <t>External δḊr (Gy.ka-1)</t>
  </si>
  <si>
    <t>Internal Ḋr (Gy.ka-1)</t>
  </si>
  <si>
    <t>Internal δḊr (Gy.ka-1)</t>
  </si>
  <si>
    <t>U Alpha grain size absorption factor</t>
  </si>
  <si>
    <r>
      <t>The etch depth absorption factors (from Bell (1979) (</t>
    </r>
    <r>
      <rPr>
        <i/>
        <sz val="11"/>
        <color rgb="FF0070C0"/>
        <rFont val="Calibri"/>
        <family val="2"/>
      </rPr>
      <t>α and β) are are calculated using the etch depth range (8 - 10 µm) and the attenuation factor is calculated as the mean attenuation factor of the two etch depth extremes. Uncertainties are calculated as half of the difference between the two grain size attenuation factors. Alpha and beta dose rates are corrected for the calculated  factors and the uncertainties are propogated.</t>
    </r>
  </si>
  <si>
    <t>Aitken, M.J., 1985. Thermoluminescence Dating. Academic Press, London.</t>
  </si>
  <si>
    <t>S3.9 Quartz dose rate calculation - worked example</t>
  </si>
  <si>
    <t>S3.10 Feldspar dose rate calculation - worked example</t>
  </si>
  <si>
    <t>S3.11 Feldspar dose rate calculation - worked example</t>
  </si>
  <si>
    <t>DRAC Highlights</t>
  </si>
  <si>
    <t>The attenuation factors (from Bell (1979) and Brennan (2003)) and uncertainties are calculated using the etch depth range (8 - 10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</si>
  <si>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r>
      <t xml:space="preserve">The attenuation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r>
  </si>
  <si>
    <t>The attenuation factors (from Bell (1979) and Brennan (2003)) and uncertainties are calculated using the etch depth range (0 - 0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</si>
  <si>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The attenuation factors (from Bell (1980) and Mejdahl (1979)) and uncertainties are calculated using the grain size range (4 - 11 µm)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</si>
  <si>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Alpha dose rates are scaled according to the provided a value (0.086 ± 0.0038) and uncertainties propagated in quadrature.</t>
  </si>
  <si>
    <t>S3.1 Units</t>
  </si>
  <si>
    <r>
      <t>Table S3.1:</t>
    </r>
    <r>
      <rPr>
        <sz val="11"/>
        <color theme="1"/>
        <rFont val="Calibri"/>
        <family val="2"/>
        <scheme val="minor"/>
      </rPr>
      <t xml:space="preserve"> The activity of the parent radionuclide per Bq.kg-1 of sample, as described by Adamiec and Aitken (1998), Guerin et al. (2011) and Liritzis et al. (2013). DRAC requires radionuclides to be input in ppm (U, Th, Rb) and % (K).</t>
    </r>
  </si>
  <si>
    <t>S3.2 Radionuclide conversion factors</t>
  </si>
  <si>
    <t>Table S3.2: Radionuclide conversion factors of Adamiec and Aitken (1998), Guerin et al. (2011) and Liritzis et al. (2013). Only Liritzis et al. (2013) publish uncertainties and these uncertainties (%) have been applied to the other two datasets.</t>
  </si>
  <si>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color rgb="FFFF0000"/>
        <rFont val="Calibri"/>
        <family val="2"/>
        <scheme val="minor"/>
      </rPr>
      <t>XXXX</t>
    </r>
    <r>
      <rPr>
        <sz val="11"/>
        <color theme="1"/>
        <rFont val="Calibri"/>
        <family val="2"/>
        <scheme val="minor"/>
      </rPr>
      <t>.</t>
    </r>
  </si>
  <si>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 Corresponding authors: Julie Durcan (julie.durcan@ouce.ox.ac.uk) and Georgina King (georgina.king@unil.ch).</t>
    </r>
  </si>
  <si>
    <r>
      <t>To calculate dose rates using DRAC, the data table below (</t>
    </r>
    <r>
      <rPr>
        <b/>
        <sz val="11"/>
        <color rgb="FFFF0000"/>
        <rFont val="Calibri"/>
        <family val="2"/>
        <scheme val="minor"/>
      </rPr>
      <t>excluding headers</t>
    </r>
    <r>
      <rPr>
        <sz val="11"/>
        <color theme="1"/>
        <rFont val="Calibri"/>
        <family val="2"/>
        <scheme val="minor"/>
      </rPr>
      <t>) can be copied and pasted into the calculator box on the DRAC website (www.aber.ac.uk/alrl/DRAC). Once 'calculate' has been clicked, DRAC will generate an output file, which can be saved by the user.</t>
    </r>
  </si>
  <si>
    <t xml:space="preserve">Please note that because this table is a text input, it is important to ensure that values are input with the correct number of significant figures. </t>
  </si>
  <si>
    <t>ExternalU (ppm)</t>
  </si>
  <si>
    <t>Rb (ppm)</t>
  </si>
  <si>
    <t>User external gamma doserate (Gy.ka-1)</t>
  </si>
  <si>
    <t>User internal doserate (Gy.ka-1)</t>
  </si>
  <si>
    <t>Grain size min (microns)</t>
  </si>
  <si>
    <t>Grain size max (microns)</t>
  </si>
  <si>
    <t>alpha-Grain size attenuation</t>
  </si>
  <si>
    <t xml:space="preserve">beta-Grain size attenuation </t>
  </si>
  <si>
    <t>Etch depth min (microns)</t>
  </si>
  <si>
    <t>Etch depth max (microns)</t>
  </si>
  <si>
    <t>beta-Etch depth attenuation factor</t>
  </si>
  <si>
    <t>Water content ((wet weight - dry weight)/dry weight) %</t>
  </si>
  <si>
    <t>Overburden density (g cm-3)</t>
  </si>
  <si>
    <t>Altitude (m)</t>
  </si>
  <si>
    <t>User cosmicdoserate (Gy.ka-1)</t>
  </si>
  <si>
    <t>DRAC v1.1 output</t>
  </si>
  <si>
    <t>Error messages</t>
  </si>
  <si>
    <t>Total external doserate (Gy.ka-1)</t>
  </si>
  <si>
    <t>Total internal doserate (Gy.ka-1)</t>
  </si>
  <si>
    <t>Environmental dose rate (Gy.ka-1)</t>
  </si>
  <si>
    <t>D0 (Gy.ka-1)</t>
  </si>
  <si>
    <t>Cosmicdoserate (Gy.ka-1)</t>
  </si>
  <si>
    <t>External doserate (Gy.ka-1)</t>
  </si>
  <si>
    <t>Internal doserate (Gy.ka-1)</t>
  </si>
  <si>
    <t xml:space="preserve">Water corrected alpha dose rate (Gy.ka-1) </t>
  </si>
  <si>
    <t xml:space="preserve">Err Water corrected alpha dose rate (Gy.ka-1) </t>
  </si>
  <si>
    <t xml:space="preserve">Water corrected beta dose rate (Gy.ka-1) </t>
  </si>
  <si>
    <t xml:space="preserve">Err Water corrected beta dose rate (Gy.ka-1) </t>
  </si>
  <si>
    <t xml:space="preserve">Water corrected gamma dose rate (Gy.ka-1) </t>
  </si>
  <si>
    <t>Err Water corrected gamma dose rate (Gy.ka-1)</t>
  </si>
  <si>
    <t>Internal Dry alpha dose rate (Gy.ka-1)</t>
  </si>
  <si>
    <t>Err Internal Dry alpha dose rate (Gy.ka-1)</t>
  </si>
  <si>
    <t>Internal Dry beta dose rate (Gy.ka-1)</t>
  </si>
  <si>
    <t>Err Internal Dry beta dose rate (Gy.ka-1)</t>
  </si>
  <si>
    <t>Err Cosmic dose rate (Gy.ka-1)</t>
  </si>
  <si>
    <t>Err Total external doserate (Gy.ka-1)</t>
  </si>
  <si>
    <t>Err Total internal doserate (Gy.ka-1)</t>
  </si>
  <si>
    <t>Err Environmental dose rate (Gy.ka-1)</t>
  </si>
  <si>
    <t>Err De (Gy)</t>
  </si>
  <si>
    <t>Err Age (ka)</t>
  </si>
  <si>
    <t>Err External U (ppm)</t>
  </si>
  <si>
    <t>Err External Th (ppm)</t>
  </si>
  <si>
    <t>Err External K (%)</t>
  </si>
  <si>
    <t>Err External Rb (ppm)</t>
  </si>
  <si>
    <t>Err Internal U (ppm)</t>
  </si>
  <si>
    <t>Err Internal Th (ppm)</t>
  </si>
  <si>
    <t>Err Internal K (%)</t>
  </si>
  <si>
    <t>Err Rb (ppm)</t>
  </si>
  <si>
    <t>User external alpha dose rate (Gy.ka-1)</t>
  </si>
  <si>
    <t>Err User external alpha dose rate (Gy.ka-1)</t>
  </si>
  <si>
    <t>User external beta dose rate (Gy.ka-1)</t>
  </si>
  <si>
    <t>Err User external beta dose rate (Gy.ka-1)</t>
  </si>
  <si>
    <t>Err User external gamma dose rate (Gy.ka-1)</t>
  </si>
  <si>
    <t>Err User internal doserate (Gy.ka-1)</t>
  </si>
  <si>
    <t>Scale gamma dose rate at shallow depths?</t>
  </si>
  <si>
    <t>Err a-value</t>
  </si>
  <si>
    <t>Err Water content %</t>
  </si>
  <si>
    <t>Err Depth (m)</t>
  </si>
  <si>
    <t>Err Overburden density (g cm-3)</t>
  </si>
  <si>
    <t>Err User cosmicdoserate (Gy.ka-1)</t>
  </si>
  <si>
    <t>External U alpha dose rate (Gy.ka-1)</t>
  </si>
  <si>
    <t>Err External U alpha dose rate (Gy.ka-1)</t>
  </si>
  <si>
    <t>External U beta dose rate (Gy.ka-1)</t>
  </si>
  <si>
    <t>Err External U beta dose rate (Gy.ka-1)</t>
  </si>
  <si>
    <t>External U gamma dose rate (Gy.ka-1)</t>
  </si>
  <si>
    <t>Err External U gamma dose rate (Gy.ka-1)</t>
  </si>
  <si>
    <t>External Th alpha dose rate (Gy.ka-1)</t>
  </si>
  <si>
    <t>Err External Th alpha dose rate (Gy.ka-1)</t>
  </si>
  <si>
    <t>External Th beta dose rate (Gy.ka-1)</t>
  </si>
  <si>
    <t>Err External Th beta dose rate (Gy.ka-1)</t>
  </si>
  <si>
    <t>External Th gamma dose rate (Gy.ka-1)</t>
  </si>
  <si>
    <t>Err External Th gamma dose rate (Gy.ka-1)</t>
  </si>
  <si>
    <t>External K beta dose rate (Gy.ka-1)</t>
  </si>
  <si>
    <t>Err External K beta dose rate (Gy.ka-1)</t>
  </si>
  <si>
    <t>External K gamma dose rate (Gy.ka-1)</t>
  </si>
  <si>
    <t>Err External K gamma dose rate (Gy.ka-1)</t>
  </si>
  <si>
    <t>External Rb beta dose rate (Gy.ka-1)</t>
  </si>
  <si>
    <t>Err External Rb beta dose rate (Gy.ka-1)</t>
  </si>
  <si>
    <t>Internal U alpha dose rate (Gy.ka-1)</t>
  </si>
  <si>
    <t>Err Internal U alpha dose rate (Gy.ka-1)</t>
  </si>
  <si>
    <t>Internal U beta dose rate (Gy.ka-1)</t>
  </si>
  <si>
    <t>Err Internal U beta dose rate (Gy.ka-1)</t>
  </si>
  <si>
    <t>Internal Th alpha dose rate (Gy.ka-1)</t>
  </si>
  <si>
    <t>Err Internal Th alpha dose rate (Gy.ka-1)</t>
  </si>
  <si>
    <t>Internal Th beta dose rate (Gy.ka-1)</t>
  </si>
  <si>
    <t xml:space="preserve">Err Internal Th beta dose rate (Gy.ka-1) </t>
  </si>
  <si>
    <t>Internal K beta dose rate (Gy.ka-1)</t>
  </si>
  <si>
    <t xml:space="preserve">Err Internal K beta dose rate (Gy.ka-1) </t>
  </si>
  <si>
    <t>Internal Rb beta dose rate (Gy.ka-1)</t>
  </si>
  <si>
    <t xml:space="preserve">Err Internal Rb beta dose rate (Gy.ka-1) </t>
  </si>
  <si>
    <t>U gamma dose rate scaling factor</t>
  </si>
  <si>
    <t>Th gamma dose rate scaling factor</t>
  </si>
  <si>
    <t>K gamma dose rate scaling factor</t>
  </si>
  <si>
    <t>Average gamma dose rate scaling factor</t>
  </si>
  <si>
    <t>Depth scaled U gamma dose rate (Gy.ka-1)</t>
  </si>
  <si>
    <t xml:space="preserve">Err Depth scaled U gamma dose rate (Gy.ka-1) </t>
  </si>
  <si>
    <t>Depth scaled Th gamma dose rate (Gy.ka-1)</t>
  </si>
  <si>
    <t xml:space="preserve">Err Depth scaled Th gamma dose rate (Gy.ka-1) </t>
  </si>
  <si>
    <t>Depth scaled K gamma dose rate (Gy.ka-1)</t>
  </si>
  <si>
    <t xml:space="preserve">Err Depth scaled K gamma dose rate (Gy.ka-1) </t>
  </si>
  <si>
    <t>Depth scaled user external gamma dose rate (Gy.ka-1)</t>
  </si>
  <si>
    <t>Err Depth scaled user external gamma dose rate (Gy.ka-1)</t>
  </si>
  <si>
    <t>External infinite matrix alpha dose rate (Gy.ka-1)</t>
  </si>
  <si>
    <t>Err External infinite matrix alpha dose rate (Gy.ka-1)</t>
  </si>
  <si>
    <t>External infinite matrix beta dose rate (Gy.ka-1)</t>
  </si>
  <si>
    <t>Err External infinite matrix beta dose rate (Gy.ka-1)</t>
  </si>
  <si>
    <t>External infinite matrix gamma dose rate (Gy.ka-1)</t>
  </si>
  <si>
    <t>Err External infinite matrix gamma dose rate (Gy.ka-1)</t>
  </si>
  <si>
    <t>Internal infinite matrix alpha dose rate (Gy.ka-1)</t>
  </si>
  <si>
    <t>Err Internal infinite matrix alpha dose rate (Gy.ka-1)</t>
  </si>
  <si>
    <t>Internal infinite matrix beta dose rate (Gy.ka-1)</t>
  </si>
  <si>
    <t>Err Internal infinite matrix beta dose rate (Gy.ka-1)</t>
  </si>
  <si>
    <t xml:space="preserve">Err U Alpha grain size attenuation factor </t>
  </si>
  <si>
    <t>Err Th Alpha grain size attenuation factor</t>
  </si>
  <si>
    <t>Err Combined alpha grain size attenuation factor</t>
  </si>
  <si>
    <t xml:space="preserve">Err U Alpha grain size absorption factor </t>
  </si>
  <si>
    <t>Err Th Alpha grain size absorption factor</t>
  </si>
  <si>
    <t>Grain size corrected external U alpha dose rate (Gy.ka-1)</t>
  </si>
  <si>
    <t>Err Grain size corrected external U alpha dose rate (Gy.ka-1)</t>
  </si>
  <si>
    <t>Grain size corrected external Th alpha dose rate (Gy.ka-1)</t>
  </si>
  <si>
    <t>Err Grain size corrected external Th alpha dose rate (Gy.ka-1)</t>
  </si>
  <si>
    <t>Grain size corrected user external alpha dose rate (Gy.ka-1)</t>
  </si>
  <si>
    <t>Err Grain size corrected user external alpha dose rate (Gy.ka-1)</t>
  </si>
  <si>
    <t>Grain size corrected internal U alpha dose rate (Gy.ka-1)</t>
  </si>
  <si>
    <t>Err Grain size corrected internal U alpha dose rate (Gy.ka-1)</t>
  </si>
  <si>
    <t>Grain size corrected internal Th alpha dose rate (Gy.ka-1)</t>
  </si>
  <si>
    <t>Err Grain size corrected internal Th alpha dose rate (Gy.ka-1)</t>
  </si>
  <si>
    <t>Err U-Beta grain size attenuation factor</t>
  </si>
  <si>
    <t>Err Th-Beta grain size attenuation factor</t>
  </si>
  <si>
    <t>Err K-Beta grain size attenuation factor</t>
  </si>
  <si>
    <t>Err Rb-Beta grain size attenuation factor</t>
  </si>
  <si>
    <t>Err Compiled beta grain size attenuation factor</t>
  </si>
  <si>
    <t>Err U-Beta grain size absorption factor</t>
  </si>
  <si>
    <t>Err Th-Beta grain size absorption factor</t>
  </si>
  <si>
    <t>Err K-Beta grain size absorption factor</t>
  </si>
  <si>
    <t>Err Rb-Beta grain size absorption factor</t>
  </si>
  <si>
    <t>Grain size corrected external U beta dose rate (Gy.ka-1)</t>
  </si>
  <si>
    <t>Err Grain size corrected external U beta dose rate (Gy.ka-1)</t>
  </si>
  <si>
    <t>Grain size corrected external Th beta dose rate (Gy.ka-1)</t>
  </si>
  <si>
    <t>Err Grain size corrected external Th beta dose rate (Gy.ka-1)</t>
  </si>
  <si>
    <t>Grain size corrected external K beta dose rate (Gy.ka-1)</t>
  </si>
  <si>
    <t>Err Grain size corrected external K beta dose rate (Gy.ka-1)</t>
  </si>
  <si>
    <t>Grain size corrected external Rb beta dose rate (Gy.ka-1)</t>
  </si>
  <si>
    <t>Err Grain size corrected external Rb beta dose rate (Gy.ka-1)</t>
  </si>
  <si>
    <t>Grain size corrected user external beta dose rate (Gy.ka-1)</t>
  </si>
  <si>
    <t>Err Grain size corrected user external beta dose rate (Gy.ka-1)</t>
  </si>
  <si>
    <t>Grain size corrected internal U beta dose rate (Gy.ka-1)</t>
  </si>
  <si>
    <t>Err Grain size corrected internal U beta dose rate (Gy.ka-1)</t>
  </si>
  <si>
    <t>Grain size corrected internal Th beta dose rate (Gy.ka-1)</t>
  </si>
  <si>
    <t>Err Grain size corrected internal Th beta dose rate (Gy.ka-1)</t>
  </si>
  <si>
    <t>Grain size corrected internal K beta dose rate (Gy.ka-1)</t>
  </si>
  <si>
    <t>Err Grain size corrected internal K beta dose rate (Gy.ka-1)</t>
  </si>
  <si>
    <t>Grain size corrected internal Rb beta dose rate (Gy.ka-1)</t>
  </si>
  <si>
    <t>Err Grain size corrected internal Rb beta dose rate (Gy.ka-1)</t>
  </si>
  <si>
    <t>Err U-Alpha Etch attenuation factor</t>
  </si>
  <si>
    <t>Err Th-Alpha etch attenuation factor</t>
  </si>
  <si>
    <t>Err Compiled alpha etch attenuation factor</t>
  </si>
  <si>
    <t>Err U-Alpha Etch absorption factor</t>
  </si>
  <si>
    <t>Err Th-Alpha etch absorption factor</t>
  </si>
  <si>
    <t>Etch corrected external U alpha dose rate (Gy.ka-1)</t>
  </si>
  <si>
    <t>Err Etch corrected external U alpha dose rate (Gy.ka-1)</t>
  </si>
  <si>
    <t>Etch corrected external Th alpha dose rate (Gy.ka-1)</t>
  </si>
  <si>
    <t>Err Etch corrected external Th alpha dose rate (Gy.ka-1)</t>
  </si>
  <si>
    <t>Etch corrected user external alpha dose rate (Gy.ka-1)</t>
  </si>
  <si>
    <t>Err Etch corrected user external alpha dose rate (Gy.ka-1)</t>
  </si>
  <si>
    <t>Etch corrected internal U alpha dose rate (Gy.ka-1)</t>
  </si>
  <si>
    <t>Err Etch corrected internal U alpha dose rate (Gy.ka-1)</t>
  </si>
  <si>
    <t>Etch corrected internal Th alpha dose rate (Gy.ka-1)</t>
  </si>
  <si>
    <t>Err Etch corrected internal Th alpha dose rate (Gy.ka-1)</t>
  </si>
  <si>
    <t>Err U-Beta etch attenuation factor</t>
  </si>
  <si>
    <t>Err Th-Beta etch attenuation factor</t>
  </si>
  <si>
    <t>Err K-Beta etch attenuation factor</t>
  </si>
  <si>
    <t>Err Compiled beta etch attenuation factor</t>
  </si>
  <si>
    <t>Err U-Beta etch absorption factor</t>
  </si>
  <si>
    <t>Err Th-Beta etch absorption factor</t>
  </si>
  <si>
    <t>Err K-Beta etch absorption factor</t>
  </si>
  <si>
    <t>Etch corrected external U beta dose rate (Gy.ka-1)</t>
  </si>
  <si>
    <t>Err Etch corrected external U beta dose rate (Gy.ka-1)</t>
  </si>
  <si>
    <t>Etch corrected external Th beta dose rate (Gy.ka-1)</t>
  </si>
  <si>
    <t>Err Etch corrected external Th beta dose rate (Gy.ka-1)</t>
  </si>
  <si>
    <t>Etch corrected external K beta dose rate (Gy.ka-1)</t>
  </si>
  <si>
    <t>Err Etch corrected external K beta dose rate (Gy.ka-1)</t>
  </si>
  <si>
    <t>Etch corrected user external beta dose rate (Gy.ka-1)</t>
  </si>
  <si>
    <t>Err Etch corrected user external beta dose rate (Gy.ka-1)</t>
  </si>
  <si>
    <t>Etch corrected internal U beta dose rate (Gy.ka-1)</t>
  </si>
  <si>
    <t>Err Etch corrected internal U beta dose rate (Gy.ka-1)</t>
  </si>
  <si>
    <t>Etch corrected internal Th beta dose rate (Gy.ka-1)</t>
  </si>
  <si>
    <t>Err Etch corrected internal Th beta dose rate (Gy.ka-1)</t>
  </si>
  <si>
    <t>Etch corrected internal K beta dose rate (Gy.ka-1)</t>
  </si>
  <si>
    <t>Err Etch corrected internal K beta dose rate (Gy.ka-1)</t>
  </si>
  <si>
    <t>a-value corrected external U alpha dose rate (Gy.ka-1)</t>
  </si>
  <si>
    <t>Err a-value corrected external U alpha dose rate (Gy.ka-1)</t>
  </si>
  <si>
    <t>a-value corrected external Th alpha dose rate (Gy.ka-1)</t>
  </si>
  <si>
    <t>Err a-value corrected external Th alpha dose rate (Gy.ka-1)</t>
  </si>
  <si>
    <t>a-value corrected user external alpha dose rate (Gy.ka-1)</t>
  </si>
  <si>
    <t>Err a-value corrected user external alpha dose rate (Gy.ka-1)</t>
  </si>
  <si>
    <t>a-value corrected internal U alpha dose rate (Gy.ka-1)</t>
  </si>
  <si>
    <t>Err a-value corrected internal U alpha dose rate (Gy.ka-1)</t>
  </si>
  <si>
    <t>a-value corrected internal Th alpha dose rate (Gy.ka-1)</t>
  </si>
  <si>
    <t>Err a-value corrected internal Th alpha dose rate (Gy.ka-1)</t>
  </si>
  <si>
    <t>External Dry alpha dose rate (Gy.ka-1)</t>
  </si>
  <si>
    <t>Err External Dry alpha dose rate (Gy.ka-1)</t>
  </si>
  <si>
    <t>External Dry beta dose rate (Gy.ka-1)</t>
  </si>
  <si>
    <t>Err External Dry beta dose rate (Gy.ka-1)</t>
  </si>
  <si>
    <t>External Dry gamma dose rate (Gy.ka-1)</t>
  </si>
  <si>
    <t>Err External Drygamma dose rate (Gy.ka-1)</t>
  </si>
  <si>
    <t>Water corrected alpha dose rate</t>
  </si>
  <si>
    <t>Err Water corrected alpha dose rate</t>
  </si>
  <si>
    <t>Water corrected beta dose rate</t>
  </si>
  <si>
    <t>Err Water corrected beta dose rate</t>
  </si>
  <si>
    <t>Err D0 (Gy.ka-1)</t>
  </si>
  <si>
    <t>Err Cosmicdoserate (Gy.ka-1)</t>
  </si>
  <si>
    <t>Err External doserate (Gy.ka-1)</t>
  </si>
  <si>
    <t>Err Internal doserate (Gy.ka-1)</t>
  </si>
  <si>
    <t>Err Environmental Dose Rate (Gy.ka-1)</t>
  </si>
  <si>
    <t>Gamma dose rates can be scaled for samples taken at shallow depths (less than 0.3 m) using the scaling factors of Aitken (1985). If the user elects to scale the dose rates, the scaling factors are calculated from the sample depth and overburden density, and either applied to individual gamma dose rates or the weighted average is applied to the user specified gamma dose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</si>
</sst>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
    <numFmt numFmtId="166" formatCode="0.00000000"/>
    <numFmt numFmtId="167" formatCode="0.0000"/>
  </numFmts>
  <fonts count="40"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
      <vertAlign val="subscript"/>
      <sz val="11"/>
      <color theme="1"/>
      <name val="Symbol"/>
      <family val="1"/>
      <charset val="2"/>
    </font>
    <font>
      <b/>
      <sz val="11"/>
      <color rgb="FF000000"/>
      <name val="Calibri"/>
      <family val="2"/>
      <scheme val="minor"/>
    </font>
    <font>
      <sz val="11"/>
      <color theme="1"/>
      <name val="Calibri"/>
      <family val="2"/>
    </font>
    <font>
      <sz val="11"/>
      <color theme="1"/>
      <name val="Symbol"/>
      <family val="1"/>
      <charset val="2"/>
    </font>
    <font>
      <b/>
      <sz val="14"/>
      <color theme="1"/>
      <name val="Calibri"/>
      <family val="2"/>
    </font>
    <font>
      <b/>
      <sz val="11"/>
      <color theme="1"/>
      <name val="Calibri"/>
      <family val="2"/>
    </font>
    <font>
      <b/>
      <i/>
      <sz val="11"/>
      <name val="Calibri"/>
      <family val="2"/>
      <scheme val="minor"/>
    </font>
    <font>
      <b/>
      <i/>
      <sz val="11"/>
      <color theme="3"/>
      <name val="Calibri"/>
      <family val="2"/>
      <scheme val="minor"/>
    </font>
    <font>
      <i/>
      <sz val="11"/>
      <color theme="3"/>
      <name val="Calibri"/>
      <family val="2"/>
      <scheme val="minor"/>
    </font>
    <font>
      <b/>
      <sz val="11"/>
      <color theme="0"/>
      <name val="Calibri"/>
      <family val="2"/>
      <scheme val="minor"/>
    </font>
    <font>
      <sz val="11"/>
      <color rgb="FFFF0000"/>
      <name val="Calibri"/>
      <family val="2"/>
      <scheme val="minor"/>
    </font>
    <font>
      <b/>
      <sz val="15"/>
      <color theme="1"/>
      <name val="Calibri"/>
      <family val="2"/>
      <scheme val="minor"/>
    </font>
    <font>
      <i/>
      <sz val="11"/>
      <color indexed="8"/>
      <name val="Calibri"/>
      <family val="2"/>
      <scheme val="minor"/>
    </font>
    <font>
      <i/>
      <sz val="11"/>
      <name val="Calibri"/>
      <family val="2"/>
      <scheme val="minor"/>
    </font>
    <font>
      <sz val="10"/>
      <color theme="1"/>
      <name val="Arial"/>
      <family val="2"/>
    </font>
    <font>
      <sz val="11"/>
      <name val="Calibri"/>
      <family val="2"/>
    </font>
    <font>
      <sz val="11"/>
      <color theme="0" tint="-0.249977111117893"/>
      <name val="Calibri"/>
      <family val="2"/>
      <scheme val="minor"/>
    </font>
    <font>
      <sz val="11"/>
      <color rgb="FF7030A0"/>
      <name val="Calibri"/>
      <family val="2"/>
      <scheme val="minor"/>
    </font>
    <font>
      <b/>
      <sz val="11"/>
      <color rgb="FFFF0000"/>
      <name val="Calibri"/>
      <family val="2"/>
      <scheme val="minor"/>
    </font>
    <font>
      <i/>
      <sz val="11"/>
      <color rgb="FF0070C0"/>
      <name val="Calibri"/>
      <family val="2"/>
      <scheme val="minor"/>
    </font>
    <font>
      <i/>
      <sz val="11"/>
      <color rgb="FF0070C0"/>
      <name val="Calibri"/>
      <family val="2"/>
    </font>
    <font>
      <sz val="14"/>
      <color theme="1"/>
      <name val="Calibri"/>
      <family val="2"/>
      <scheme val="minor"/>
    </font>
    <font>
      <sz val="14"/>
      <name val="Calibri"/>
      <family val="2"/>
      <scheme val="minor"/>
    </font>
    <font>
      <b/>
      <sz val="14"/>
      <color theme="0"/>
      <name val="Calibri"/>
      <family val="2"/>
      <scheme val="minor"/>
    </font>
    <font>
      <b/>
      <sz val="14"/>
      <name val="Calibri"/>
      <family val="2"/>
      <scheme val="minor"/>
    </font>
    <font>
      <vertAlign val="subscript"/>
      <sz val="10"/>
      <color theme="1"/>
      <name val="Calibri"/>
      <family val="2"/>
      <scheme val="minor"/>
    </font>
    <font>
      <vertAlign val="subscript"/>
      <sz val="11"/>
      <color theme="1"/>
      <name val="Calibri"/>
      <family val="2"/>
      <scheme val="minor"/>
    </font>
    <font>
      <vertAlign val="subscript"/>
      <sz val="11"/>
      <color theme="1"/>
      <name val="Calibri"/>
      <family val="2"/>
    </font>
    <font>
      <vertAlign val="subscript"/>
      <sz val="11"/>
      <name val="Calibri"/>
      <family val="2"/>
      <scheme val="minor"/>
    </font>
    <font>
      <b/>
      <sz val="11"/>
      <color indexed="8"/>
      <name val="Calibri"/>
      <family val="2"/>
      <scheme val="minor"/>
    </font>
    <font>
      <sz val="11"/>
      <color theme="1"/>
      <name val="Arial"/>
      <family val="2"/>
    </font>
    <font>
      <sz val="11"/>
      <color indexed="8"/>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12">
    <xf numFmtId="0" fontId="0" fillId="0" borderId="0" xfId="0"/>
    <xf numFmtId="0" fontId="2" fillId="0" borderId="0" xfId="0" applyFont="1"/>
    <xf numFmtId="0" fontId="1" fillId="0" borderId="0" xfId="0" applyFont="1"/>
    <xf numFmtId="0" fontId="3" fillId="0" borderId="0" xfId="0" applyFont="1"/>
    <xf numFmtId="0" fontId="0" fillId="0" borderId="0" xfId="0" applyBorder="1"/>
    <xf numFmtId="0" fontId="1" fillId="0" borderId="0" xfId="0" applyFont="1" applyBorder="1"/>
    <xf numFmtId="0" fontId="0" fillId="0" borderId="1" xfId="0" applyBorder="1"/>
    <xf numFmtId="0" fontId="0" fillId="0" borderId="1" xfId="0" applyNumberFormat="1" applyBorder="1" applyAlignment="1">
      <alignment vertical="center"/>
    </xf>
    <xf numFmtId="0" fontId="0" fillId="0" borderId="1" xfId="0" applyBorder="1" applyAlignment="1">
      <alignment wrapText="1"/>
    </xf>
    <xf numFmtId="0" fontId="1" fillId="0" borderId="0" xfId="0" applyFont="1" applyBorder="1" applyAlignment="1">
      <alignment wrapText="1"/>
    </xf>
    <xf numFmtId="0" fontId="1" fillId="2" borderId="1" xfId="0" applyFont="1" applyFill="1" applyBorder="1" applyAlignment="1">
      <alignment horizontal="center" wrapText="1"/>
    </xf>
    <xf numFmtId="2" fontId="0" fillId="0" borderId="1" xfId="0" applyNumberFormat="1" applyBorder="1" applyAlignment="1">
      <alignment horizontal="center"/>
    </xf>
    <xf numFmtId="0" fontId="6" fillId="2" borderId="1" xfId="0" applyFont="1" applyFill="1" applyBorder="1" applyAlignment="1">
      <alignment horizontal="center" wrapText="1"/>
    </xf>
    <xf numFmtId="0" fontId="0" fillId="0" borderId="0" xfId="0" applyFont="1"/>
    <xf numFmtId="0" fontId="0" fillId="0" borderId="0" xfId="0"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xf>
    <xf numFmtId="0" fontId="0" fillId="0" borderId="0" xfId="0" applyAlignment="1"/>
    <xf numFmtId="0" fontId="0" fillId="0" borderId="0" xfId="0" applyFont="1" applyBorder="1"/>
    <xf numFmtId="0" fontId="0" fillId="0" borderId="0" xfId="0" applyBorder="1" applyAlignment="1">
      <alignment horizontal="center"/>
    </xf>
    <xf numFmtId="164" fontId="0" fillId="0" borderId="0" xfId="0" applyNumberFormat="1" applyBorder="1"/>
    <xf numFmtId="164" fontId="0" fillId="0" borderId="0" xfId="0" applyNumberFormat="1"/>
    <xf numFmtId="164"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1" xfId="0" applyNumberFormat="1" applyFont="1" applyFill="1" applyBorder="1" applyAlignment="1">
      <alignment horizontal="center"/>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164" fontId="5" fillId="2" borderId="1" xfId="0" applyNumberFormat="1" applyFont="1" applyFill="1" applyBorder="1"/>
    <xf numFmtId="164" fontId="0" fillId="0" borderId="1" xfId="0" applyNumberFormat="1" applyBorder="1"/>
    <xf numFmtId="164" fontId="5"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1" fillId="0" borderId="5" xfId="0" applyFont="1" applyBorder="1" applyAlignment="1">
      <alignment horizontal="left" vertical="center" wrapText="1"/>
    </xf>
    <xf numFmtId="0" fontId="0" fillId="0" borderId="8"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0" fillId="2" borderId="8" xfId="0" applyFill="1" applyBorder="1" applyAlignment="1">
      <alignment horizontal="center" vertical="center"/>
    </xf>
    <xf numFmtId="164" fontId="0" fillId="2" borderId="8"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1" xfId="0" applyFont="1"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164" fontId="0" fillId="2" borderId="4"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1" xfId="0" applyNumberFormat="1" applyFill="1" applyBorder="1" applyAlignment="1">
      <alignment vertical="center"/>
    </xf>
    <xf numFmtId="2" fontId="0" fillId="0" borderId="0" xfId="0" applyNumberFormat="1"/>
    <xf numFmtId="164" fontId="0" fillId="0" borderId="7" xfId="0" applyNumberFormat="1" applyBorder="1"/>
    <xf numFmtId="0" fontId="0" fillId="0" borderId="0" xfId="0" applyFill="1"/>
    <xf numFmtId="0" fontId="6" fillId="2" borderId="8" xfId="0" applyFont="1" applyFill="1" applyBorder="1" applyAlignment="1">
      <alignment horizontal="center" wrapText="1"/>
    </xf>
    <xf numFmtId="0" fontId="6" fillId="0" borderId="8" xfId="0" applyFont="1" applyFill="1" applyBorder="1" applyAlignment="1">
      <alignment horizontal="center" wrapText="1"/>
    </xf>
    <xf numFmtId="2" fontId="5" fillId="2" borderId="1" xfId="0" applyNumberFormat="1" applyFont="1" applyFill="1" applyBorder="1" applyAlignment="1">
      <alignment horizontal="center" wrapText="1"/>
    </xf>
    <xf numFmtId="0" fontId="0" fillId="0" borderId="0" xfId="0"/>
    <xf numFmtId="0" fontId="0" fillId="0" borderId="0" xfId="0" applyFont="1"/>
    <xf numFmtId="0" fontId="3" fillId="0" borderId="0" xfId="0" applyFont="1"/>
    <xf numFmtId="2" fontId="3" fillId="0" borderId="0" xfId="0" applyNumberFormat="1" applyFont="1"/>
    <xf numFmtId="0" fontId="1" fillId="0" borderId="1" xfId="0" applyFont="1" applyFill="1" applyBorder="1" applyAlignment="1">
      <alignment horizontal="center" wrapText="1"/>
    </xf>
    <xf numFmtId="164" fontId="0" fillId="0" borderId="1" xfId="0" applyNumberFormat="1" applyFill="1" applyBorder="1" applyAlignment="1">
      <alignment horizontal="center"/>
    </xf>
    <xf numFmtId="0" fontId="1" fillId="0" borderId="0" xfId="0" applyFont="1"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xf>
    <xf numFmtId="164" fontId="0" fillId="0" borderId="0" xfId="0" applyNumberFormat="1" applyFill="1" applyBorder="1"/>
    <xf numFmtId="0" fontId="8" fillId="0" borderId="0" xfId="0" applyFont="1" applyBorder="1" applyAlignment="1">
      <alignment horizontal="center" vertical="center" wrapText="1"/>
    </xf>
    <xf numFmtId="164" fontId="1" fillId="0" borderId="0" xfId="0" applyNumberFormat="1" applyFont="1" applyBorder="1" applyAlignment="1">
      <alignment vertical="center"/>
    </xf>
    <xf numFmtId="164" fontId="1" fillId="0" borderId="0" xfId="0" applyNumberFormat="1"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9" xfId="0" applyFont="1" applyBorder="1" applyAlignment="1"/>
    <xf numFmtId="0" fontId="1" fillId="0" borderId="0" xfId="0" applyFont="1" applyBorder="1" applyAlignment="1">
      <alignment horizontal="center"/>
    </xf>
    <xf numFmtId="0" fontId="5" fillId="0" borderId="1" xfId="0" applyFont="1" applyBorder="1" applyAlignment="1">
      <alignment horizontal="center" vertical="center"/>
    </xf>
    <xf numFmtId="164" fontId="5" fillId="0" borderId="1" xfId="0" applyNumberFormat="1" applyFont="1" applyBorder="1"/>
    <xf numFmtId="164" fontId="5" fillId="0" borderId="1" xfId="0" applyNumberFormat="1" applyFont="1" applyFill="1" applyBorder="1" applyAlignment="1">
      <alignment horizontal="center" vertical="center"/>
    </xf>
    <xf numFmtId="164" fontId="5" fillId="0" borderId="1" xfId="0" applyNumberFormat="1" applyFont="1" applyFill="1" applyBorder="1"/>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xf>
    <xf numFmtId="0" fontId="0" fillId="0" borderId="1" xfId="0" applyBorder="1" applyAlignment="1">
      <alignment horizontal="center"/>
    </xf>
    <xf numFmtId="0" fontId="5" fillId="0" borderId="0" xfId="0" applyFont="1" applyBorder="1" applyAlignment="1">
      <alignment horizontal="center" vertical="center"/>
    </xf>
    <xf numFmtId="164" fontId="5" fillId="0" borderId="0" xfId="0" applyNumberFormat="1" applyFont="1" applyBorder="1"/>
    <xf numFmtId="164" fontId="5" fillId="0" borderId="0" xfId="0" applyNumberFormat="1" applyFont="1" applyFill="1" applyBorder="1"/>
    <xf numFmtId="164" fontId="15" fillId="0" borderId="1" xfId="0" applyNumberFormat="1" applyFont="1" applyBorder="1"/>
    <xf numFmtId="0" fontId="15" fillId="0" borderId="1" xfId="0" applyFont="1" applyBorder="1"/>
    <xf numFmtId="164" fontId="15" fillId="0" borderId="1" xfId="0" applyNumberFormat="1" applyFont="1" applyFill="1" applyBorder="1" applyAlignment="1">
      <alignment horizontal="center" vertical="center"/>
    </xf>
    <xf numFmtId="0" fontId="1" fillId="0" borderId="0" xfId="0" applyFont="1" applyBorder="1" applyAlignment="1"/>
    <xf numFmtId="0" fontId="0" fillId="0" borderId="1" xfId="0" applyFont="1" applyBorder="1" applyAlignment="1">
      <alignment horizontal="right"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5" fillId="0" borderId="2" xfId="0" applyFont="1" applyBorder="1" applyAlignment="1"/>
    <xf numFmtId="0" fontId="5" fillId="0" borderId="4" xfId="0" applyFont="1" applyBorder="1" applyAlignment="1"/>
    <xf numFmtId="0" fontId="13" fillId="0" borderId="0" xfId="0" applyFont="1" applyBorder="1" applyAlignment="1">
      <alignment vertical="center"/>
    </xf>
    <xf numFmtId="0" fontId="5" fillId="0" borderId="3" xfId="0" applyFont="1" applyBorder="1" applyAlignment="1">
      <alignment vertical="center"/>
    </xf>
    <xf numFmtId="0" fontId="0" fillId="0" borderId="1" xfId="0" applyFill="1" applyBorder="1"/>
    <xf numFmtId="0" fontId="0" fillId="0" borderId="0" xfId="0" applyFill="1" applyBorder="1"/>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5" fillId="0" borderId="2" xfId="0" applyFont="1" applyBorder="1" applyAlignment="1"/>
    <xf numFmtId="0" fontId="15" fillId="0" borderId="4" xfId="0" applyFont="1" applyBorder="1" applyAlignment="1"/>
    <xf numFmtId="0" fontId="0" fillId="0" borderId="0" xfId="0" applyBorder="1" applyAlignment="1">
      <alignment horizontal="left"/>
    </xf>
    <xf numFmtId="0" fontId="1" fillId="0" borderId="1" xfId="0" applyFont="1" applyBorder="1"/>
    <xf numFmtId="164" fontId="5" fillId="0" borderId="1" xfId="0" applyNumberFormat="1" applyFont="1" applyBorder="1" applyAlignment="1">
      <alignment horizontal="center" vertical="center"/>
    </xf>
    <xf numFmtId="164" fontId="5" fillId="0" borderId="1" xfId="0" applyNumberFormat="1" applyFont="1" applyBorder="1" applyAlignment="1">
      <alignment horizontal="center" vertical="center" wrapText="1"/>
    </xf>
    <xf numFmtId="164" fontId="0" fillId="2" borderId="1" xfId="0" applyNumberFormat="1" applyFill="1" applyBorder="1" applyAlignment="1">
      <alignment horizontal="center"/>
    </xf>
    <xf numFmtId="164" fontId="5" fillId="0" borderId="1" xfId="0" applyNumberFormat="1" applyFont="1" applyFill="1" applyBorder="1" applyAlignment="1">
      <alignment horizontal="center"/>
    </xf>
    <xf numFmtId="0" fontId="1" fillId="0" borderId="1" xfId="0" applyFont="1" applyBorder="1" applyAlignment="1">
      <alignment horizontal="center" vertical="center" wrapText="1"/>
    </xf>
    <xf numFmtId="0" fontId="0" fillId="0" borderId="0" xfId="0" applyAlignment="1">
      <alignment wrapText="1"/>
    </xf>
    <xf numFmtId="2" fontId="0" fillId="0" borderId="0" xfId="0" applyNumberFormat="1" applyFont="1"/>
    <xf numFmtId="2" fontId="0" fillId="0" borderId="0" xfId="0" applyNumberFormat="1" applyFont="1" applyFill="1"/>
    <xf numFmtId="0" fontId="0" fillId="0" borderId="0" xfId="0" applyAlignment="1">
      <alignment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ill="1" applyBorder="1" applyAlignment="1">
      <alignment horizontal="center"/>
    </xf>
    <xf numFmtId="164" fontId="0" fillId="0" borderId="0" xfId="0" applyNumberFormat="1" applyFill="1" applyBorder="1" applyAlignment="1">
      <alignment horizontal="center" vertical="center"/>
    </xf>
    <xf numFmtId="0" fontId="0" fillId="0" borderId="10" xfId="0" applyFill="1" applyBorder="1" applyAlignment="1">
      <alignment horizontal="center"/>
    </xf>
    <xf numFmtId="164" fontId="0" fillId="0" borderId="0" xfId="0" applyNumberFormat="1" applyFill="1" applyBorder="1" applyAlignment="1">
      <alignment horizontal="center"/>
    </xf>
    <xf numFmtId="0" fontId="0" fillId="0" borderId="0" xfId="0" applyFill="1" applyBorder="1" applyAlignment="1"/>
    <xf numFmtId="164" fontId="8" fillId="0" borderId="1" xfId="0" applyNumberFormat="1" applyFont="1" applyBorder="1" applyAlignment="1">
      <alignment horizontal="center" vertical="center" wrapText="1"/>
    </xf>
    <xf numFmtId="0" fontId="4" fillId="0" borderId="1" xfId="0" applyNumberFormat="1" applyFont="1" applyBorder="1" applyAlignment="1">
      <alignment vertical="center"/>
    </xf>
    <xf numFmtId="1" fontId="1" fillId="0" borderId="0" xfId="0" applyNumberFormat="1" applyFont="1" applyAlignment="1">
      <alignment horizontal="left"/>
    </xf>
    <xf numFmtId="1" fontId="1" fillId="0" borderId="0" xfId="0" applyNumberFormat="1" applyFont="1"/>
    <xf numFmtId="164" fontId="1" fillId="0" borderId="0" xfId="0" applyNumberFormat="1" applyFont="1"/>
    <xf numFmtId="2" fontId="0" fillId="0" borderId="0" xfId="0" applyNumberFormat="1" applyAlignment="1">
      <alignment horizontal="left"/>
    </xf>
    <xf numFmtId="164" fontId="5" fillId="0" borderId="0" xfId="0" applyNumberFormat="1" applyFont="1" applyFill="1" applyAlignment="1">
      <alignment horizontal="left"/>
    </xf>
    <xf numFmtId="164" fontId="5" fillId="0" borderId="0" xfId="0" applyNumberFormat="1" applyFont="1" applyFill="1" applyAlignment="1">
      <alignment horizontal="center"/>
    </xf>
    <xf numFmtId="164" fontId="6" fillId="0" borderId="0" xfId="0" applyNumberFormat="1" applyFont="1" applyFill="1" applyAlignment="1">
      <alignment horizontal="center"/>
    </xf>
    <xf numFmtId="2" fontId="19" fillId="0" borderId="0" xfId="0" applyNumberFormat="1" applyFont="1" applyAlignment="1">
      <alignment horizontal="right"/>
    </xf>
    <xf numFmtId="164" fontId="0" fillId="0" borderId="0" xfId="0" applyNumberFormat="1" applyFill="1" applyAlignment="1">
      <alignment horizontal="left"/>
    </xf>
    <xf numFmtId="164" fontId="20" fillId="0" borderId="0" xfId="0" applyNumberFormat="1" applyFont="1" applyFill="1" applyAlignment="1">
      <alignment horizontal="right"/>
    </xf>
    <xf numFmtId="164" fontId="0" fillId="0" borderId="0" xfId="0" applyNumberFormat="1" applyFill="1"/>
    <xf numFmtId="1" fontId="18" fillId="0" borderId="0" xfId="0" applyNumberFormat="1" applyFont="1" applyAlignment="1">
      <alignment horizontal="left"/>
    </xf>
    <xf numFmtId="164" fontId="18" fillId="0" borderId="0" xfId="0" applyNumberFormat="1" applyFont="1"/>
    <xf numFmtId="164" fontId="16" fillId="0" borderId="0" xfId="0" applyNumberFormat="1" applyFont="1" applyFill="1"/>
    <xf numFmtId="164" fontId="0" fillId="0" borderId="0" xfId="0" applyNumberFormat="1" applyAlignment="1">
      <alignment horizontal="left"/>
    </xf>
    <xf numFmtId="0" fontId="19" fillId="0" borderId="0" xfId="0" applyFont="1" applyAlignment="1">
      <alignment horizontal="right"/>
    </xf>
    <xf numFmtId="164" fontId="1" fillId="0" borderId="0" xfId="0" applyNumberFormat="1" applyFont="1" applyFill="1"/>
    <xf numFmtId="164" fontId="6" fillId="0" borderId="0" xfId="0" applyNumberFormat="1" applyFont="1"/>
    <xf numFmtId="164" fontId="0" fillId="0" borderId="0" xfId="0" applyNumberFormat="1" applyFont="1" applyBorder="1"/>
    <xf numFmtId="164" fontId="16" fillId="0" borderId="0" xfId="0" quotePrefix="1" applyNumberFormat="1" applyFont="1" applyFill="1" applyAlignment="1">
      <alignment horizontal="left"/>
    </xf>
    <xf numFmtId="164" fontId="16" fillId="0" borderId="0" xfId="0" applyNumberFormat="1" applyFont="1" applyFill="1" applyAlignment="1">
      <alignment horizontal="left"/>
    </xf>
    <xf numFmtId="164" fontId="19" fillId="0" borderId="0" xfId="0" applyNumberFormat="1" applyFont="1" applyAlignment="1">
      <alignment horizontal="right"/>
    </xf>
    <xf numFmtId="164" fontId="21" fillId="0" borderId="0" xfId="0" applyNumberFormat="1" applyFont="1" applyBorder="1"/>
    <xf numFmtId="164" fontId="16" fillId="0" borderId="0" xfId="0" applyNumberFormat="1" applyFont="1" applyFill="1" applyAlignment="1">
      <alignment horizontal="center"/>
    </xf>
    <xf numFmtId="164" fontId="1" fillId="0" borderId="0" xfId="0" applyNumberFormat="1" applyFont="1" applyAlignment="1">
      <alignment horizontal="right"/>
    </xf>
    <xf numFmtId="164" fontId="0" fillId="0" borderId="0" xfId="0" applyNumberFormat="1" applyFont="1"/>
    <xf numFmtId="164" fontId="5" fillId="0" borderId="0" xfId="0" applyNumberFormat="1" applyFont="1"/>
    <xf numFmtId="164" fontId="23" fillId="0" borderId="0" xfId="0" applyNumberFormat="1" applyFont="1"/>
    <xf numFmtId="164" fontId="5" fillId="0" borderId="0" xfId="0" applyNumberFormat="1" applyFont="1" applyFill="1"/>
    <xf numFmtId="164" fontId="23" fillId="0" borderId="0" xfId="0" applyNumberFormat="1" applyFont="1" applyFill="1"/>
    <xf numFmtId="164" fontId="5" fillId="0" borderId="0" xfId="0" applyNumberFormat="1" applyFont="1" applyAlignment="1">
      <alignment horizontal="left"/>
    </xf>
    <xf numFmtId="164" fontId="20" fillId="0" borderId="0" xfId="0" applyNumberFormat="1" applyFont="1" applyAlignment="1">
      <alignment horizontal="right"/>
    </xf>
    <xf numFmtId="164" fontId="17" fillId="0" borderId="0" xfId="0" applyNumberFormat="1" applyFont="1" applyAlignment="1">
      <alignment horizontal="left"/>
    </xf>
    <xf numFmtId="164" fontId="0"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Font="1" applyFill="1" applyAlignment="1">
      <alignment horizontal="center"/>
    </xf>
    <xf numFmtId="164" fontId="0" fillId="0" borderId="0" xfId="0" applyNumberFormat="1" applyFont="1" applyFill="1"/>
    <xf numFmtId="164" fontId="24" fillId="0" borderId="0" xfId="0" applyNumberFormat="1" applyFont="1" applyAlignment="1">
      <alignment horizontal="left"/>
    </xf>
    <xf numFmtId="164" fontId="3" fillId="0" borderId="0" xfId="0" applyNumberFormat="1" applyFont="1"/>
    <xf numFmtId="164" fontId="25" fillId="0" borderId="0" xfId="0" applyNumberFormat="1" applyFont="1"/>
    <xf numFmtId="164" fontId="17" fillId="0" borderId="0" xfId="0" applyNumberFormat="1" applyFont="1"/>
    <xf numFmtId="164" fontId="2" fillId="0" borderId="0" xfId="0" applyNumberFormat="1" applyFont="1" applyAlignment="1">
      <alignment horizontal="left"/>
    </xf>
    <xf numFmtId="164" fontId="0" fillId="0" borderId="12" xfId="0" applyNumberFormat="1" applyBorder="1"/>
    <xf numFmtId="164" fontId="0" fillId="0" borderId="11" xfId="0" applyNumberFormat="1" applyFont="1" applyBorder="1"/>
    <xf numFmtId="164" fontId="0" fillId="0" borderId="7" xfId="0" applyNumberFormat="1" applyBorder="1" applyAlignment="1">
      <alignment horizontal="center"/>
    </xf>
    <xf numFmtId="2" fontId="3" fillId="0" borderId="0" xfId="0" applyNumberFormat="1" applyFont="1" applyAlignment="1">
      <alignment horizontal="right"/>
    </xf>
    <xf numFmtId="164" fontId="0" fillId="0" borderId="11" xfId="0" applyNumberFormat="1" applyFont="1" applyBorder="1" applyAlignment="1">
      <alignment horizontal="right"/>
    </xf>
    <xf numFmtId="164" fontId="0" fillId="0" borderId="7" xfId="0" applyNumberFormat="1" applyBorder="1" applyAlignment="1">
      <alignment horizontal="center"/>
    </xf>
    <xf numFmtId="164" fontId="5" fillId="0" borderId="11" xfId="0" applyNumberFormat="1" applyFont="1" applyBorder="1"/>
    <xf numFmtId="164" fontId="5" fillId="0" borderId="12" xfId="0" applyNumberFormat="1" applyFont="1" applyBorder="1"/>
    <xf numFmtId="0" fontId="26" fillId="0" borderId="0" xfId="0" applyFont="1" applyAlignment="1">
      <alignment horizontal="left" wrapText="1"/>
    </xf>
    <xf numFmtId="0" fontId="26" fillId="0" borderId="0" xfId="0" applyFont="1" applyAlignment="1">
      <alignment wrapText="1"/>
    </xf>
    <xf numFmtId="2" fontId="0" fillId="0" borderId="0" xfId="0" applyNumberFormat="1" applyFont="1" applyAlignment="1">
      <alignment horizontal="center"/>
    </xf>
    <xf numFmtId="2" fontId="0" fillId="0" borderId="7" xfId="0" applyNumberFormat="1" applyBorder="1" applyAlignment="1">
      <alignment horizontal="center"/>
    </xf>
    <xf numFmtId="2" fontId="5" fillId="0" borderId="0" xfId="0" applyNumberFormat="1" applyFont="1" applyAlignment="1">
      <alignment horizontal="center"/>
    </xf>
    <xf numFmtId="2" fontId="5" fillId="0" borderId="0" xfId="0" applyNumberFormat="1" applyFont="1" applyFill="1" applyAlignment="1">
      <alignment horizontal="center"/>
    </xf>
    <xf numFmtId="164" fontId="0" fillId="0" borderId="0" xfId="0" applyNumberFormat="1" applyFill="1" applyAlignment="1">
      <alignment horizontal="center"/>
    </xf>
    <xf numFmtId="164" fontId="0" fillId="0" borderId="0" xfId="0" applyNumberFormat="1" applyFont="1" applyBorder="1" applyAlignment="1">
      <alignment horizontal="right"/>
    </xf>
    <xf numFmtId="164" fontId="0" fillId="0" borderId="11" xfId="0" applyNumberFormat="1" applyFill="1" applyBorder="1"/>
    <xf numFmtId="164" fontId="0" fillId="0" borderId="12" xfId="0" applyNumberFormat="1" applyFill="1" applyBorder="1"/>
    <xf numFmtId="0" fontId="26" fillId="0" borderId="12" xfId="0" applyFont="1" applyBorder="1" applyAlignment="1">
      <alignment wrapText="1"/>
    </xf>
    <xf numFmtId="164" fontId="0" fillId="0" borderId="13" xfId="0" applyNumberFormat="1" applyBorder="1" applyAlignment="1">
      <alignment horizontal="center"/>
    </xf>
    <xf numFmtId="164" fontId="2" fillId="0" borderId="0" xfId="0" applyNumberFormat="1" applyFont="1"/>
    <xf numFmtId="2" fontId="28" fillId="0" borderId="0" xfId="0" applyNumberFormat="1" applyFont="1" applyAlignment="1">
      <alignment horizontal="left"/>
    </xf>
    <xf numFmtId="164" fontId="29" fillId="0" borderId="0" xfId="0" applyNumberFormat="1" applyFont="1" applyFill="1" applyAlignment="1">
      <alignment horizontal="left"/>
    </xf>
    <xf numFmtId="1" fontId="2" fillId="0" borderId="0" xfId="0" applyNumberFormat="1" applyFont="1" applyAlignment="1">
      <alignment horizontal="left"/>
    </xf>
    <xf numFmtId="164" fontId="30" fillId="0" borderId="0" xfId="0" applyNumberFormat="1" applyFont="1" applyFill="1"/>
    <xf numFmtId="164" fontId="31" fillId="0" borderId="0" xfId="0" applyNumberFormat="1" applyFont="1" applyFill="1" applyAlignment="1">
      <alignment horizontal="center"/>
    </xf>
    <xf numFmtId="2" fontId="28" fillId="0" borderId="0" xfId="0" applyNumberFormat="1" applyFont="1"/>
    <xf numFmtId="164" fontId="17" fillId="0" borderId="0" xfId="0" applyNumberFormat="1" applyFont="1" applyFill="1"/>
    <xf numFmtId="164" fontId="25" fillId="0" borderId="0" xfId="0" applyNumberFormat="1" applyFont="1" applyAlignment="1">
      <alignment horizontal="right"/>
    </xf>
    <xf numFmtId="164" fontId="25" fillId="0" borderId="0" xfId="0" applyNumberFormat="1" applyFont="1" applyFill="1" applyAlignment="1">
      <alignment horizontal="right"/>
    </xf>
    <xf numFmtId="164" fontId="0" fillId="0" borderId="0" xfId="0" applyNumberFormat="1" applyFont="1" applyAlignment="1">
      <alignment horizontal="left"/>
    </xf>
    <xf numFmtId="164" fontId="5" fillId="0" borderId="0" xfId="0" applyNumberFormat="1" applyFont="1" applyAlignment="1">
      <alignment horizontal="center"/>
    </xf>
    <xf numFmtId="164" fontId="1" fillId="0" borderId="11" xfId="0" applyNumberFormat="1" applyFont="1" applyBorder="1"/>
    <xf numFmtId="166" fontId="0" fillId="0" borderId="0" xfId="0" applyNumberFormat="1" applyBorder="1"/>
    <xf numFmtId="2" fontId="20" fillId="0" borderId="0" xfId="0" applyNumberFormat="1" applyFont="1" applyAlignment="1">
      <alignment horizontal="right"/>
    </xf>
    <xf numFmtId="164" fontId="20" fillId="0" borderId="0" xfId="0" applyNumberFormat="1" applyFont="1" applyAlignment="1"/>
    <xf numFmtId="0" fontId="0" fillId="0" borderId="0" xfId="0" applyNumberFormat="1"/>
    <xf numFmtId="165" fontId="0" fillId="0" borderId="0" xfId="0" applyNumberFormat="1"/>
    <xf numFmtId="165" fontId="0" fillId="0" borderId="0" xfId="0" applyNumberFormat="1" applyFill="1"/>
    <xf numFmtId="164" fontId="21" fillId="0" borderId="0" xfId="0" applyNumberFormat="1" applyFont="1" applyFill="1" applyBorder="1"/>
    <xf numFmtId="164" fontId="0" fillId="0" borderId="7" xfId="0" applyNumberFormat="1" applyBorder="1" applyAlignment="1">
      <alignment horizontal="center"/>
    </xf>
    <xf numFmtId="164" fontId="0" fillId="0" borderId="1" xfId="0" applyNumberFormat="1" applyFill="1" applyBorder="1" applyAlignment="1">
      <alignment horizontal="center" vertical="center"/>
    </xf>
    <xf numFmtId="0" fontId="0" fillId="3" borderId="8" xfId="0" applyFill="1" applyBorder="1" applyAlignment="1">
      <alignment horizontal="center" vertical="center"/>
    </xf>
    <xf numFmtId="164" fontId="0" fillId="3" borderId="1" xfId="0" applyNumberFormat="1" applyFill="1" applyBorder="1" applyAlignment="1">
      <alignment horizontal="center" vertical="center"/>
    </xf>
    <xf numFmtId="164" fontId="0" fillId="3" borderId="1" xfId="0" applyNumberFormat="1" applyFill="1" applyBorder="1"/>
    <xf numFmtId="0" fontId="6" fillId="3" borderId="1"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ont="1" applyFill="1" applyBorder="1" applyAlignment="1">
      <alignment horizontal="center" vertical="center"/>
    </xf>
    <xf numFmtId="164" fontId="0" fillId="0" borderId="7" xfId="0" applyNumberFormat="1" applyBorder="1" applyAlignment="1">
      <alignment horizontal="center"/>
    </xf>
    <xf numFmtId="0" fontId="1" fillId="0" borderId="0" xfId="0" applyFont="1" applyBorder="1" applyAlignment="1">
      <alignment horizontal="center" vertical="center" wrapText="1"/>
    </xf>
    <xf numFmtId="164" fontId="36" fillId="0" borderId="0" xfId="0" applyNumberFormat="1" applyFont="1"/>
    <xf numFmtId="164" fontId="9" fillId="0" borderId="7" xfId="0" applyNumberFormat="1" applyFont="1" applyBorder="1" applyAlignment="1">
      <alignment horizontal="center"/>
    </xf>
    <xf numFmtId="164" fontId="0" fillId="0" borderId="11" xfId="0" applyNumberFormat="1" applyBorder="1" applyAlignment="1">
      <alignment horizontal="right"/>
    </xf>
    <xf numFmtId="164" fontId="0" fillId="0" borderId="7" xfId="0" applyNumberFormat="1" applyBorder="1" applyAlignment="1">
      <alignment horizontal="center"/>
    </xf>
    <xf numFmtId="0" fontId="1" fillId="2" borderId="1" xfId="0" applyFont="1" applyFill="1" applyBorder="1" applyAlignment="1">
      <alignment horizontal="center"/>
    </xf>
    <xf numFmtId="167" fontId="5" fillId="2" borderId="1" xfId="0" applyNumberFormat="1" applyFont="1" applyFill="1" applyBorder="1" applyAlignment="1">
      <alignment horizontal="center"/>
    </xf>
    <xf numFmtId="167" fontId="0" fillId="0"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left" wrapText="1"/>
    </xf>
    <xf numFmtId="0" fontId="1" fillId="0" borderId="1" xfId="0" applyFont="1" applyBorder="1" applyAlignment="1">
      <alignment horizontal="center"/>
    </xf>
    <xf numFmtId="164" fontId="20" fillId="0" borderId="0" xfId="0" applyNumberFormat="1" applyFont="1" applyFill="1" applyAlignment="1"/>
    <xf numFmtId="167" fontId="0" fillId="2" borderId="1" xfId="0" applyNumberFormat="1" applyFill="1" applyBorder="1"/>
    <xf numFmtId="164" fontId="5" fillId="0" borderId="1" xfId="0" applyNumberFormat="1" applyFont="1" applyFill="1" applyBorder="1" applyAlignment="1">
      <alignment horizontal="right" vertical="center"/>
    </xf>
    <xf numFmtId="164" fontId="0" fillId="0" borderId="1" xfId="0" applyNumberFormat="1" applyBorder="1" applyAlignment="1">
      <alignment horizontal="right"/>
    </xf>
    <xf numFmtId="2" fontId="20" fillId="0" borderId="0" xfId="0" applyNumberFormat="1" applyFont="1" applyFill="1" applyAlignment="1">
      <alignment horizontal="right"/>
    </xf>
    <xf numFmtId="0" fontId="37" fillId="0" borderId="0" xfId="0" applyFont="1" applyAlignment="1">
      <alignment horizontal="justify" vertical="center"/>
    </xf>
    <xf numFmtId="164" fontId="6" fillId="0" borderId="0" xfId="0" applyNumberFormat="1" applyFont="1" applyFill="1"/>
    <xf numFmtId="164" fontId="0" fillId="0" borderId="7" xfId="0" applyNumberFormat="1" applyFill="1" applyBorder="1" applyAlignment="1">
      <alignment horizontal="center"/>
    </xf>
    <xf numFmtId="164" fontId="0" fillId="0" borderId="11" xfId="0" applyNumberFormat="1" applyFont="1" applyFill="1" applyBorder="1" applyAlignment="1">
      <alignment horizontal="right"/>
    </xf>
    <xf numFmtId="164" fontId="0" fillId="0" borderId="0" xfId="0" applyNumberFormat="1" applyFont="1" applyFill="1" applyBorder="1" applyAlignment="1">
      <alignment horizontal="right"/>
    </xf>
    <xf numFmtId="167" fontId="19" fillId="0" borderId="0" xfId="0" applyNumberFormat="1" applyFont="1" applyAlignment="1">
      <alignment horizontal="right"/>
    </xf>
    <xf numFmtId="167" fontId="38" fillId="0" borderId="0" xfId="0" applyNumberFormat="1" applyFont="1" applyAlignment="1">
      <alignment horizontal="center"/>
    </xf>
    <xf numFmtId="167" fontId="0" fillId="0" borderId="0" xfId="0" applyNumberFormat="1" applyFont="1" applyAlignment="1">
      <alignment horizontal="center"/>
    </xf>
    <xf numFmtId="167" fontId="5" fillId="0" borderId="0" xfId="0" applyNumberFormat="1" applyFont="1" applyFill="1" applyAlignment="1">
      <alignment horizontal="center"/>
    </xf>
    <xf numFmtId="2" fontId="0" fillId="0" borderId="0" xfId="0" applyNumberFormat="1" applyFont="1" applyFill="1" applyAlignment="1">
      <alignment horizontal="center"/>
    </xf>
    <xf numFmtId="0" fontId="39" fillId="0" borderId="0" xfId="0" applyFont="1"/>
    <xf numFmtId="0" fontId="0" fillId="4" borderId="0" xfId="0" applyFill="1"/>
    <xf numFmtId="164" fontId="0" fillId="4" borderId="0" xfId="0" applyNumberFormat="1" applyFill="1"/>
    <xf numFmtId="164" fontId="0" fillId="0" borderId="0" xfId="0" applyNumberFormat="1" applyFill="1" applyAlignment="1">
      <alignment horizontal="right"/>
    </xf>
    <xf numFmtId="0" fontId="1" fillId="0" borderId="0" xfId="0" applyFont="1" applyAlignment="1">
      <alignment horizontal="left" wrapText="1"/>
    </xf>
    <xf numFmtId="0" fontId="0" fillId="0" borderId="7" xfId="0" applyBorder="1" applyAlignment="1">
      <alignment horizontal="left"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 fillId="0" borderId="7"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horizontal="justify" vertical="center"/>
    </xf>
    <xf numFmtId="0" fontId="0" fillId="0" borderId="0" xfId="0" applyBorder="1" applyAlignment="1"/>
    <xf numFmtId="0" fontId="6" fillId="2" borderId="3" xfId="0" applyFont="1" applyFill="1" applyBorder="1" applyAlignment="1">
      <alignment horizontal="center" vertical="center" wrapText="1"/>
    </xf>
    <xf numFmtId="0" fontId="0" fillId="0" borderId="0" xfId="0" applyAlignment="1">
      <alignment horizontal="left"/>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0" fillId="0" borderId="0" xfId="0" applyAlignment="1">
      <alignment horizontal="left"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0" fillId="0" borderId="7" xfId="0" applyBorder="1" applyAlignment="1">
      <alignment horizontal="left"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164" fontId="1" fillId="0" borderId="7" xfId="0" applyNumberFormat="1" applyFont="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vertical="center" wrapText="1"/>
    </xf>
    <xf numFmtId="0" fontId="0" fillId="2" borderId="2" xfId="0" applyFill="1" applyBorder="1" applyAlignment="1">
      <alignment horizontal="center"/>
    </xf>
    <xf numFmtId="0" fontId="0" fillId="2" borderId="4" xfId="0" applyFill="1" applyBorder="1" applyAlignment="1">
      <alignment horizontal="center"/>
    </xf>
    <xf numFmtId="0" fontId="1" fillId="0" borderId="9" xfId="0" applyFont="1" applyBorder="1" applyAlignment="1">
      <alignment horizontal="center" wrapText="1"/>
    </xf>
    <xf numFmtId="0" fontId="1" fillId="0" borderId="0" xfId="0" applyFont="1" applyBorder="1" applyAlignment="1">
      <alignment horizontal="left"/>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1" fillId="0" borderId="1" xfId="0" applyFont="1" applyBorder="1" applyAlignment="1">
      <alignment horizontal="center"/>
    </xf>
    <xf numFmtId="0" fontId="0" fillId="0" borderId="0" xfId="0" applyFont="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26" fillId="0" borderId="0" xfId="0" applyFont="1" applyAlignment="1">
      <alignment horizontal="left" wrapText="1"/>
    </xf>
    <xf numFmtId="164" fontId="26" fillId="0" borderId="0" xfId="0" applyNumberFormat="1" applyFont="1" applyAlignment="1">
      <alignment horizontal="left" wrapText="1"/>
    </xf>
    <xf numFmtId="0" fontId="27" fillId="0" borderId="0" xfId="0" applyFont="1" applyAlignment="1">
      <alignment horizontal="left" wrapText="1"/>
    </xf>
    <xf numFmtId="164" fontId="26" fillId="0" borderId="0" xfId="0" applyNumberFormat="1" applyFont="1" applyAlignment="1">
      <alignment horizontal="left" vertical="center" wrapText="1"/>
    </xf>
    <xf numFmtId="164" fontId="0" fillId="0" borderId="7" xfId="0" applyNumberFormat="1" applyBorder="1" applyAlignment="1">
      <alignment horizontal="center"/>
    </xf>
    <xf numFmtId="164" fontId="26" fillId="0" borderId="0" xfId="0" applyNumberFormat="1" applyFont="1" applyAlignment="1">
      <alignment horizontal="left" vertical="top" wrapText="1"/>
    </xf>
    <xf numFmtId="0" fontId="26" fillId="0"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attenuation'!$D$8:$D$38</c:f>
              <c:numCache>
                <c:formatCode>0.000</c:formatCode>
                <c:ptCount val="31"/>
                <c:pt idx="0">
                  <c:v>0.99</c:v>
                </c:pt>
                <c:pt idx="1">
                  <c:v>0.97899999999999998</c:v>
                </c:pt>
                <c:pt idx="2">
                  <c:v>0.96899999999999997</c:v>
                </c:pt>
                <c:pt idx="3">
                  <c:v>0.95799999999999996</c:v>
                </c:pt>
                <c:pt idx="4">
                  <c:v>0.94699999999999995</c:v>
                </c:pt>
                <c:pt idx="5">
                  <c:v>0.93600000000000005</c:v>
                </c:pt>
                <c:pt idx="6">
                  <c:v>0.92500000000000004</c:v>
                </c:pt>
                <c:pt idx="7">
                  <c:v>0.91400000000000003</c:v>
                </c:pt>
                <c:pt idx="8">
                  <c:v>0.90300000000000002</c:v>
                </c:pt>
                <c:pt idx="9">
                  <c:v>0.89200000000000002</c:v>
                </c:pt>
                <c:pt idx="10">
                  <c:v>0.83399999999999996</c:v>
                </c:pt>
                <c:pt idx="11">
                  <c:v>0.77200000000000002</c:v>
                </c:pt>
                <c:pt idx="12">
                  <c:v>0.628</c:v>
                </c:pt>
                <c:pt idx="13">
                  <c:v>0.502</c:v>
                </c:pt>
                <c:pt idx="14">
                  <c:v>0.41399999999999998</c:v>
                </c:pt>
                <c:pt idx="15">
                  <c:v>0.35</c:v>
                </c:pt>
                <c:pt idx="16">
                  <c:v>0.30299999999999999</c:v>
                </c:pt>
                <c:pt idx="17">
                  <c:v>0.26600000000000001</c:v>
                </c:pt>
                <c:pt idx="18">
                  <c:v>0.23799999999999999</c:v>
                </c:pt>
                <c:pt idx="19">
                  <c:v>0.215</c:v>
                </c:pt>
                <c:pt idx="20">
                  <c:v>0.14399999999999999</c:v>
                </c:pt>
                <c:pt idx="21">
                  <c:v>0.108</c:v>
                </c:pt>
                <c:pt idx="22">
                  <c:v>8.6999999999999994E-2</c:v>
                </c:pt>
                <c:pt idx="23">
                  <c:v>7.2999999999999995E-2</c:v>
                </c:pt>
                <c:pt idx="24">
                  <c:v>5.3999999999999999E-2</c:v>
                </c:pt>
                <c:pt idx="25">
                  <c:v>4.2999999999999997E-2</c:v>
                </c:pt>
                <c:pt idx="30">
                  <c:v>2.1999999999999999E-2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attenuation'!$N$8:$N$1007</c:f>
              <c:numCache>
                <c:formatCode>0.000</c:formatCode>
                <c:ptCount val="1000"/>
                <c:pt idx="0">
                  <c:v>0.98992633582570699</c:v>
                </c:pt>
                <c:pt idx="1">
                  <c:v>0.97930784519353897</c:v>
                </c:pt>
                <c:pt idx="2">
                  <c:v>0.96872358906821099</c:v>
                </c:pt>
                <c:pt idx="3">
                  <c:v>0.95796474162533496</c:v>
                </c:pt>
                <c:pt idx="4">
                  <c:v>0.94703453208797395</c:v>
                </c:pt>
                <c:pt idx="5">
                  <c:v>0.93603337909430695</c:v>
                </c:pt>
                <c:pt idx="6">
                  <c:v>0.92502705195787405</c:v>
                </c:pt>
                <c:pt idx="7">
                  <c:v>0.91403175296667505</c:v>
                </c:pt>
                <c:pt idx="8">
                  <c:v>0.90301965374924698</c:v>
                </c:pt>
                <c:pt idx="9">
                  <c:v>0.89191878550079295</c:v>
                </c:pt>
                <c:pt idx="10">
                  <c:v>0.88064954284851804</c:v>
                </c:pt>
                <c:pt idx="11">
                  <c:v>0.86921016416101504</c:v>
                </c:pt>
                <c:pt idx="12">
                  <c:v>0.85761961883589999</c:v>
                </c:pt>
                <c:pt idx="13">
                  <c:v>0.84589687627078802</c:v>
                </c:pt>
                <c:pt idx="14">
                  <c:v>0.83406090586329396</c:v>
                </c:pt>
                <c:pt idx="15">
                  <c:v>0.82211512957750599</c:v>
                </c:pt>
                <c:pt idx="16">
                  <c:v>0.810000779643408</c:v>
                </c:pt>
                <c:pt idx="17">
                  <c:v>0.79764354085745404</c:v>
                </c:pt>
                <c:pt idx="18">
                  <c:v>0.78496909801610204</c:v>
                </c:pt>
                <c:pt idx="19">
                  <c:v>0.77190313591580895</c:v>
                </c:pt>
                <c:pt idx="20">
                  <c:v>0.75839601523697997</c:v>
                </c:pt>
                <c:pt idx="21">
                  <c:v>0.74449680019583098</c:v>
                </c:pt>
                <c:pt idx="22">
                  <c:v>0.730279230892526</c:v>
                </c:pt>
                <c:pt idx="23">
                  <c:v>0.71581704742723096</c:v>
                </c:pt>
                <c:pt idx="24">
                  <c:v>0.70118398990011099</c:v>
                </c:pt>
                <c:pt idx="25">
                  <c:v>0.68645379841133003</c:v>
                </c:pt>
                <c:pt idx="26">
                  <c:v>0.67170021306105498</c:v>
                </c:pt>
                <c:pt idx="27">
                  <c:v>0.65699697394945</c:v>
                </c:pt>
                <c:pt idx="28">
                  <c:v>0.64241782117668</c:v>
                </c:pt>
                <c:pt idx="29">
                  <c:v>0.62803649484291102</c:v>
                </c:pt>
                <c:pt idx="30">
                  <c:v>0.61391743664952403</c:v>
                </c:pt>
                <c:pt idx="31">
                  <c:v>0.60008789470276602</c:v>
                </c:pt>
                <c:pt idx="32">
                  <c:v>0.58656581871009705</c:v>
                </c:pt>
                <c:pt idx="33">
                  <c:v>0.57336915837898095</c:v>
                </c:pt>
                <c:pt idx="34">
                  <c:v>0.56051586341687998</c:v>
                </c:pt>
                <c:pt idx="35">
                  <c:v>0.54802388353125597</c:v>
                </c:pt>
                <c:pt idx="36">
                  <c:v>0.53591116842957198</c:v>
                </c:pt>
                <c:pt idx="37">
                  <c:v>0.52419566781928895</c:v>
                </c:pt>
                <c:pt idx="38">
                  <c:v>0.51289533140787003</c:v>
                </c:pt>
                <c:pt idx="39">
                  <c:v>0.50202810890277805</c:v>
                </c:pt>
                <c:pt idx="40">
                  <c:v>0.49160480879236002</c:v>
                </c:pt>
                <c:pt idx="41">
                  <c:v>0.48160767468851101</c:v>
                </c:pt>
                <c:pt idx="42">
                  <c:v>0.47201180898400902</c:v>
                </c:pt>
                <c:pt idx="43">
                  <c:v>0.46279231407163601</c:v>
                </c:pt>
                <c:pt idx="44">
                  <c:v>0.45392429234416898</c:v>
                </c:pt>
                <c:pt idx="45">
                  <c:v>0.445382846194389</c:v>
                </c:pt>
                <c:pt idx="46">
                  <c:v>0.43714307801507601</c:v>
                </c:pt>
                <c:pt idx="47">
                  <c:v>0.42918009019900899</c:v>
                </c:pt>
                <c:pt idx="48">
                  <c:v>0.42146898513896802</c:v>
                </c:pt>
                <c:pt idx="49">
                  <c:v>0.41398486522773298</c:v>
                </c:pt>
                <c:pt idx="50">
                  <c:v>0.40670668826884898</c:v>
                </c:pt>
                <c:pt idx="51">
                  <c:v>0.39962883370892399</c:v>
                </c:pt>
                <c:pt idx="52">
                  <c:v>0.392749536405333</c:v>
                </c:pt>
                <c:pt idx="53">
                  <c:v>0.386067031215451</c:v>
                </c:pt>
                <c:pt idx="54">
                  <c:v>0.37957955299665003</c:v>
                </c:pt>
                <c:pt idx="55">
                  <c:v>0.37328533660630597</c:v>
                </c:pt>
                <c:pt idx="56">
                  <c:v>0.36718261690179399</c:v>
                </c:pt>
                <c:pt idx="57">
                  <c:v>0.36126962874048602</c:v>
                </c:pt>
                <c:pt idx="58">
                  <c:v>0.35554460697975798</c:v>
                </c:pt>
                <c:pt idx="59">
                  <c:v>0.35000578647698399</c:v>
                </c:pt>
                <c:pt idx="60">
                  <c:v>0.34464992304116399</c:v>
                </c:pt>
                <c:pt idx="61">
                  <c:v>0.33946785628780402</c:v>
                </c:pt>
                <c:pt idx="62">
                  <c:v>0.33444894678403703</c:v>
                </c:pt>
                <c:pt idx="63">
                  <c:v>0.32958255509699302</c:v>
                </c:pt>
                <c:pt idx="64">
                  <c:v>0.32485804179380401</c:v>
                </c:pt>
                <c:pt idx="65">
                  <c:v>0.32026476744160298</c:v>
                </c:pt>
                <c:pt idx="66">
                  <c:v>0.315792092607522</c:v>
                </c:pt>
                <c:pt idx="67">
                  <c:v>0.31142937785869201</c:v>
                </c:pt>
                <c:pt idx="68">
                  <c:v>0.30716598376224602</c:v>
                </c:pt>
                <c:pt idx="69">
                  <c:v>0.30299127088531502</c:v>
                </c:pt>
                <c:pt idx="70">
                  <c:v>0.29889682489984498</c:v>
                </c:pt>
                <c:pt idx="71">
                  <c:v>0.29488313189703802</c:v>
                </c:pt>
                <c:pt idx="72">
                  <c:v>0.29095290307291</c:v>
                </c:pt>
                <c:pt idx="73">
                  <c:v>0.28710884962347599</c:v>
                </c:pt>
                <c:pt idx="74">
                  <c:v>0.28335368274475298</c:v>
                </c:pt>
                <c:pt idx="75">
                  <c:v>0.27969011363275498</c:v>
                </c:pt>
                <c:pt idx="76">
                  <c:v>0.27612085348350002</c:v>
                </c:pt>
                <c:pt idx="77">
                  <c:v>0.27264861349300301</c:v>
                </c:pt>
                <c:pt idx="78">
                  <c:v>0.26927610485727899</c:v>
                </c:pt>
                <c:pt idx="79">
                  <c:v>0.26600603877234502</c:v>
                </c:pt>
                <c:pt idx="80">
                  <c:v>0.262839586219206</c:v>
                </c:pt>
                <c:pt idx="81">
                  <c:v>0.25977175731883001</c:v>
                </c:pt>
                <c:pt idx="82">
                  <c:v>0.25679602197717499</c:v>
                </c:pt>
                <c:pt idx="83">
                  <c:v>0.253905850100199</c:v>
                </c:pt>
                <c:pt idx="84">
                  <c:v>0.25109471159385999</c:v>
                </c:pt>
                <c:pt idx="85">
                  <c:v>0.248356076364116</c:v>
                </c:pt>
                <c:pt idx="86">
                  <c:v>0.245683414316925</c:v>
                </c:pt>
                <c:pt idx="87">
                  <c:v>0.24307019535824401</c:v>
                </c:pt>
                <c:pt idx="88">
                  <c:v>0.24050988939403201</c:v>
                </c:pt>
                <c:pt idx="89">
                  <c:v>0.237995966330246</c:v>
                </c:pt>
                <c:pt idx="90">
                  <c:v>0.23552292499580099</c:v>
                </c:pt>
                <c:pt idx="91">
                  <c:v>0.233089379911431</c:v>
                </c:pt>
                <c:pt idx="92">
                  <c:v>0.23069497452082999</c:v>
                </c:pt>
                <c:pt idx="93">
                  <c:v>0.22833935226768801</c:v>
                </c:pt>
                <c:pt idx="94">
                  <c:v>0.22602215659569799</c:v>
                </c:pt>
                <c:pt idx="95">
                  <c:v>0.223743030948551</c:v>
                </c:pt>
                <c:pt idx="96">
                  <c:v>0.22150161876993901</c:v>
                </c:pt>
                <c:pt idx="97">
                  <c:v>0.219297563503554</c:v>
                </c:pt>
                <c:pt idx="98">
                  <c:v>0.217130508593087</c:v>
                </c:pt>
                <c:pt idx="99">
                  <c:v>0.21500009748223101</c:v>
                </c:pt>
                <c:pt idx="100">
                  <c:v>0.21290594704853699</c:v>
                </c:pt>
                <c:pt idx="101">
                  <c:v>0.210847567905005</c:v>
                </c:pt>
                <c:pt idx="102">
                  <c:v>0.20882444409849099</c:v>
                </c:pt>
                <c:pt idx="103">
                  <c:v>0.206836059675856</c:v>
                </c:pt>
                <c:pt idx="104">
                  <c:v>0.20488189868395701</c:v>
                </c:pt>
                <c:pt idx="105">
                  <c:v>0.202961445169653</c:v>
                </c:pt>
                <c:pt idx="106">
                  <c:v>0.20107418317980399</c:v>
                </c:pt>
                <c:pt idx="107">
                  <c:v>0.19921959676126599</c:v>
                </c:pt>
                <c:pt idx="108">
                  <c:v>0.19739716996090001</c:v>
                </c:pt>
                <c:pt idx="109">
                  <c:v>0.195606386825563</c:v>
                </c:pt>
                <c:pt idx="110">
                  <c:v>0.193846731402115</c:v>
                </c:pt>
                <c:pt idx="111">
                  <c:v>0.192117687737414</c:v>
                </c:pt>
                <c:pt idx="112">
                  <c:v>0.19041873987831801</c:v>
                </c:pt>
                <c:pt idx="113">
                  <c:v>0.188749371871687</c:v>
                </c:pt>
                <c:pt idx="114">
                  <c:v>0.187109067764378</c:v>
                </c:pt>
                <c:pt idx="115">
                  <c:v>0.185497311603251</c:v>
                </c:pt>
                <c:pt idx="116">
                  <c:v>0.18391358743516401</c:v>
                </c:pt>
                <c:pt idx="117">
                  <c:v>0.18235737930697599</c:v>
                </c:pt>
                <c:pt idx="118">
                  <c:v>0.18082817126554501</c:v>
                </c:pt>
                <c:pt idx="119">
                  <c:v>0.17932544735773001</c:v>
                </c:pt>
                <c:pt idx="120">
                  <c:v>0.17784869163038999</c:v>
                </c:pt>
                <c:pt idx="121">
                  <c:v>0.176397388130383</c:v>
                </c:pt>
                <c:pt idx="122">
                  <c:v>0.17497102090456801</c:v>
                </c:pt>
                <c:pt idx="123">
                  <c:v>0.17356907399980401</c:v>
                </c:pt>
                <c:pt idx="124">
                  <c:v>0.17219103146294801</c:v>
                </c:pt>
                <c:pt idx="125">
                  <c:v>0.17083637734086099</c:v>
                </c:pt>
                <c:pt idx="126">
                  <c:v>0.16950459568039999</c:v>
                </c:pt>
                <c:pt idx="127">
                  <c:v>0.168195170528424</c:v>
                </c:pt>
                <c:pt idx="128">
                  <c:v>0.166907585931792</c:v>
                </c:pt>
                <c:pt idx="129">
                  <c:v>0.165641325937362</c:v>
                </c:pt>
                <c:pt idx="130">
                  <c:v>0.16439587459199301</c:v>
                </c:pt>
                <c:pt idx="131">
                  <c:v>0.16317071594254301</c:v>
                </c:pt>
                <c:pt idx="132">
                  <c:v>0.16196533403587199</c:v>
                </c:pt>
                <c:pt idx="133">
                  <c:v>0.16077921291883801</c:v>
                </c:pt>
                <c:pt idx="134">
                  <c:v>0.159611836638299</c:v>
                </c:pt>
                <c:pt idx="135">
                  <c:v>0.15846268924111401</c:v>
                </c:pt>
                <c:pt idx="136">
                  <c:v>0.157331254774142</c:v>
                </c:pt>
                <c:pt idx="137">
                  <c:v>0.156217017284242</c:v>
                </c:pt>
                <c:pt idx="138">
                  <c:v>0.15511946081827099</c:v>
                </c:pt>
                <c:pt idx="139">
                  <c:v>0.15403806942308901</c:v>
                </c:pt>
                <c:pt idx="140">
                  <c:v>0.152972327145554</c:v>
                </c:pt>
                <c:pt idx="141">
                  <c:v>0.15192171803252599</c:v>
                </c:pt>
                <c:pt idx="142">
                  <c:v>0.15088572613086099</c:v>
                </c:pt>
                <c:pt idx="143">
                  <c:v>0.14986383548741999</c:v>
                </c:pt>
                <c:pt idx="144">
                  <c:v>0.148855530149061</c:v>
                </c:pt>
                <c:pt idx="145">
                  <c:v>0.14786029416264199</c:v>
                </c:pt>
                <c:pt idx="146">
                  <c:v>0.14687761157502199</c:v>
                </c:pt>
                <c:pt idx="147">
                  <c:v>0.14590696643306</c:v>
                </c:pt>
                <c:pt idx="148">
                  <c:v>0.144947842783614</c:v>
                </c:pt>
                <c:pt idx="149">
                  <c:v>0.14399972467354299</c:v>
                </c:pt>
                <c:pt idx="150">
                  <c:v>0.143062166363009</c:v>
                </c:pt>
                <c:pt idx="151">
                  <c:v>0.142135002965387</c:v>
                </c:pt>
                <c:pt idx="152">
                  <c:v>0.14121813980735701</c:v>
                </c:pt>
                <c:pt idx="153">
                  <c:v>0.140311482215596</c:v>
                </c:pt>
                <c:pt idx="154">
                  <c:v>0.139414935516783</c:v>
                </c:pt>
                <c:pt idx="155">
                  <c:v>0.138528405037598</c:v>
                </c:pt>
                <c:pt idx="156">
                  <c:v>0.137651796104718</c:v>
                </c:pt>
                <c:pt idx="157">
                  <c:v>0.13678501404482299</c:v>
                </c:pt>
                <c:pt idx="158">
                  <c:v>0.13592796418459199</c:v>
                </c:pt>
                <c:pt idx="159">
                  <c:v>0.135080551850702</c:v>
                </c:pt>
                <c:pt idx="160">
                  <c:v>0.134242682369834</c:v>
                </c:pt>
                <c:pt idx="161">
                  <c:v>0.133414261068665</c:v>
                </c:pt>
                <c:pt idx="162">
                  <c:v>0.13259519327387401</c:v>
                </c:pt>
                <c:pt idx="163">
                  <c:v>0.13178538431213899</c:v>
                </c:pt>
                <c:pt idx="164">
                  <c:v>0.130984739510141</c:v>
                </c:pt>
                <c:pt idx="165">
                  <c:v>0.13019316419455701</c:v>
                </c:pt>
                <c:pt idx="166">
                  <c:v>0.12941056369206599</c:v>
                </c:pt>
                <c:pt idx="167">
                  <c:v>0.12863684332934699</c:v>
                </c:pt>
                <c:pt idx="168">
                  <c:v>0.127871908433078</c:v>
                </c:pt>
                <c:pt idx="169">
                  <c:v>0.12711566432993901</c:v>
                </c:pt>
                <c:pt idx="170">
                  <c:v>0.12636801634660699</c:v>
                </c:pt>
                <c:pt idx="171">
                  <c:v>0.12562886980976201</c:v>
                </c:pt>
                <c:pt idx="172">
                  <c:v>0.12489813004608299</c:v>
                </c:pt>
                <c:pt idx="173">
                  <c:v>0.124175702382248</c:v>
                </c:pt>
                <c:pt idx="174">
                  <c:v>0.123461492144935</c:v>
                </c:pt>
                <c:pt idx="175">
                  <c:v>0.12275540466082401</c:v>
                </c:pt>
                <c:pt idx="176">
                  <c:v>0.12205734525659399</c:v>
                </c:pt>
                <c:pt idx="177">
                  <c:v>0.12136721925892199</c:v>
                </c:pt>
                <c:pt idx="178">
                  <c:v>0.120684931994488</c:v>
                </c:pt>
                <c:pt idx="179">
                  <c:v>0.120010388789971</c:v>
                </c:pt>
                <c:pt idx="180">
                  <c:v>0.11934349497204901</c:v>
                </c:pt>
                <c:pt idx="181">
                  <c:v>0.1186841558674</c:v>
                </c:pt>
                <c:pt idx="182">
                  <c:v>0.11803227680270401</c:v>
                </c:pt>
                <c:pt idx="183">
                  <c:v>0.11738776310464</c:v>
                </c:pt>
                <c:pt idx="184">
                  <c:v>0.116750520099885</c:v>
                </c:pt>
                <c:pt idx="185">
                  <c:v>0.11612045311512</c:v>
                </c:pt>
                <c:pt idx="186">
                  <c:v>0.115497467477021</c:v>
                </c:pt>
                <c:pt idx="187">
                  <c:v>0.11488146851226901</c:v>
                </c:pt>
                <c:pt idx="188">
                  <c:v>0.114272361547542</c:v>
                </c:pt>
                <c:pt idx="189">
                  <c:v>0.113670051909519</c:v>
                </c:pt>
                <c:pt idx="190">
                  <c:v>0.113074444924877</c:v>
                </c:pt>
                <c:pt idx="191">
                  <c:v>0.11248544592029699</c:v>
                </c:pt>
                <c:pt idx="192">
                  <c:v>0.11190296022245701</c:v>
                </c:pt>
                <c:pt idx="193">
                  <c:v>0.111326893158035</c:v>
                </c:pt>
                <c:pt idx="194">
                  <c:v>0.11075715005371101</c:v>
                </c:pt>
                <c:pt idx="195">
                  <c:v>0.110193636236162</c:v>
                </c:pt>
                <c:pt idx="196">
                  <c:v>0.109636257032068</c:v>
                </c:pt>
                <c:pt idx="197">
                  <c:v>0.109084917768107</c:v>
                </c:pt>
                <c:pt idx="198">
                  <c:v>0.108539523770959</c:v>
                </c:pt>
                <c:pt idx="199">
                  <c:v>0.107999980367301</c:v>
                </c:pt>
                <c:pt idx="200">
                  <c:v>0.107466197763324</c:v>
                </c:pt>
                <c:pt idx="201">
                  <c:v>0.10693810568326401</c:v>
                </c:pt>
                <c:pt idx="202">
                  <c:v>0.106415638730868</c:v>
                </c:pt>
                <c:pt idx="203">
                  <c:v>0.10589873150988301</c:v>
                </c:pt>
                <c:pt idx="204">
                  <c:v>0.105387318624056</c:v>
                </c:pt>
                <c:pt idx="205">
                  <c:v>0.10488133467713399</c:v>
                </c:pt>
                <c:pt idx="206">
                  <c:v>0.10438071427286399</c:v>
                </c:pt>
                <c:pt idx="207">
                  <c:v>0.103885392014994</c:v>
                </c:pt>
                <c:pt idx="208">
                  <c:v>0.10339530250727</c:v>
                </c:pt>
                <c:pt idx="209">
                  <c:v>0.10291038035344</c:v>
                </c:pt>
                <c:pt idx="210">
                  <c:v>0.10243056015725099</c:v>
                </c:pt>
                <c:pt idx="211">
                  <c:v>0.10195577652245</c:v>
                </c:pt>
                <c:pt idx="212">
                  <c:v>0.101485964052784</c:v>
                </c:pt>
                <c:pt idx="213">
                  <c:v>0.101021057352</c:v>
                </c:pt>
                <c:pt idx="214">
                  <c:v>0.100560991023846</c:v>
                </c:pt>
                <c:pt idx="215">
                  <c:v>0.100105699672068</c:v>
                </c:pt>
                <c:pt idx="216">
                  <c:v>9.9655117900413606E-2</c:v>
                </c:pt>
                <c:pt idx="217">
                  <c:v>9.9209180312630194E-2</c:v>
                </c:pt>
                <c:pt idx="218">
                  <c:v>9.8767821512464604E-2</c:v>
                </c:pt>
                <c:pt idx="219">
                  <c:v>9.8330976103664106E-2</c:v>
                </c:pt>
                <c:pt idx="220">
                  <c:v>9.7898578689975702E-2</c:v>
                </c:pt>
                <c:pt idx="221">
                  <c:v>9.7470563875146701E-2</c:v>
                </c:pt>
                <c:pt idx="222">
                  <c:v>9.7046866262923998E-2</c:v>
                </c:pt>
                <c:pt idx="223">
                  <c:v>9.6627420457054997E-2</c:v>
                </c:pt>
                <c:pt idx="224">
                  <c:v>9.6212161061286605E-2</c:v>
                </c:pt>
                <c:pt idx="225">
                  <c:v>9.5801022679365994E-2</c:v>
                </c:pt>
                <c:pt idx="226">
                  <c:v>9.5393939915040402E-2</c:v>
                </c:pt>
                <c:pt idx="227">
                  <c:v>9.4990847372056805E-2</c:v>
                </c:pt>
                <c:pt idx="228">
                  <c:v>9.45916796541625E-2</c:v>
                </c:pt>
                <c:pt idx="229">
                  <c:v>9.4196371365104503E-2</c:v>
                </c:pt>
                <c:pt idx="230">
                  <c:v>9.3804857108629999E-2</c:v>
                </c:pt>
                <c:pt idx="231">
                  <c:v>9.3417071488486103E-2</c:v>
                </c:pt>
                <c:pt idx="232">
                  <c:v>9.3032949108419902E-2</c:v>
                </c:pt>
                <c:pt idx="233">
                  <c:v>9.2652424572178593E-2</c:v>
                </c:pt>
                <c:pt idx="234">
                  <c:v>9.2275432483509306E-2</c:v>
                </c:pt>
                <c:pt idx="235">
                  <c:v>9.1901907446159198E-2</c:v>
                </c:pt>
                <c:pt idx="236">
                  <c:v>9.1531784063875202E-2</c:v>
                </c:pt>
                <c:pt idx="237">
                  <c:v>9.1164996940404697E-2</c:v>
                </c:pt>
                <c:pt idx="238">
                  <c:v>9.08014806794947E-2</c:v>
                </c:pt>
                <c:pt idx="239">
                  <c:v>9.04411698848923E-2</c:v>
                </c:pt>
                <c:pt idx="240">
                  <c:v>9.0083999160344805E-2</c:v>
                </c:pt>
                <c:pt idx="241">
                  <c:v>8.9729903109599093E-2</c:v>
                </c:pt>
                <c:pt idx="242">
                  <c:v>8.9378816336402503E-2</c:v>
                </c:pt>
                <c:pt idx="243">
                  <c:v>8.9030673444502106E-2</c:v>
                </c:pt>
                <c:pt idx="244">
                  <c:v>8.8685409037645005E-2</c:v>
                </c:pt>
                <c:pt idx="245">
                  <c:v>8.8342957719578299E-2</c:v>
                </c:pt>
                <c:pt idx="246">
                  <c:v>8.8003254094049105E-2</c:v>
                </c:pt>
                <c:pt idx="247">
                  <c:v>8.7666232764804702E-2</c:v>
                </c:pt>
                <c:pt idx="248">
                  <c:v>8.7331828335592096E-2</c:v>
                </c:pt>
                <c:pt idx="249">
                  <c:v>8.6999975410158498E-2</c:v>
                </c:pt>
                <c:pt idx="250">
                  <c:v>8.6670614870203805E-2</c:v>
                </c:pt>
                <c:pt idx="251">
                  <c:v>8.6343712709238907E-2</c:v>
                </c:pt>
                <c:pt idx="252">
                  <c:v>8.6019241198727905E-2</c:v>
                </c:pt>
                <c:pt idx="253">
                  <c:v>8.56971726101345E-2</c:v>
                </c:pt>
                <c:pt idx="254">
                  <c:v>8.5377479214922405E-2</c:v>
                </c:pt>
                <c:pt idx="255">
                  <c:v>8.5060133284555695E-2</c:v>
                </c:pt>
                <c:pt idx="256">
                  <c:v>8.4745107090498095E-2</c:v>
                </c:pt>
                <c:pt idx="257">
                  <c:v>8.4432372904213404E-2</c:v>
                </c:pt>
                <c:pt idx="258">
                  <c:v>8.4121902997165501E-2</c:v>
                </c:pt>
                <c:pt idx="259">
                  <c:v>8.3813669640818197E-2</c:v>
                </c:pt>
                <c:pt idx="260">
                  <c:v>8.3507645106635303E-2</c:v>
                </c:pt>
                <c:pt idx="261">
                  <c:v>8.3203801666080796E-2</c:v>
                </c:pt>
                <c:pt idx="262">
                  <c:v>8.2902111590618305E-2</c:v>
                </c:pt>
                <c:pt idx="263">
                  <c:v>8.2602547151711794E-2</c:v>
                </c:pt>
                <c:pt idx="264">
                  <c:v>8.2305080620825102E-2</c:v>
                </c:pt>
                <c:pt idx="265">
                  <c:v>8.2009684269421998E-2</c:v>
                </c:pt>
                <c:pt idx="266">
                  <c:v>8.1716330368966403E-2</c:v>
                </c:pt>
                <c:pt idx="267">
                  <c:v>8.1424991190922003E-2</c:v>
                </c:pt>
                <c:pt idx="268">
                  <c:v>8.1135639006752802E-2</c:v>
                </c:pt>
                <c:pt idx="269">
                  <c:v>8.0848246087922598E-2</c:v>
                </c:pt>
                <c:pt idx="270">
                  <c:v>8.0562784705895202E-2</c:v>
                </c:pt>
                <c:pt idx="271">
                  <c:v>8.0279227132134395E-2</c:v>
                </c:pt>
                <c:pt idx="272">
                  <c:v>7.9997545638104101E-2</c:v>
                </c:pt>
                <c:pt idx="273">
                  <c:v>7.97177124952681E-2</c:v>
                </c:pt>
                <c:pt idx="274">
                  <c:v>7.9439699975090206E-2</c:v>
                </c:pt>
                <c:pt idx="275">
                  <c:v>7.9163480349034296E-2</c:v>
                </c:pt>
                <c:pt idx="276">
                  <c:v>7.8889025888564196E-2</c:v>
                </c:pt>
                <c:pt idx="277">
                  <c:v>7.86163088651438E-2</c:v>
                </c:pt>
                <c:pt idx="278">
                  <c:v>7.8345301550236904E-2</c:v>
                </c:pt>
                <c:pt idx="279">
                  <c:v>7.8075976215307305E-2</c:v>
                </c:pt>
                <c:pt idx="280">
                  <c:v>7.78083051318188E-2</c:v>
                </c:pt>
                <c:pt idx="281">
                  <c:v>7.7542260571235297E-2</c:v>
                </c:pt>
                <c:pt idx="282">
                  <c:v>7.7277814805020703E-2</c:v>
                </c:pt>
                <c:pt idx="283">
                  <c:v>7.7014940104638704E-2</c:v>
                </c:pt>
                <c:pt idx="284">
                  <c:v>7.6753608741553195E-2</c:v>
                </c:pt>
                <c:pt idx="285">
                  <c:v>7.6493792987227999E-2</c:v>
                </c:pt>
                <c:pt idx="286">
                  <c:v>7.6235465113127093E-2</c:v>
                </c:pt>
                <c:pt idx="287">
                  <c:v>7.5978597390714095E-2</c:v>
                </c:pt>
                <c:pt idx="288">
                  <c:v>7.5723162091452897E-2</c:v>
                </c:pt>
                <c:pt idx="289">
                  <c:v>7.5469131486807506E-2</c:v>
                </c:pt>
                <c:pt idx="290">
                  <c:v>7.5216477848241495E-2</c:v>
                </c:pt>
                <c:pt idx="291">
                  <c:v>7.4965173447218897E-2</c:v>
                </c:pt>
                <c:pt idx="292">
                  <c:v>7.4715190555203495E-2</c:v>
                </c:pt>
                <c:pt idx="293">
                  <c:v>7.4466501443659003E-2</c:v>
                </c:pt>
                <c:pt idx="294">
                  <c:v>7.4219078384049494E-2</c:v>
                </c:pt>
                <c:pt idx="295">
                  <c:v>7.39728936478386E-2</c:v>
                </c:pt>
                <c:pt idx="296">
                  <c:v>7.37279195064902E-2</c:v>
                </c:pt>
                <c:pt idx="297">
                  <c:v>7.3484128231468201E-2</c:v>
                </c:pt>
                <c:pt idx="298">
                  <c:v>7.3241492094236402E-2</c:v>
                </c:pt>
                <c:pt idx="299">
                  <c:v>7.2999983366258597E-2</c:v>
                </c:pt>
                <c:pt idx="300">
                  <c:v>7.2759578537463399E-2</c:v>
                </c:pt>
                <c:pt idx="301">
                  <c:v>7.2520270971637601E-2</c:v>
                </c:pt>
                <c:pt idx="302">
                  <c:v>7.2282058251033093E-2</c:v>
                </c:pt>
                <c:pt idx="303">
                  <c:v>7.20449379579014E-2</c:v>
                </c:pt>
                <c:pt idx="304">
                  <c:v>7.1808907674494202E-2</c:v>
                </c:pt>
                <c:pt idx="305">
                  <c:v>7.1573964983063204E-2</c:v>
                </c:pt>
                <c:pt idx="306">
                  <c:v>7.13401074658601E-2</c:v>
                </c:pt>
                <c:pt idx="307">
                  <c:v>7.1107332705136597E-2</c:v>
                </c:pt>
                <c:pt idx="308">
                  <c:v>7.0875638283144193E-2</c:v>
                </c:pt>
                <c:pt idx="309">
                  <c:v>7.0645021782134707E-2</c:v>
                </c:pt>
                <c:pt idx="310">
                  <c:v>7.0415480784359705E-2</c:v>
                </c:pt>
                <c:pt idx="311">
                  <c:v>7.0187012872070798E-2</c:v>
                </c:pt>
                <c:pt idx="312">
                  <c:v>6.99596156275199E-2</c:v>
                </c:pt>
                <c:pt idx="313">
                  <c:v>6.9733286632958497E-2</c:v>
                </c:pt>
                <c:pt idx="314">
                  <c:v>6.9508023470638197E-2</c:v>
                </c:pt>
                <c:pt idx="315">
                  <c:v>6.9283823722810903E-2</c:v>
                </c:pt>
                <c:pt idx="316">
                  <c:v>6.9060684971728001E-2</c:v>
                </c:pt>
                <c:pt idx="317">
                  <c:v>6.8838604799641406E-2</c:v>
                </c:pt>
                <c:pt idx="318">
                  <c:v>6.8617580788802604E-2</c:v>
                </c:pt>
                <c:pt idx="319">
                  <c:v>6.8397610521463301E-2</c:v>
                </c:pt>
                <c:pt idx="320">
                  <c:v>6.8178691579875203E-2</c:v>
                </c:pt>
                <c:pt idx="321">
                  <c:v>6.7960821546290004E-2</c:v>
                </c:pt>
                <c:pt idx="322">
                  <c:v>6.7743998002959299E-2</c:v>
                </c:pt>
                <c:pt idx="323">
                  <c:v>6.7528218532134796E-2</c:v>
                </c:pt>
                <c:pt idx="324">
                  <c:v>6.7313480716068103E-2</c:v>
                </c:pt>
                <c:pt idx="325">
                  <c:v>6.7099782137010899E-2</c:v>
                </c:pt>
                <c:pt idx="326">
                  <c:v>6.6887120377215004E-2</c:v>
                </c:pt>
                <c:pt idx="327">
                  <c:v>6.6675493018931803E-2</c:v>
                </c:pt>
                <c:pt idx="328">
                  <c:v>6.6464897644413198E-2</c:v>
                </c:pt>
                <c:pt idx="329">
                  <c:v>6.62553318359108E-2</c:v>
                </c:pt>
                <c:pt idx="330">
                  <c:v>6.6046793175676299E-2</c:v>
                </c:pt>
                <c:pt idx="331">
                  <c:v>6.5839279245961196E-2</c:v>
                </c:pt>
                <c:pt idx="332">
                  <c:v>6.5632787629017406E-2</c:v>
                </c:pt>
                <c:pt idx="333">
                  <c:v>6.5427315907096398E-2</c:v>
                </c:pt>
                <c:pt idx="334">
                  <c:v>6.5222861662449894E-2</c:v>
                </c:pt>
                <c:pt idx="335">
                  <c:v>6.50194224773296E-2</c:v>
                </c:pt>
                <c:pt idx="336">
                  <c:v>6.4816995933987098E-2</c:v>
                </c:pt>
                <c:pt idx="337">
                  <c:v>6.4615579614674207E-2</c:v>
                </c:pt>
                <c:pt idx="338">
                  <c:v>6.4415171101642396E-2</c:v>
                </c:pt>
                <c:pt idx="339">
                  <c:v>6.4215767977143498E-2</c:v>
                </c:pt>
                <c:pt idx="340">
                  <c:v>6.4017367823429094E-2</c:v>
                </c:pt>
                <c:pt idx="341">
                  <c:v>6.3819968222750906E-2</c:v>
                </c:pt>
                <c:pt idx="342">
                  <c:v>6.36235667573605E-2</c:v>
                </c:pt>
                <c:pt idx="343">
                  <c:v>6.3428161009509695E-2</c:v>
                </c:pt>
                <c:pt idx="344">
                  <c:v>6.3233748561450004E-2</c:v>
                </c:pt>
                <c:pt idx="345">
                  <c:v>6.3040326995433202E-2</c:v>
                </c:pt>
                <c:pt idx="346">
                  <c:v>6.2847893893710899E-2</c:v>
                </c:pt>
                <c:pt idx="347">
                  <c:v>6.2656446838534705E-2</c:v>
                </c:pt>
                <c:pt idx="348">
                  <c:v>6.2465983412156402E-2</c:v>
                </c:pt>
                <c:pt idx="349">
                  <c:v>6.2276501196827601E-2</c:v>
                </c:pt>
                <c:pt idx="350">
                  <c:v>6.2087997774800001E-2</c:v>
                </c:pt>
                <c:pt idx="351">
                  <c:v>6.1900470728325302E-2</c:v>
                </c:pt>
                <c:pt idx="352">
                  <c:v>6.1713917639655003E-2</c:v>
                </c:pt>
                <c:pt idx="353">
                  <c:v>6.15283360910409E-2</c:v>
                </c:pt>
                <c:pt idx="354">
                  <c:v>6.1343723664734701E-2</c:v>
                </c:pt>
                <c:pt idx="355">
                  <c:v>6.1160077942987903E-2</c:v>
                </c:pt>
                <c:pt idx="356">
                  <c:v>6.0977396508052402E-2</c:v>
                </c:pt>
                <c:pt idx="357">
                  <c:v>6.0795676942179702E-2</c:v>
                </c:pt>
                <c:pt idx="358">
                  <c:v>6.0614916827621497E-2</c:v>
                </c:pt>
                <c:pt idx="359">
                  <c:v>6.0435113746629403E-2</c:v>
                </c:pt>
                <c:pt idx="360">
                  <c:v>6.0256265281455203E-2</c:v>
                </c:pt>
                <c:pt idx="361">
                  <c:v>6.0078369014350499E-2</c:v>
                </c:pt>
                <c:pt idx="362">
                  <c:v>5.9901422527567E-2</c:v>
                </c:pt>
                <c:pt idx="363">
                  <c:v>5.9725423403356299E-2</c:v>
                </c:pt>
                <c:pt idx="364">
                  <c:v>5.9550369223970098E-2</c:v>
                </c:pt>
                <c:pt idx="365">
                  <c:v>5.93762575716602E-2</c:v>
                </c:pt>
                <c:pt idx="366">
                  <c:v>5.9203086028677999E-2</c:v>
                </c:pt>
                <c:pt idx="367">
                  <c:v>5.90308521772753E-2</c:v>
                </c:pt>
                <c:pt idx="368">
                  <c:v>5.8859553599703802E-2</c:v>
                </c:pt>
                <c:pt idx="369">
                  <c:v>5.8689187878215199E-2</c:v>
                </c:pt>
                <c:pt idx="370">
                  <c:v>5.8519752595061002E-2</c:v>
                </c:pt>
                <c:pt idx="371">
                  <c:v>5.8351245332493001E-2</c:v>
                </c:pt>
                <c:pt idx="372">
                  <c:v>5.8183663672762898E-2</c:v>
                </c:pt>
                <c:pt idx="373">
                  <c:v>5.8017005198122203E-2</c:v>
                </c:pt>
                <c:pt idx="374">
                  <c:v>5.78512674908227E-2</c:v>
                </c:pt>
                <c:pt idx="375">
                  <c:v>5.7686448133116103E-2</c:v>
                </c:pt>
                <c:pt idx="376">
                  <c:v>5.7522544707253903E-2</c:v>
                </c:pt>
                <c:pt idx="377">
                  <c:v>5.7359554795487898E-2</c:v>
                </c:pt>
                <c:pt idx="378">
                  <c:v>5.7197475980069801E-2</c:v>
                </c:pt>
                <c:pt idx="379">
                  <c:v>5.7036305843251103E-2</c:v>
                </c:pt>
                <c:pt idx="380">
                  <c:v>5.6876041967283603E-2</c:v>
                </c:pt>
                <c:pt idx="381">
                  <c:v>5.6716681934418998E-2</c:v>
                </c:pt>
                <c:pt idx="382">
                  <c:v>5.6558223326908803E-2</c:v>
                </c:pt>
                <c:pt idx="383">
                  <c:v>5.64006637270048E-2</c:v>
                </c:pt>
                <c:pt idx="384">
                  <c:v>5.6244000716958703E-2</c:v>
                </c:pt>
                <c:pt idx="385">
                  <c:v>5.6088231879022003E-2</c:v>
                </c:pt>
                <c:pt idx="386">
                  <c:v>5.5933354795446498E-2</c:v>
                </c:pt>
                <c:pt idx="387">
                  <c:v>5.5779367048483797E-2</c:v>
                </c:pt>
                <c:pt idx="388">
                  <c:v>5.5626266220385599E-2</c:v>
                </c:pt>
                <c:pt idx="389">
                  <c:v>5.5474049893403599E-2</c:v>
                </c:pt>
                <c:pt idx="390">
                  <c:v>5.5322715649789397E-2</c:v>
                </c:pt>
                <c:pt idx="391">
                  <c:v>5.5172261071794702E-2</c:v>
                </c:pt>
                <c:pt idx="392">
                  <c:v>5.5022683741671102E-2</c:v>
                </c:pt>
                <c:pt idx="393">
                  <c:v>5.4873981241670401E-2</c:v>
                </c:pt>
                <c:pt idx="394">
                  <c:v>5.4726151154044202E-2</c:v>
                </c:pt>
                <c:pt idx="395">
                  <c:v>5.4579191061044099E-2</c:v>
                </c:pt>
                <c:pt idx="396">
                  <c:v>5.4433098544921898E-2</c:v>
                </c:pt>
                <c:pt idx="397">
                  <c:v>5.4287871187929097E-2</c:v>
                </c:pt>
                <c:pt idx="398">
                  <c:v>5.41435065723175E-2</c:v>
                </c:pt>
                <c:pt idx="399">
                  <c:v>5.4000002280338799E-2</c:v>
                </c:pt>
                <c:pt idx="400">
                  <c:v>5.38573553151609E-2</c:v>
                </c:pt>
                <c:pt idx="401">
                  <c:v>5.3715560363617902E-2</c:v>
                </c:pt>
                <c:pt idx="402">
                  <c:v>5.3574611533460097E-2</c:v>
                </c:pt>
                <c:pt idx="403">
                  <c:v>5.3434502932437802E-2</c:v>
                </c:pt>
                <c:pt idx="404">
                  <c:v>5.3295228668301303E-2</c:v>
                </c:pt>
                <c:pt idx="405">
                  <c:v>5.3156782848801098E-2</c:v>
                </c:pt>
                <c:pt idx="406">
                  <c:v>5.3019159581687403E-2</c:v>
                </c:pt>
                <c:pt idx="407">
                  <c:v>5.28823529747105E-2</c:v>
                </c:pt>
                <c:pt idx="408">
                  <c:v>5.2746357135620897E-2</c:v>
                </c:pt>
                <c:pt idx="409">
                  <c:v>5.2611166172168898E-2</c:v>
                </c:pt>
                <c:pt idx="410">
                  <c:v>5.2476774192104801E-2</c:v>
                </c:pt>
                <c:pt idx="411">
                  <c:v>5.2343175303178897E-2</c:v>
                </c:pt>
                <c:pt idx="412">
                  <c:v>5.2210363613141603E-2</c:v>
                </c:pt>
                <c:pt idx="413">
                  <c:v>5.2078333229743201E-2</c:v>
                </c:pt>
                <c:pt idx="414">
                  <c:v>5.1947078260734199E-2</c:v>
                </c:pt>
                <c:pt idx="415">
                  <c:v>5.1816592813864699E-2</c:v>
                </c:pt>
                <c:pt idx="416">
                  <c:v>5.1686870996885202E-2</c:v>
                </c:pt>
                <c:pt idx="417">
                  <c:v>5.1557906917545998E-2</c:v>
                </c:pt>
                <c:pt idx="418">
                  <c:v>5.1429694683597399E-2</c:v>
                </c:pt>
                <c:pt idx="419">
                  <c:v>5.13022284027898E-2</c:v>
                </c:pt>
                <c:pt idx="420">
                  <c:v>5.1175502182873603E-2</c:v>
                </c:pt>
                <c:pt idx="421">
                  <c:v>5.1049510131599002E-2</c:v>
                </c:pt>
                <c:pt idx="422">
                  <c:v>5.0924246356716399E-2</c:v>
                </c:pt>
                <c:pt idx="423">
                  <c:v>5.0799704965976203E-2</c:v>
                </c:pt>
                <c:pt idx="424">
                  <c:v>5.0675880067128698E-2</c:v>
                </c:pt>
                <c:pt idx="425">
                  <c:v>5.0552765767924203E-2</c:v>
                </c:pt>
                <c:pt idx="426">
                  <c:v>5.0430356176113099E-2</c:v>
                </c:pt>
                <c:pt idx="427">
                  <c:v>5.0308645399445698E-2</c:v>
                </c:pt>
                <c:pt idx="428">
                  <c:v>5.0187627545672298E-2</c:v>
                </c:pt>
                <c:pt idx="429">
                  <c:v>5.0067296722543397E-2</c:v>
                </c:pt>
                <c:pt idx="430">
                  <c:v>4.9947647037809198E-2</c:v>
                </c:pt>
                <c:pt idx="431">
                  <c:v>4.9828672599220102E-2</c:v>
                </c:pt>
                <c:pt idx="432">
                  <c:v>4.9710367514526399E-2</c:v>
                </c:pt>
                <c:pt idx="433">
                  <c:v>4.9592725891478499E-2</c:v>
                </c:pt>
                <c:pt idx="434">
                  <c:v>4.9475741837826701E-2</c:v>
                </c:pt>
                <c:pt idx="435">
                  <c:v>4.9359409461321398E-2</c:v>
                </c:pt>
                <c:pt idx="436">
                  <c:v>4.9243722869712798E-2</c:v>
                </c:pt>
                <c:pt idx="437">
                  <c:v>4.9128676170751402E-2</c:v>
                </c:pt>
                <c:pt idx="438">
                  <c:v>4.90142634721875E-2</c:v>
                </c:pt>
                <c:pt idx="439">
                  <c:v>4.8900478881771403E-2</c:v>
                </c:pt>
                <c:pt idx="440">
                  <c:v>4.8787316507253403E-2</c:v>
                </c:pt>
                <c:pt idx="441">
                  <c:v>4.8674770456383999E-2</c:v>
                </c:pt>
                <c:pt idx="442">
                  <c:v>4.8562834836913399E-2</c:v>
                </c:pt>
                <c:pt idx="443">
                  <c:v>4.8451503756591997E-2</c:v>
                </c:pt>
                <c:pt idx="444">
                  <c:v>4.8340771323170099E-2</c:v>
                </c:pt>
                <c:pt idx="445">
                  <c:v>4.82306316443981E-2</c:v>
                </c:pt>
                <c:pt idx="446">
                  <c:v>4.8121078828026298E-2</c:v>
                </c:pt>
                <c:pt idx="447">
                  <c:v>4.8012106981804997E-2</c:v>
                </c:pt>
                <c:pt idx="448">
                  <c:v>4.7903710213484697E-2</c:v>
                </c:pt>
                <c:pt idx="449">
                  <c:v>4.7795882630815599E-2</c:v>
                </c:pt>
                <c:pt idx="450">
                  <c:v>4.7688618341548E-2</c:v>
                </c:pt>
                <c:pt idx="451">
                  <c:v>4.7581911453432497E-2</c:v>
                </c:pt>
                <c:pt idx="452">
                  <c:v>4.7475756074219097E-2</c:v>
                </c:pt>
                <c:pt idx="453">
                  <c:v>4.7370146311658402E-2</c:v>
                </c:pt>
                <c:pt idx="454">
                  <c:v>4.72650762735006E-2</c:v>
                </c:pt>
                <c:pt idx="455">
                  <c:v>4.71605400674961E-2</c:v>
                </c:pt>
                <c:pt idx="456">
                  <c:v>4.7056531801395199E-2</c:v>
                </c:pt>
                <c:pt idx="457">
                  <c:v>4.69530455829483E-2</c:v>
                </c:pt>
                <c:pt idx="458">
                  <c:v>4.68500755199057E-2</c:v>
                </c:pt>
                <c:pt idx="459">
                  <c:v>4.6747615720017802E-2</c:v>
                </c:pt>
                <c:pt idx="460">
                  <c:v>4.6645660291034903E-2</c:v>
                </c:pt>
                <c:pt idx="461">
                  <c:v>4.6544203340707302E-2</c:v>
                </c:pt>
                <c:pt idx="462">
                  <c:v>4.64432389767854E-2</c:v>
                </c:pt>
                <c:pt idx="463">
                  <c:v>4.6342761307019503E-2</c:v>
                </c:pt>
                <c:pt idx="464">
                  <c:v>4.6242764439159999E-2</c:v>
                </c:pt>
                <c:pt idx="465">
                  <c:v>4.6143242480957199E-2</c:v>
                </c:pt>
                <c:pt idx="466">
                  <c:v>4.6044189540161498E-2</c:v>
                </c:pt>
                <c:pt idx="467">
                  <c:v>4.5945599724523098E-2</c:v>
                </c:pt>
                <c:pt idx="468">
                  <c:v>4.5847467141792497E-2</c:v>
                </c:pt>
                <c:pt idx="469">
                  <c:v>4.5749785899719897E-2</c:v>
                </c:pt>
                <c:pt idx="470">
                  <c:v>4.5652550106055699E-2</c:v>
                </c:pt>
                <c:pt idx="471">
                  <c:v>4.5555753868550403E-2</c:v>
                </c:pt>
                <c:pt idx="472">
                  <c:v>4.5459391294954098E-2</c:v>
                </c:pt>
                <c:pt idx="473">
                  <c:v>4.53634564930172E-2</c:v>
                </c:pt>
                <c:pt idx="474">
                  <c:v>4.5267943570490202E-2</c:v>
                </c:pt>
                <c:pt idx="475">
                  <c:v>4.51728466351232E-2</c:v>
                </c:pt>
                <c:pt idx="476">
                  <c:v>4.5078159794666797E-2</c:v>
                </c:pt>
                <c:pt idx="477">
                  <c:v>4.4983877156871098E-2</c:v>
                </c:pt>
                <c:pt idx="478">
                  <c:v>4.4889992829486601E-2</c:v>
                </c:pt>
                <c:pt idx="479">
                  <c:v>4.4796500920263597E-2</c:v>
                </c:pt>
                <c:pt idx="480">
                  <c:v>4.4703395536952399E-2</c:v>
                </c:pt>
                <c:pt idx="481">
                  <c:v>4.4610670787303401E-2</c:v>
                </c:pt>
                <c:pt idx="482">
                  <c:v>4.4518320779066901E-2</c:v>
                </c:pt>
                <c:pt idx="483">
                  <c:v>4.4426339619993302E-2</c:v>
                </c:pt>
                <c:pt idx="484">
                  <c:v>4.4334721417832901E-2</c:v>
                </c:pt>
                <c:pt idx="485">
                  <c:v>4.4243460280336003E-2</c:v>
                </c:pt>
                <c:pt idx="486">
                  <c:v>4.4152550315253003E-2</c:v>
                </c:pt>
                <c:pt idx="487">
                  <c:v>4.4061985630334199E-2</c:v>
                </c:pt>
                <c:pt idx="488">
                  <c:v>4.3971760333330001E-2</c:v>
                </c:pt>
                <c:pt idx="489">
                  <c:v>4.3881868531990699E-2</c:v>
                </c:pt>
                <c:pt idx="490">
                  <c:v>4.3792304334066702E-2</c:v>
                </c:pt>
                <c:pt idx="491">
                  <c:v>4.3703061847308301E-2</c:v>
                </c:pt>
                <c:pt idx="492">
                  <c:v>4.3614135179465802E-2</c:v>
                </c:pt>
                <c:pt idx="493">
                  <c:v>4.3525518438289501E-2</c:v>
                </c:pt>
                <c:pt idx="494">
                  <c:v>4.3437205731529899E-2</c:v>
                </c:pt>
                <c:pt idx="495">
                  <c:v>4.33491911669373E-2</c:v>
                </c:pt>
                <c:pt idx="496">
                  <c:v>4.3261468852261897E-2</c:v>
                </c:pt>
                <c:pt idx="497">
                  <c:v>4.3174032895254198E-2</c:v>
                </c:pt>
                <c:pt idx="498">
                  <c:v>4.30868774036645E-2</c:v>
                </c:pt>
                <c:pt idx="499">
                  <c:v>4.2999996485243101E-2</c:v>
                </c:pt>
                <c:pt idx="500">
                  <c:v>4.2913385140083499E-2</c:v>
                </c:pt>
                <c:pt idx="501">
                  <c:v>4.2827041937651501E-2</c:v>
                </c:pt>
                <c:pt idx="502">
                  <c:v>4.2740966339756097E-2</c:v>
                </c:pt>
                <c:pt idx="503">
                  <c:v>4.2655157808206098E-2</c:v>
                </c:pt>
                <c:pt idx="504">
                  <c:v>4.2569615804810598E-2</c:v>
                </c:pt>
                <c:pt idx="505">
                  <c:v>4.24843397913785E-2</c:v>
                </c:pt>
                <c:pt idx="506">
                  <c:v>4.2399329229718598E-2</c:v>
                </c:pt>
                <c:pt idx="507">
                  <c:v>4.23145835816401E-2</c:v>
                </c:pt>
                <c:pt idx="508">
                  <c:v>4.2230102308951703E-2</c:v>
                </c:pt>
                <c:pt idx="509">
                  <c:v>4.2145884873462602E-2</c:v>
                </c:pt>
                <c:pt idx="510">
                  <c:v>4.2061930736981397E-2</c:v>
                </c:pt>
                <c:pt idx="511">
                  <c:v>4.19782393613174E-2</c:v>
                </c:pt>
                <c:pt idx="512">
                  <c:v>4.1894810208279301E-2</c:v>
                </c:pt>
                <c:pt idx="513">
                  <c:v>4.1811642739676101E-2</c:v>
                </c:pt>
                <c:pt idx="514">
                  <c:v>4.1728736417316697E-2</c:v>
                </c:pt>
                <c:pt idx="515">
                  <c:v>4.1646090703010202E-2</c:v>
                </c:pt>
                <c:pt idx="516">
                  <c:v>4.1563705058565402E-2</c:v>
                </c:pt>
                <c:pt idx="517">
                  <c:v>4.1481578945791298E-2</c:v>
                </c:pt>
                <c:pt idx="518">
                  <c:v>4.13997118264968E-2</c:v>
                </c:pt>
                <c:pt idx="519">
                  <c:v>4.1318103162490898E-2</c:v>
                </c:pt>
                <c:pt idx="520">
                  <c:v>4.12367524155825E-2</c:v>
                </c:pt>
                <c:pt idx="521">
                  <c:v>4.1155659047580499E-2</c:v>
                </c:pt>
                <c:pt idx="522">
                  <c:v>4.1074822520293999E-2</c:v>
                </c:pt>
                <c:pt idx="523">
                  <c:v>4.0994242295531703E-2</c:v>
                </c:pt>
                <c:pt idx="524">
                  <c:v>4.09139178351028E-2</c:v>
                </c:pt>
                <c:pt idx="525">
                  <c:v>4.0833848600816E-2</c:v>
                </c:pt>
                <c:pt idx="526">
                  <c:v>4.0754034054480401E-2</c:v>
                </c:pt>
                <c:pt idx="527">
                  <c:v>4.06744736579049E-2</c:v>
                </c:pt>
                <c:pt idx="528">
                  <c:v>4.0595166872898499E-2</c:v>
                </c:pt>
                <c:pt idx="529">
                  <c:v>4.0516113161269997E-2</c:v>
                </c:pt>
                <c:pt idx="530">
                  <c:v>4.04373119848285E-2</c:v>
                </c:pt>
                <c:pt idx="531">
                  <c:v>4.0358762805382899E-2</c:v>
                </c:pt>
                <c:pt idx="532">
                  <c:v>4.0280465084742E-2</c:v>
                </c:pt>
                <c:pt idx="533">
                  <c:v>4.0202418284714901E-2</c:v>
                </c:pt>
                <c:pt idx="534">
                  <c:v>4.0124621867110501E-2</c:v>
                </c:pt>
                <c:pt idx="535">
                  <c:v>4.0047075293737702E-2</c:v>
                </c:pt>
                <c:pt idx="536">
                  <c:v>3.99697780264055E-2</c:v>
                </c:pt>
                <c:pt idx="537">
                  <c:v>3.9892729526922903E-2</c:v>
                </c:pt>
                <c:pt idx="538">
                  <c:v>3.9815929257098703E-2</c:v>
                </c:pt>
                <c:pt idx="539">
                  <c:v>3.9739376678741799E-2</c:v>
                </c:pt>
                <c:pt idx="540">
                  <c:v>3.9663071253661399E-2</c:v>
                </c:pt>
                <c:pt idx="541">
                  <c:v>3.9587012443666199E-2</c:v>
                </c:pt>
                <c:pt idx="542">
                  <c:v>3.9511199710565298E-2</c:v>
                </c:pt>
                <c:pt idx="543">
                  <c:v>3.9435632516167503E-2</c:v>
                </c:pt>
                <c:pt idx="544">
                  <c:v>3.9360310322281801E-2</c:v>
                </c:pt>
                <c:pt idx="545">
                  <c:v>3.9285232590717201E-2</c:v>
                </c:pt>
                <c:pt idx="546">
                  <c:v>3.9210398783282599E-2</c:v>
                </c:pt>
                <c:pt idx="547">
                  <c:v>3.9135808361786997E-2</c:v>
                </c:pt>
                <c:pt idx="548">
                  <c:v>3.9061460788039203E-2</c:v>
                </c:pt>
                <c:pt idx="549">
                  <c:v>3.8987355523848202E-2</c:v>
                </c:pt>
                <c:pt idx="550">
                  <c:v>3.8913492031022998E-2</c:v>
                </c:pt>
                <c:pt idx="551">
                  <c:v>3.88398697713725E-2</c:v>
                </c:pt>
                <c:pt idx="552">
                  <c:v>3.8766488206705599E-2</c:v>
                </c:pt>
                <c:pt idx="553">
                  <c:v>3.86933467988314E-2</c:v>
                </c:pt>
                <c:pt idx="554">
                  <c:v>3.86204450095586E-2</c:v>
                </c:pt>
                <c:pt idx="555">
                  <c:v>3.8547782300696401E-2</c:v>
                </c:pt>
                <c:pt idx="556">
                  <c:v>3.8475358134053499E-2</c:v>
                </c:pt>
                <c:pt idx="557">
                  <c:v>3.8403171971439103E-2</c:v>
                </c:pt>
                <c:pt idx="558">
                  <c:v>3.8331223274661902E-2</c:v>
                </c:pt>
                <c:pt idx="559">
                  <c:v>3.8259511505530898E-2</c:v>
                </c:pt>
                <c:pt idx="560">
                  <c:v>3.8188036125855203E-2</c:v>
                </c:pt>
                <c:pt idx="561">
                  <c:v>3.8116796597443499E-2</c:v>
                </c:pt>
                <c:pt idx="562">
                  <c:v>3.8045792382105002E-2</c:v>
                </c:pt>
                <c:pt idx="563">
                  <c:v>3.7975022941648402E-2</c:v>
                </c:pt>
                <c:pt idx="564">
                  <c:v>3.7904487737882797E-2</c:v>
                </c:pt>
                <c:pt idx="565">
                  <c:v>3.7834186232617098E-2</c:v>
                </c:pt>
                <c:pt idx="566">
                  <c:v>3.7764117887660202E-2</c:v>
                </c:pt>
                <c:pt idx="567">
                  <c:v>3.7694282164821097E-2</c:v>
                </c:pt>
                <c:pt idx="568">
                  <c:v>3.76246785259087E-2</c:v>
                </c:pt>
                <c:pt idx="569">
                  <c:v>3.7555306432731902E-2</c:v>
                </c:pt>
                <c:pt idx="570">
                  <c:v>3.7486165347099802E-2</c:v>
                </c:pt>
                <c:pt idx="571">
                  <c:v>3.7417254730821199E-2</c:v>
                </c:pt>
                <c:pt idx="572">
                  <c:v>3.7348574045705102E-2</c:v>
                </c:pt>
                <c:pt idx="573">
                  <c:v>3.7280122753560498E-2</c:v>
                </c:pt>
                <c:pt idx="574">
                  <c:v>3.72119003161962E-2</c:v>
                </c:pt>
                <c:pt idx="575">
                  <c:v>3.7143906195421197E-2</c:v>
                </c:pt>
                <c:pt idx="576">
                  <c:v>3.70761398530444E-2</c:v>
                </c:pt>
                <c:pt idx="577">
                  <c:v>3.70086007508749E-2</c:v>
                </c:pt>
                <c:pt idx="578">
                  <c:v>3.6941288350721503E-2</c:v>
                </c:pt>
                <c:pt idx="579">
                  <c:v>3.6874202114393101E-2</c:v>
                </c:pt>
                <c:pt idx="580">
                  <c:v>3.6807341503698798E-2</c:v>
                </c:pt>
                <c:pt idx="581">
                  <c:v>3.6740705980447499E-2</c:v>
                </c:pt>
                <c:pt idx="582">
                  <c:v>3.6674295006447998E-2</c:v>
                </c:pt>
                <c:pt idx="583">
                  <c:v>3.6608108043509398E-2</c:v>
                </c:pt>
                <c:pt idx="584">
                  <c:v>3.6542144553440598E-2</c:v>
                </c:pt>
                <c:pt idx="585">
                  <c:v>3.6476403998050501E-2</c:v>
                </c:pt>
                <c:pt idx="586">
                  <c:v>3.6410885839148102E-2</c:v>
                </c:pt>
                <c:pt idx="587">
                  <c:v>3.6345589538542299E-2</c:v>
                </c:pt>
                <c:pt idx="588">
                  <c:v>3.6280514558042098E-2</c:v>
                </c:pt>
                <c:pt idx="589">
                  <c:v>3.6215660359456302E-2</c:v>
                </c:pt>
                <c:pt idx="590">
                  <c:v>3.6151026404594E-2</c:v>
                </c:pt>
                <c:pt idx="591">
                  <c:v>3.6086612155264097E-2</c:v>
                </c:pt>
                <c:pt idx="592">
                  <c:v>3.6022417073275498E-2</c:v>
                </c:pt>
                <c:pt idx="593">
                  <c:v>3.5958440620437203E-2</c:v>
                </c:pt>
                <c:pt idx="594">
                  <c:v>3.5894682258557999E-2</c:v>
                </c:pt>
                <c:pt idx="595">
                  <c:v>3.5831141449447101E-2</c:v>
                </c:pt>
                <c:pt idx="596">
                  <c:v>3.57678176549132E-2</c:v>
                </c:pt>
                <c:pt idx="597">
                  <c:v>3.5704710336765297E-2</c:v>
                </c:pt>
                <c:pt idx="598">
                  <c:v>3.5641818956812399E-2</c:v>
                </c:pt>
                <c:pt idx="599">
                  <c:v>3.5579142976863397E-2</c:v>
                </c:pt>
                <c:pt idx="600">
                  <c:v>3.5516681858727299E-2</c:v>
                </c:pt>
                <c:pt idx="601">
                  <c:v>3.5454435064213002E-2</c:v>
                </c:pt>
                <c:pt idx="602">
                  <c:v>3.5392402055129397E-2</c:v>
                </c:pt>
                <c:pt idx="603">
                  <c:v>3.5330582293285499E-2</c:v>
                </c:pt>
                <c:pt idx="604">
                  <c:v>3.5268975240490302E-2</c:v>
                </c:pt>
                <c:pt idx="605">
                  <c:v>3.52075803585526E-2</c:v>
                </c:pt>
                <c:pt idx="606">
                  <c:v>3.5146397109281399E-2</c:v>
                </c:pt>
                <c:pt idx="607">
                  <c:v>3.5085424954485703E-2</c:v>
                </c:pt>
                <c:pt idx="608">
                  <c:v>3.5024663355974303E-2</c:v>
                </c:pt>
                <c:pt idx="609">
                  <c:v>3.4964111775556299E-2</c:v>
                </c:pt>
                <c:pt idx="610">
                  <c:v>3.4903769675040601E-2</c:v>
                </c:pt>
                <c:pt idx="611">
                  <c:v>3.48436365162361E-2</c:v>
                </c:pt>
                <c:pt idx="612">
                  <c:v>3.4783711760951699E-2</c:v>
                </c:pt>
                <c:pt idx="613">
                  <c:v>3.4723994870996498E-2</c:v>
                </c:pt>
                <c:pt idx="614">
                  <c:v>3.4664485308179199E-2</c:v>
                </c:pt>
                <c:pt idx="615">
                  <c:v>3.4605182534308998E-2</c:v>
                </c:pt>
                <c:pt idx="616">
                  <c:v>3.4546086011194702E-2</c:v>
                </c:pt>
                <c:pt idx="617">
                  <c:v>3.4487195200645297E-2</c:v>
                </c:pt>
                <c:pt idx="618">
                  <c:v>3.4428509564469703E-2</c:v>
                </c:pt>
                <c:pt idx="619">
                  <c:v>3.4370028564476802E-2</c:v>
                </c:pt>
                <c:pt idx="620">
                  <c:v>3.4311751662475701E-2</c:v>
                </c:pt>
                <c:pt idx="621">
                  <c:v>3.4253678320275101E-2</c:v>
                </c:pt>
                <c:pt idx="622">
                  <c:v>3.4195807999684198E-2</c:v>
                </c:pt>
                <c:pt idx="623">
                  <c:v>3.41381401625118E-2</c:v>
                </c:pt>
                <c:pt idx="624">
                  <c:v>3.4080674270566803E-2</c:v>
                </c:pt>
                <c:pt idx="625">
                  <c:v>3.4023409785658203E-2</c:v>
                </c:pt>
                <c:pt idx="626">
                  <c:v>3.3966346169594999E-2</c:v>
                </c:pt>
                <c:pt idx="627">
                  <c:v>3.3909482884186097E-2</c:v>
                </c:pt>
                <c:pt idx="628">
                  <c:v>3.38528193912404E-2</c:v>
                </c:pt>
                <c:pt idx="629">
                  <c:v>3.3796355152566897E-2</c:v>
                </c:pt>
                <c:pt idx="630">
                  <c:v>3.3740089629974497E-2</c:v>
                </c:pt>
                <c:pt idx="631">
                  <c:v>3.3684022285272099E-2</c:v>
                </c:pt>
                <c:pt idx="632">
                  <c:v>3.36281525802688E-2</c:v>
                </c:pt>
                <c:pt idx="633">
                  <c:v>3.3572479976773303E-2</c:v>
                </c:pt>
                <c:pt idx="634">
                  <c:v>3.3517003936594798E-2</c:v>
                </c:pt>
                <c:pt idx="635">
                  <c:v>3.3461723921542098E-2</c:v>
                </c:pt>
                <c:pt idx="636">
                  <c:v>3.3406639393424101E-2</c:v>
                </c:pt>
                <c:pt idx="637">
                  <c:v>3.3351749814049897E-2</c:v>
                </c:pt>
                <c:pt idx="638">
                  <c:v>3.3297054645228301E-2</c:v>
                </c:pt>
                <c:pt idx="639">
                  <c:v>3.32425533487683E-2</c:v>
                </c:pt>
                <c:pt idx="640">
                  <c:v>3.3188245386478799E-2</c:v>
                </c:pt>
                <c:pt idx="641">
                  <c:v>3.3134130220168798E-2</c:v>
                </c:pt>
                <c:pt idx="642">
                  <c:v>3.3080207311647299E-2</c:v>
                </c:pt>
                <c:pt idx="643">
                  <c:v>3.3026476122722997E-2</c:v>
                </c:pt>
                <c:pt idx="644">
                  <c:v>3.2972936115205097E-2</c:v>
                </c:pt>
                <c:pt idx="645">
                  <c:v>3.2919586750902501E-2</c:v>
                </c:pt>
                <c:pt idx="646">
                  <c:v>3.2866427491624002E-2</c:v>
                </c:pt>
                <c:pt idx="647">
                  <c:v>3.2813457799178603E-2</c:v>
                </c:pt>
                <c:pt idx="648">
                  <c:v>3.2760677135375303E-2</c:v>
                </c:pt>
                <c:pt idx="649">
                  <c:v>3.2708084962023001E-2</c:v>
                </c:pt>
                <c:pt idx="650">
                  <c:v>3.2655680740930698E-2</c:v>
                </c:pt>
                <c:pt idx="651">
                  <c:v>3.2603463933907201E-2</c:v>
                </c:pt>
                <c:pt idx="652">
                  <c:v>3.2551434002761601E-2</c:v>
                </c:pt>
                <c:pt idx="653">
                  <c:v>3.2499590409302802E-2</c:v>
                </c:pt>
                <c:pt idx="654">
                  <c:v>3.2447932615339702E-2</c:v>
                </c:pt>
                <c:pt idx="655">
                  <c:v>3.2396460082681197E-2</c:v>
                </c:pt>
                <c:pt idx="656">
                  <c:v>3.2345172273136297E-2</c:v>
                </c:pt>
                <c:pt idx="657">
                  <c:v>3.2294068648514002E-2</c:v>
                </c:pt>
                <c:pt idx="658">
                  <c:v>3.2243148670623202E-2</c:v>
                </c:pt>
                <c:pt idx="659">
                  <c:v>3.2192411801272802E-2</c:v>
                </c:pt>
                <c:pt idx="660">
                  <c:v>3.2141857502271803E-2</c:v>
                </c:pt>
                <c:pt idx="661">
                  <c:v>3.2091485235429103E-2</c:v>
                </c:pt>
                <c:pt idx="662">
                  <c:v>3.2041294462553598E-2</c:v>
                </c:pt>
                <c:pt idx="663">
                  <c:v>3.19912846454544E-2</c:v>
                </c:pt>
                <c:pt idx="664">
                  <c:v>3.1941455245940303E-2</c:v>
                </c:pt>
                <c:pt idx="665">
                  <c:v>3.1891805725820198E-2</c:v>
                </c:pt>
                <c:pt idx="666">
                  <c:v>3.1842335546903203E-2</c:v>
                </c:pt>
                <c:pt idx="667">
                  <c:v>3.1793044170998097E-2</c:v>
                </c:pt>
                <c:pt idx="668">
                  <c:v>3.1743931059914E-2</c:v>
                </c:pt>
                <c:pt idx="669">
                  <c:v>3.1694995675459699E-2</c:v>
                </c:pt>
                <c:pt idx="670">
                  <c:v>3.1646237479444103E-2</c:v>
                </c:pt>
                <c:pt idx="671">
                  <c:v>3.1597655933676402E-2</c:v>
                </c:pt>
                <c:pt idx="672">
                  <c:v>3.1549250499965202E-2</c:v>
                </c:pt>
                <c:pt idx="673">
                  <c:v>3.1501020640119698E-2</c:v>
                </c:pt>
                <c:pt idx="674">
                  <c:v>3.1452965815948801E-2</c:v>
                </c:pt>
                <c:pt idx="675">
                  <c:v>3.1405085489261401E-2</c:v>
                </c:pt>
                <c:pt idx="676">
                  <c:v>3.1357379121866397E-2</c:v>
                </c:pt>
                <c:pt idx="677">
                  <c:v>3.1309846175572698E-2</c:v>
                </c:pt>
                <c:pt idx="678">
                  <c:v>3.1262486112189403E-2</c:v>
                </c:pt>
                <c:pt idx="679">
                  <c:v>3.1215298393525399E-2</c:v>
                </c:pt>
                <c:pt idx="680">
                  <c:v>3.11682824813896E-2</c:v>
                </c:pt>
                <c:pt idx="681">
                  <c:v>3.1121437837590901E-2</c:v>
                </c:pt>
                <c:pt idx="682">
                  <c:v>3.1074763923938299E-2</c:v>
                </c:pt>
                <c:pt idx="683">
                  <c:v>3.1028260202240698E-2</c:v>
                </c:pt>
                <c:pt idx="684">
                  <c:v>3.0981926134307201E-2</c:v>
                </c:pt>
                <c:pt idx="685">
                  <c:v>3.0935761181946499E-2</c:v>
                </c:pt>
                <c:pt idx="686">
                  <c:v>3.0889764806967701E-2</c:v>
                </c:pt>
                <c:pt idx="687">
                  <c:v>3.0843936471179698E-2</c:v>
                </c:pt>
                <c:pt idx="688">
                  <c:v>3.0798275636391401E-2</c:v>
                </c:pt>
                <c:pt idx="689">
                  <c:v>3.0752781764411902E-2</c:v>
                </c:pt>
                <c:pt idx="690">
                  <c:v>3.0707454317049899E-2</c:v>
                </c:pt>
                <c:pt idx="691">
                  <c:v>3.0662292756114502E-2</c:v>
                </c:pt>
                <c:pt idx="692">
                  <c:v>3.0617296543414701E-2</c:v>
                </c:pt>
                <c:pt idx="693">
                  <c:v>3.0572465140759199E-2</c:v>
                </c:pt>
                <c:pt idx="694">
                  <c:v>3.05277980099572E-2</c:v>
                </c:pt>
                <c:pt idx="695">
                  <c:v>3.0483294612817499E-2</c:v>
                </c:pt>
                <c:pt idx="696">
                  <c:v>3.0438954411149102E-2</c:v>
                </c:pt>
                <c:pt idx="697">
                  <c:v>3.0394776866760901E-2</c:v>
                </c:pt>
                <c:pt idx="698">
                  <c:v>3.0350761441461899E-2</c:v>
                </c:pt>
                <c:pt idx="699">
                  <c:v>3.0306907597060999E-2</c:v>
                </c:pt>
                <c:pt idx="700">
                  <c:v>3.0263214795367099E-2</c:v>
                </c:pt>
                <c:pt idx="701">
                  <c:v>3.0219682498189199E-2</c:v>
                </c:pt>
                <c:pt idx="702">
                  <c:v>3.0176310167336198E-2</c:v>
                </c:pt>
                <c:pt idx="703">
                  <c:v>3.01330972646171E-2</c:v>
                </c:pt>
                <c:pt idx="704">
                  <c:v>3.0090043251840799E-2</c:v>
                </c:pt>
                <c:pt idx="705">
                  <c:v>3.0047147590816298E-2</c:v>
                </c:pt>
                <c:pt idx="706">
                  <c:v>3.00044097433525E-2</c:v>
                </c:pt>
                <c:pt idx="707">
                  <c:v>2.9961829171258302E-2</c:v>
                </c:pt>
                <c:pt idx="708">
                  <c:v>2.99194053363427E-2</c:v>
                </c:pt>
                <c:pt idx="709">
                  <c:v>2.9877137700414599E-2</c:v>
                </c:pt>
                <c:pt idx="710">
                  <c:v>2.9835025725282901E-2</c:v>
                </c:pt>
                <c:pt idx="711">
                  <c:v>2.9793068872756699E-2</c:v>
                </c:pt>
                <c:pt idx="712">
                  <c:v>2.9751266604644801E-2</c:v>
                </c:pt>
                <c:pt idx="713">
                  <c:v>2.9709618382756299E-2</c:v>
                </c:pt>
                <c:pt idx="714">
                  <c:v>2.9668123668899898E-2</c:v>
                </c:pt>
                <c:pt idx="715">
                  <c:v>2.9626781924884701E-2</c:v>
                </c:pt>
                <c:pt idx="716">
                  <c:v>2.9585592612519598E-2</c:v>
                </c:pt>
                <c:pt idx="717">
                  <c:v>2.9544555193613601E-2</c:v>
                </c:pt>
                <c:pt idx="718">
                  <c:v>2.9503669129975599E-2</c:v>
                </c:pt>
                <c:pt idx="719">
                  <c:v>2.9462933883414599E-2</c:v>
                </c:pt>
                <c:pt idx="720">
                  <c:v>2.9422348915739398E-2</c:v>
                </c:pt>
                <c:pt idx="721">
                  <c:v>2.9381913688759E-2</c:v>
                </c:pt>
                <c:pt idx="722">
                  <c:v>2.9341627664282399E-2</c:v>
                </c:pt>
                <c:pt idx="723">
                  <c:v>2.9301490304118501E-2</c:v>
                </c:pt>
                <c:pt idx="724">
                  <c:v>2.9261501070076301E-2</c:v>
                </c:pt>
                <c:pt idx="725">
                  <c:v>2.92216594239646E-2</c:v>
                </c:pt>
                <c:pt idx="726">
                  <c:v>2.9181964827592499E-2</c:v>
                </c:pt>
                <c:pt idx="727">
                  <c:v>2.9142416742768799E-2</c:v>
                </c:pt>
                <c:pt idx="728">
                  <c:v>2.91030146313026E-2</c:v>
                </c:pt>
                <c:pt idx="729">
                  <c:v>2.9063757955002802E-2</c:v>
                </c:pt>
                <c:pt idx="730">
                  <c:v>2.9024646175678199E-2</c:v>
                </c:pt>
                <c:pt idx="731">
                  <c:v>2.8985678755137901E-2</c:v>
                </c:pt>
                <c:pt idx="732">
                  <c:v>2.8946855155190701E-2</c:v>
                </c:pt>
                <c:pt idx="733">
                  <c:v>2.8908174837645701E-2</c:v>
                </c:pt>
                <c:pt idx="734">
                  <c:v>2.8869637264311802E-2</c:v>
                </c:pt>
                <c:pt idx="735">
                  <c:v>2.88312418969979E-2</c:v>
                </c:pt>
                <c:pt idx="736">
                  <c:v>2.87929881975129E-2</c:v>
                </c:pt>
                <c:pt idx="737">
                  <c:v>2.87548756276658E-2</c:v>
                </c:pt>
                <c:pt idx="738">
                  <c:v>2.8716903649265602E-2</c:v>
                </c:pt>
                <c:pt idx="739">
                  <c:v>2.86790717241211E-2</c:v>
                </c:pt>
                <c:pt idx="740">
                  <c:v>2.8641379314041399E-2</c:v>
                </c:pt>
                <c:pt idx="741">
                  <c:v>2.86038258808353E-2</c:v>
                </c:pt>
                <c:pt idx="742">
                  <c:v>2.8566410886311799E-2</c:v>
                </c:pt>
                <c:pt idx="743">
                  <c:v>2.85291337922799E-2</c:v>
                </c:pt>
                <c:pt idx="744">
                  <c:v>2.8491994060548399E-2</c:v>
                </c:pt>
                <c:pt idx="745">
                  <c:v>2.84549911529264E-2</c:v>
                </c:pt>
                <c:pt idx="746">
                  <c:v>2.8418124531222701E-2</c:v>
                </c:pt>
                <c:pt idx="747">
                  <c:v>2.8381393657246401E-2</c:v>
                </c:pt>
                <c:pt idx="748">
                  <c:v>2.83447979928063E-2</c:v>
                </c:pt>
                <c:pt idx="749">
                  <c:v>2.83083369997114E-2</c:v>
                </c:pt>
                <c:pt idx="750">
                  <c:v>2.8272010139770699E-2</c:v>
                </c:pt>
                <c:pt idx="751">
                  <c:v>2.8235816874792999E-2</c:v>
                </c:pt>
                <c:pt idx="752">
                  <c:v>2.8199756666587399E-2</c:v>
                </c:pt>
                <c:pt idx="753">
                  <c:v>2.81638289769627E-2</c:v>
                </c:pt>
                <c:pt idx="754">
                  <c:v>2.8128033267727899E-2</c:v>
                </c:pt>
                <c:pt idx="755">
                  <c:v>2.8092369000692001E-2</c:v>
                </c:pt>
                <c:pt idx="756">
                  <c:v>2.80568356376639E-2</c:v>
                </c:pt>
                <c:pt idx="757">
                  <c:v>2.8021432640452499E-2</c:v>
                </c:pt>
                <c:pt idx="758">
                  <c:v>2.79861594708668E-2</c:v>
                </c:pt>
                <c:pt idx="759">
                  <c:v>2.7951015590715601E-2</c:v>
                </c:pt>
                <c:pt idx="760">
                  <c:v>2.7916000461808099E-2</c:v>
                </c:pt>
                <c:pt idx="761">
                  <c:v>2.7881113545953001E-2</c:v>
                </c:pt>
                <c:pt idx="762">
                  <c:v>2.7846354304959402E-2</c:v>
                </c:pt>
                <c:pt idx="763">
                  <c:v>2.7811722200636199E-2</c:v>
                </c:pt>
                <c:pt idx="764">
                  <c:v>2.77772166947923E-2</c:v>
                </c:pt>
                <c:pt idx="765">
                  <c:v>2.7742837249236599E-2</c:v>
                </c:pt>
                <c:pt idx="766">
                  <c:v>2.7708583325778201E-2</c:v>
                </c:pt>
                <c:pt idx="767">
                  <c:v>2.76744543862259E-2</c:v>
                </c:pt>
                <c:pt idx="768">
                  <c:v>2.7640449892388699E-2</c:v>
                </c:pt>
                <c:pt idx="769">
                  <c:v>2.76065693060756E-2</c:v>
                </c:pt>
                <c:pt idx="770">
                  <c:v>2.75728120890954E-2</c:v>
                </c:pt>
                <c:pt idx="771">
                  <c:v>2.75391777032571E-2</c:v>
                </c:pt>
                <c:pt idx="772">
                  <c:v>2.7505665610369701E-2</c:v>
                </c:pt>
                <c:pt idx="773">
                  <c:v>2.7472275272242101E-2</c:v>
                </c:pt>
                <c:pt idx="774">
                  <c:v>2.7439006150683301E-2</c:v>
                </c:pt>
                <c:pt idx="775">
                  <c:v>2.7405857707502101E-2</c:v>
                </c:pt>
                <c:pt idx="776">
                  <c:v>2.7372829404507599E-2</c:v>
                </c:pt>
                <c:pt idx="777">
                  <c:v>2.7339920703508599E-2</c:v>
                </c:pt>
                <c:pt idx="778">
                  <c:v>2.7307131066314098E-2</c:v>
                </c:pt>
                <c:pt idx="779">
                  <c:v>2.7274459954733099E-2</c:v>
                </c:pt>
                <c:pt idx="780">
                  <c:v>2.7241906830574501E-2</c:v>
                </c:pt>
                <c:pt idx="781">
                  <c:v>2.7209471155647199E-2</c:v>
                </c:pt>
                <c:pt idx="782">
                  <c:v>2.71771523917602E-2</c:v>
                </c:pt>
                <c:pt idx="783">
                  <c:v>2.7144950000722499E-2</c:v>
                </c:pt>
                <c:pt idx="784">
                  <c:v>2.71128634443428E-2</c:v>
                </c:pt>
                <c:pt idx="785">
                  <c:v>2.70808921844303E-2</c:v>
                </c:pt>
                <c:pt idx="786">
                  <c:v>2.70490356827939E-2</c:v>
                </c:pt>
                <c:pt idx="787">
                  <c:v>2.7017293401242402E-2</c:v>
                </c:pt>
                <c:pt idx="788">
                  <c:v>2.6985664801584801E-2</c:v>
                </c:pt>
                <c:pt idx="789">
                  <c:v>2.6954149345630202E-2</c:v>
                </c:pt>
                <c:pt idx="790">
                  <c:v>2.6922746495187298E-2</c:v>
                </c:pt>
                <c:pt idx="791">
                  <c:v>2.68914557120652E-2</c:v>
                </c:pt>
                <c:pt idx="792">
                  <c:v>2.6860276458072801E-2</c:v>
                </c:pt>
                <c:pt idx="793">
                  <c:v>2.6829208195019001E-2</c:v>
                </c:pt>
                <c:pt idx="794">
                  <c:v>2.6798250384712799E-2</c:v>
                </c:pt>
                <c:pt idx="795">
                  <c:v>2.6767402488963098E-2</c:v>
                </c:pt>
                <c:pt idx="796">
                  <c:v>2.6736663969578901E-2</c:v>
                </c:pt>
                <c:pt idx="797">
                  <c:v>2.6706034288369099E-2</c:v>
                </c:pt>
                <c:pt idx="798">
                  <c:v>2.66755129071427E-2</c:v>
                </c:pt>
                <c:pt idx="799">
                  <c:v>2.6645099287708501E-2</c:v>
                </c:pt>
                <c:pt idx="800">
                  <c:v>2.6614792891875599E-2</c:v>
                </c:pt>
                <c:pt idx="801">
                  <c:v>2.6584593181452901E-2</c:v>
                </c:pt>
                <c:pt idx="802">
                  <c:v>2.6554499618249201E-2</c:v>
                </c:pt>
                <c:pt idx="803">
                  <c:v>2.6524511664073699E-2</c:v>
                </c:pt>
                <c:pt idx="804">
                  <c:v>2.6494628780735101E-2</c:v>
                </c:pt>
                <c:pt idx="805">
                  <c:v>2.6464850430042399E-2</c:v>
                </c:pt>
                <c:pt idx="806">
                  <c:v>2.64351760738047E-2</c:v>
                </c:pt>
                <c:pt idx="807">
                  <c:v>2.6405605173830799E-2</c:v>
                </c:pt>
                <c:pt idx="808">
                  <c:v>2.6376137191929602E-2</c:v>
                </c:pt>
                <c:pt idx="809">
                  <c:v>2.6346771589910199E-2</c:v>
                </c:pt>
                <c:pt idx="810">
                  <c:v>2.6317507829581401E-2</c:v>
                </c:pt>
                <c:pt idx="811">
                  <c:v>2.6288345372752101E-2</c:v>
                </c:pt>
                <c:pt idx="812">
                  <c:v>2.62592836812315E-2</c:v>
                </c:pt>
                <c:pt idx="813">
                  <c:v>2.6230322216828299E-2</c:v>
                </c:pt>
                <c:pt idx="814">
                  <c:v>2.62014604413515E-2</c:v>
                </c:pt>
                <c:pt idx="815">
                  <c:v>2.6172697816610101E-2</c:v>
                </c:pt>
                <c:pt idx="816">
                  <c:v>2.6144033804412999E-2</c:v>
                </c:pt>
                <c:pt idx="817">
                  <c:v>2.6115467866569101E-2</c:v>
                </c:pt>
                <c:pt idx="818">
                  <c:v>2.6086999464887399E-2</c:v>
                </c:pt>
                <c:pt idx="819">
                  <c:v>2.6058628061176901E-2</c:v>
                </c:pt>
                <c:pt idx="820">
                  <c:v>2.6030353117246399E-2</c:v>
                </c:pt>
                <c:pt idx="821">
                  <c:v>2.6002174094904899E-2</c:v>
                </c:pt>
                <c:pt idx="822">
                  <c:v>2.5974090455961399E-2</c:v>
                </c:pt>
                <c:pt idx="823">
                  <c:v>2.5946101662224798E-2</c:v>
                </c:pt>
                <c:pt idx="824">
                  <c:v>2.5918207175503999E-2</c:v>
                </c:pt>
                <c:pt idx="825">
                  <c:v>2.5890406457608001E-2</c:v>
                </c:pt>
                <c:pt idx="826">
                  <c:v>2.58626989703457E-2</c:v>
                </c:pt>
                <c:pt idx="827">
                  <c:v>2.5835084175526098E-2</c:v>
                </c:pt>
                <c:pt idx="828">
                  <c:v>2.5807561534958001E-2</c:v>
                </c:pt>
                <c:pt idx="829">
                  <c:v>2.57801305104506E-2</c:v>
                </c:pt>
                <c:pt idx="830">
                  <c:v>2.5752790563812598E-2</c:v>
                </c:pt>
                <c:pt idx="831">
                  <c:v>2.5725541156853E-2</c:v>
                </c:pt>
                <c:pt idx="832">
                  <c:v>2.5698381751380801E-2</c:v>
                </c:pt>
                <c:pt idx="833">
                  <c:v>2.5671311809205E-2</c:v>
                </c:pt>
                <c:pt idx="834">
                  <c:v>2.56443307921344E-2</c:v>
                </c:pt>
                <c:pt idx="835">
                  <c:v>2.5617438161978E-2</c:v>
                </c:pt>
                <c:pt idx="836">
                  <c:v>2.5590633380544701E-2</c:v>
                </c:pt>
                <c:pt idx="837">
                  <c:v>2.5563915909643499E-2</c:v>
                </c:pt>
                <c:pt idx="838">
                  <c:v>2.55372852110833E-2</c:v>
                </c:pt>
                <c:pt idx="839">
                  <c:v>2.5510740746673099E-2</c:v>
                </c:pt>
                <c:pt idx="840">
                  <c:v>2.54842819782218E-2</c:v>
                </c:pt>
                <c:pt idx="841">
                  <c:v>2.54579083675384E-2</c:v>
                </c:pt>
                <c:pt idx="842">
                  <c:v>2.5431619376431701E-2</c:v>
                </c:pt>
                <c:pt idx="843">
                  <c:v>2.54054144667108E-2</c:v>
                </c:pt>
                <c:pt idx="844">
                  <c:v>2.53792931001845E-2</c:v>
                </c:pt>
                <c:pt idx="845">
                  <c:v>2.5353254738661901E-2</c:v>
                </c:pt>
                <c:pt idx="846">
                  <c:v>2.5327298843951799E-2</c:v>
                </c:pt>
                <c:pt idx="847">
                  <c:v>2.5301424877863299E-2</c:v>
                </c:pt>
                <c:pt idx="848">
                  <c:v>2.52756323022051E-2</c:v>
                </c:pt>
                <c:pt idx="849">
                  <c:v>2.5249920578786399E-2</c:v>
                </c:pt>
                <c:pt idx="850">
                  <c:v>2.5224289169415999E-2</c:v>
                </c:pt>
                <c:pt idx="851">
                  <c:v>2.51987375359028E-2</c:v>
                </c:pt>
                <c:pt idx="852">
                  <c:v>2.5173265140055901E-2</c:v>
                </c:pt>
                <c:pt idx="853">
                  <c:v>2.5147871443684099E-2</c:v>
                </c:pt>
                <c:pt idx="854">
                  <c:v>2.5122555908596401E-2</c:v>
                </c:pt>
                <c:pt idx="855">
                  <c:v>2.5097317996601701E-2</c:v>
                </c:pt>
                <c:pt idx="856">
                  <c:v>2.5072157169508998E-2</c:v>
                </c:pt>
                <c:pt idx="857">
                  <c:v>2.5047072889127199E-2</c:v>
                </c:pt>
                <c:pt idx="858">
                  <c:v>2.5022064617265301E-2</c:v>
                </c:pt>
                <c:pt idx="859">
                  <c:v>2.4997131815732199E-2</c:v>
                </c:pt>
                <c:pt idx="860">
                  <c:v>2.4972273946336901E-2</c:v>
                </c:pt>
                <c:pt idx="861">
                  <c:v>2.4947490470888199E-2</c:v>
                </c:pt>
                <c:pt idx="862">
                  <c:v>2.4922780851195099E-2</c:v>
                </c:pt>
                <c:pt idx="863">
                  <c:v>2.4898144549066699E-2</c:v>
                </c:pt>
                <c:pt idx="864">
                  <c:v>2.4873581026311702E-2</c:v>
                </c:pt>
                <c:pt idx="865">
                  <c:v>2.4849089744739199E-2</c:v>
                </c:pt>
                <c:pt idx="866">
                  <c:v>2.4824670166158101E-2</c:v>
                </c:pt>
                <c:pt idx="867">
                  <c:v>2.48003217523773E-2</c:v>
                </c:pt>
                <c:pt idx="868">
                  <c:v>2.4776043965205798E-2</c:v>
                </c:pt>
                <c:pt idx="869">
                  <c:v>2.4751836266452502E-2</c:v>
                </c:pt>
                <c:pt idx="870">
                  <c:v>2.4727698117926401E-2</c:v>
                </c:pt>
                <c:pt idx="871">
                  <c:v>2.4703628981436399E-2</c:v>
                </c:pt>
                <c:pt idx="872">
                  <c:v>2.4679628318791499E-2</c:v>
                </c:pt>
                <c:pt idx="873">
                  <c:v>2.4655695591800499E-2</c:v>
                </c:pt>
                <c:pt idx="874">
                  <c:v>2.4631830262272499E-2</c:v>
                </c:pt>
                <c:pt idx="875">
                  <c:v>2.4608031792016299E-2</c:v>
                </c:pt>
                <c:pt idx="876">
                  <c:v>2.4584299642841E-2</c:v>
                </c:pt>
                <c:pt idx="877">
                  <c:v>2.4560633276555398E-2</c:v>
                </c:pt>
                <c:pt idx="878">
                  <c:v>2.45370321549685E-2</c:v>
                </c:pt>
                <c:pt idx="879">
                  <c:v>2.4513495739889202E-2</c:v>
                </c:pt>
                <c:pt idx="880">
                  <c:v>2.4490023493126501E-2</c:v>
                </c:pt>
                <c:pt idx="881">
                  <c:v>2.44666148764894E-2</c:v>
                </c:pt>
                <c:pt idx="882">
                  <c:v>2.4443269351786701E-2</c:v>
                </c:pt>
                <c:pt idx="883">
                  <c:v>2.4419986380827399E-2</c:v>
                </c:pt>
                <c:pt idx="884">
                  <c:v>2.4396765425420502E-2</c:v>
                </c:pt>
                <c:pt idx="885">
                  <c:v>2.43736059473749E-2</c:v>
                </c:pt>
                <c:pt idx="886">
                  <c:v>2.4350507408499499E-2</c:v>
                </c:pt>
                <c:pt idx="887">
                  <c:v>2.43274692706032E-2</c:v>
                </c:pt>
                <c:pt idx="888">
                  <c:v>2.4304490995495101E-2</c:v>
                </c:pt>
                <c:pt idx="889">
                  <c:v>2.4281572044984101E-2</c:v>
                </c:pt>
                <c:pt idx="890">
                  <c:v>2.4258711880879E-2</c:v>
                </c:pt>
                <c:pt idx="891">
                  <c:v>2.4235909964988901E-2</c:v>
                </c:pt>
                <c:pt idx="892">
                  <c:v>2.42131657591227E-2</c:v>
                </c:pt>
                <c:pt idx="893">
                  <c:v>2.4190478725089299E-2</c:v>
                </c:pt>
                <c:pt idx="894">
                  <c:v>2.4167848324697701E-2</c:v>
                </c:pt>
                <c:pt idx="895">
                  <c:v>2.4145274019756802E-2</c:v>
                </c:pt>
                <c:pt idx="896">
                  <c:v>2.41227552720755E-2</c:v>
                </c:pt>
                <c:pt idx="897">
                  <c:v>2.4100291543462798E-2</c:v>
                </c:pt>
                <c:pt idx="898">
                  <c:v>2.4077882295727701E-2</c:v>
                </c:pt>
                <c:pt idx="899">
                  <c:v>2.4055526990679001E-2</c:v>
                </c:pt>
                <c:pt idx="900">
                  <c:v>2.4033225090125801E-2</c:v>
                </c:pt>
                <c:pt idx="901">
                  <c:v>2.40109760558769E-2</c:v>
                </c:pt>
                <c:pt idx="902">
                  <c:v>2.3988779349741401E-2</c:v>
                </c:pt>
                <c:pt idx="903">
                  <c:v>2.3966634433527999E-2</c:v>
                </c:pt>
                <c:pt idx="904">
                  <c:v>2.39445407690459E-2</c:v>
                </c:pt>
                <c:pt idx="905">
                  <c:v>2.3922497818103901E-2</c:v>
                </c:pt>
                <c:pt idx="906">
                  <c:v>2.39005050425109E-2</c:v>
                </c:pt>
                <c:pt idx="907">
                  <c:v>2.3878561904076001E-2</c:v>
                </c:pt>
                <c:pt idx="908">
                  <c:v>2.3856667864608001E-2</c:v>
                </c:pt>
                <c:pt idx="909">
                  <c:v>2.3834822385915999E-2</c:v>
                </c:pt>
                <c:pt idx="910">
                  <c:v>2.3813024929808701E-2</c:v>
                </c:pt>
                <c:pt idx="911">
                  <c:v>2.3791274958095299E-2</c:v>
                </c:pt>
                <c:pt idx="912">
                  <c:v>2.3769571932584499E-2</c:v>
                </c:pt>
                <c:pt idx="913">
                  <c:v>2.37479153150854E-2</c:v>
                </c:pt>
                <c:pt idx="914">
                  <c:v>2.3726304567407E-2</c:v>
                </c:pt>
                <c:pt idx="915">
                  <c:v>2.3704739151358099E-2</c:v>
                </c:pt>
                <c:pt idx="916">
                  <c:v>2.36832185287476E-2</c:v>
                </c:pt>
                <c:pt idx="917">
                  <c:v>2.36617421613846E-2</c:v>
                </c:pt>
                <c:pt idx="918">
                  <c:v>2.3640309511078001E-2</c:v>
                </c:pt>
                <c:pt idx="919">
                  <c:v>2.3618920039636698E-2</c:v>
                </c:pt>
                <c:pt idx="920">
                  <c:v>2.3597573208869599E-2</c:v>
                </c:pt>
                <c:pt idx="921">
                  <c:v>2.3576268480585801E-2</c:v>
                </c:pt>
                <c:pt idx="922">
                  <c:v>2.3555005316594099E-2</c:v>
                </c:pt>
                <c:pt idx="923">
                  <c:v>2.3533783178703499E-2</c:v>
                </c:pt>
                <c:pt idx="924">
                  <c:v>2.3512601528722799E-2</c:v>
                </c:pt>
                <c:pt idx="925">
                  <c:v>2.3491459828461202E-2</c:v>
                </c:pt>
                <c:pt idx="926">
                  <c:v>2.34703575397275E-2</c:v>
                </c:pt>
                <c:pt idx="927">
                  <c:v>2.34492941243306E-2</c:v>
                </c:pt>
                <c:pt idx="928">
                  <c:v>2.3428269044079499E-2</c:v>
                </c:pt>
                <c:pt idx="929">
                  <c:v>2.3407281760783199E-2</c:v>
                </c:pt>
                <c:pt idx="930">
                  <c:v>2.3386331736250501E-2</c:v>
                </c:pt>
                <c:pt idx="931">
                  <c:v>2.33654184322904E-2</c:v>
                </c:pt>
                <c:pt idx="932">
                  <c:v>2.3344541310711901E-2</c:v>
                </c:pt>
                <c:pt idx="933">
                  <c:v>2.3323699833323899E-2</c:v>
                </c:pt>
                <c:pt idx="934">
                  <c:v>2.3302893461935301E-2</c:v>
                </c:pt>
                <c:pt idx="935">
                  <c:v>2.32821216583552E-2</c:v>
                </c:pt>
                <c:pt idx="936">
                  <c:v>2.3261383884392299E-2</c:v>
                </c:pt>
                <c:pt idx="937">
                  <c:v>2.3240679601855802E-2</c:v>
                </c:pt>
                <c:pt idx="938">
                  <c:v>2.32200082725544E-2</c:v>
                </c:pt>
                <c:pt idx="939">
                  <c:v>2.3199369358297198E-2</c:v>
                </c:pt>
                <c:pt idx="940">
                  <c:v>2.3178762320893099E-2</c:v>
                </c:pt>
                <c:pt idx="941">
                  <c:v>2.3158186622151002E-2</c:v>
                </c:pt>
                <c:pt idx="942">
                  <c:v>2.3137641723879901E-2</c:v>
                </c:pt>
                <c:pt idx="943">
                  <c:v>2.3117127087888701E-2</c:v>
                </c:pt>
                <c:pt idx="944">
                  <c:v>2.30966421759864E-2</c:v>
                </c:pt>
                <c:pt idx="945">
                  <c:v>2.3076186449981901E-2</c:v>
                </c:pt>
                <c:pt idx="946">
                  <c:v>2.3055759371684099E-2</c:v>
                </c:pt>
                <c:pt idx="947">
                  <c:v>2.3035360402902001E-2</c:v>
                </c:pt>
                <c:pt idx="948">
                  <c:v>2.3014989005444499E-2</c:v>
                </c:pt>
                <c:pt idx="949">
                  <c:v>2.29946446411207E-2</c:v>
                </c:pt>
                <c:pt idx="950">
                  <c:v>2.2974326771739301E-2</c:v>
                </c:pt>
                <c:pt idx="951">
                  <c:v>2.29540348591094E-2</c:v>
                </c:pt>
                <c:pt idx="952">
                  <c:v>2.2933768365039801E-2</c:v>
                </c:pt>
                <c:pt idx="953">
                  <c:v>2.2913526751339699E-2</c:v>
                </c:pt>
                <c:pt idx="954">
                  <c:v>2.2893309479817801E-2</c:v>
                </c:pt>
                <c:pt idx="955">
                  <c:v>2.2873116012283101E-2</c:v>
                </c:pt>
                <c:pt idx="956">
                  <c:v>2.28529458105446E-2</c:v>
                </c:pt>
                <c:pt idx="957">
                  <c:v>2.2832798336411199E-2</c:v>
                </c:pt>
                <c:pt idx="958">
                  <c:v>2.2812673051691799E-2</c:v>
                </c:pt>
                <c:pt idx="959">
                  <c:v>2.2792569418195501E-2</c:v>
                </c:pt>
                <c:pt idx="960">
                  <c:v>2.2772486897730999E-2</c:v>
                </c:pt>
                <c:pt idx="961">
                  <c:v>2.2752424952107501E-2</c:v>
                </c:pt>
                <c:pt idx="962">
                  <c:v>2.27323830431337E-2</c:v>
                </c:pt>
                <c:pt idx="963">
                  <c:v>2.2712360632618701E-2</c:v>
                </c:pt>
                <c:pt idx="964">
                  <c:v>2.2692357182371399E-2</c:v>
                </c:pt>
                <c:pt idx="965">
                  <c:v>2.2672372154200801E-2</c:v>
                </c:pt>
                <c:pt idx="966">
                  <c:v>2.2652405009915701E-2</c:v>
                </c:pt>
                <c:pt idx="967">
                  <c:v>2.26324552113252E-2</c:v>
                </c:pt>
                <c:pt idx="968">
                  <c:v>2.2612522220238102E-2</c:v>
                </c:pt>
                <c:pt idx="969">
                  <c:v>2.2592605498463401E-2</c:v>
                </c:pt>
                <c:pt idx="970">
                  <c:v>2.2572704507810099E-2</c:v>
                </c:pt>
                <c:pt idx="971">
                  <c:v>2.2552818710087099E-2</c:v>
                </c:pt>
                <c:pt idx="972">
                  <c:v>2.2532947567103299E-2</c:v>
                </c:pt>
                <c:pt idx="973">
                  <c:v>2.2513090540667701E-2</c:v>
                </c:pt>
                <c:pt idx="974">
                  <c:v>2.2493247092589201E-2</c:v>
                </c:pt>
                <c:pt idx="975">
                  <c:v>2.2473416684676801E-2</c:v>
                </c:pt>
                <c:pt idx="976">
                  <c:v>2.2453598778739401E-2</c:v>
                </c:pt>
                <c:pt idx="977">
                  <c:v>2.2433792836585899E-2</c:v>
                </c:pt>
                <c:pt idx="978">
                  <c:v>2.2413998320025299E-2</c:v>
                </c:pt>
                <c:pt idx="979">
                  <c:v>2.2394214690866499E-2</c:v>
                </c:pt>
                <c:pt idx="980">
                  <c:v>2.2374441410918499E-2</c:v>
                </c:pt>
                <c:pt idx="981">
                  <c:v>2.2354677941990201E-2</c:v>
                </c:pt>
                <c:pt idx="982">
                  <c:v>2.2334923745890599E-2</c:v>
                </c:pt>
                <c:pt idx="983">
                  <c:v>2.23151782844285E-2</c:v>
                </c:pt>
                <c:pt idx="984">
                  <c:v>2.2295441019413002E-2</c:v>
                </c:pt>
                <c:pt idx="985">
                  <c:v>2.2275711412652999E-2</c:v>
                </c:pt>
                <c:pt idx="986">
                  <c:v>2.2255988925957398E-2</c:v>
                </c:pt>
                <c:pt idx="987">
                  <c:v>2.2236273021135101E-2</c:v>
                </c:pt>
                <c:pt idx="988">
                  <c:v>2.2216563159995199E-2</c:v>
                </c:pt>
                <c:pt idx="989">
                  <c:v>2.2196858804346499E-2</c:v>
                </c:pt>
                <c:pt idx="990">
                  <c:v>2.2177159415997998E-2</c:v>
                </c:pt>
                <c:pt idx="991">
                  <c:v>2.2157464456758601E-2</c:v>
                </c:pt>
                <c:pt idx="992">
                  <c:v>2.2137773388437299E-2</c:v>
                </c:pt>
                <c:pt idx="993">
                  <c:v>2.2118085672842999E-2</c:v>
                </c:pt>
                <c:pt idx="994">
                  <c:v>2.2098400771784699E-2</c:v>
                </c:pt>
                <c:pt idx="995">
                  <c:v>2.20787181470713E-2</c:v>
                </c:pt>
                <c:pt idx="996">
                  <c:v>2.2059037260511699E-2</c:v>
                </c:pt>
                <c:pt idx="997">
                  <c:v>2.20393575739148E-2</c:v>
                </c:pt>
                <c:pt idx="998">
                  <c:v>2.2019678549089799E-2</c:v>
                </c:pt>
                <c:pt idx="999">
                  <c:v>2.1999999647845301E-2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attenuation'!$H$8:$H$38</c:f>
              <c:numCache>
                <c:formatCode>0.000</c:formatCode>
                <c:ptCount val="31"/>
                <c:pt idx="0">
                  <c:v>0.98</c:v>
                </c:pt>
                <c:pt idx="1">
                  <c:v>0.96</c:v>
                </c:pt>
                <c:pt idx="2">
                  <c:v>0.94</c:v>
                </c:pt>
                <c:pt idx="3">
                  <c:v>0.92</c:v>
                </c:pt>
                <c:pt idx="4">
                  <c:v>0.89</c:v>
                </c:pt>
                <c:pt idx="5">
                  <c:v>0.875</c:v>
                </c:pt>
                <c:pt idx="6">
                  <c:v>0.85099999999999998</c:v>
                </c:pt>
                <c:pt idx="7">
                  <c:v>0.83</c:v>
                </c:pt>
                <c:pt idx="8">
                  <c:v>0.81</c:v>
                </c:pt>
                <c:pt idx="9">
                  <c:v>0.79</c:v>
                </c:pt>
                <c:pt idx="11">
                  <c:v>0.57999999999999996</c:v>
                </c:pt>
                <c:pt idx="12">
                  <c:v>0.44</c:v>
                </c:pt>
                <c:pt idx="13">
                  <c:v>0.35</c:v>
                </c:pt>
                <c:pt idx="14">
                  <c:v>0.28000000000000003</c:v>
                </c:pt>
                <c:pt idx="15">
                  <c:v>0.24</c:v>
                </c:pt>
                <c:pt idx="16">
                  <c:v>0.21</c:v>
                </c:pt>
                <c:pt idx="17">
                  <c:v>0.18</c:v>
                </c:pt>
                <c:pt idx="18">
                  <c:v>0.16</c:v>
                </c:pt>
                <c:pt idx="19">
                  <c:v>0.15</c:v>
                </c:pt>
                <c:pt idx="21">
                  <c:v>0.08</c:v>
                </c:pt>
                <c:pt idx="23">
                  <c:v>5.5E-2</c:v>
                </c:pt>
                <c:pt idx="24">
                  <c:v>0.04</c:v>
                </c:pt>
                <c:pt idx="25">
                  <c:v>0.03</c:v>
                </c:pt>
                <c:pt idx="26">
                  <c:v>2.5000000000000001E-2</c:v>
                </c:pt>
                <c:pt idx="27">
                  <c:v>2.3E-2</c:v>
                </c:pt>
                <c:pt idx="28">
                  <c:v>0.02</c:v>
                </c:pt>
                <c:pt idx="29">
                  <c:v>0.02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attenuation'!$T$8:$T$1007</c:f>
              <c:numCache>
                <c:formatCode>0.000</c:formatCode>
                <c:ptCount val="1000"/>
                <c:pt idx="0">
                  <c:v>0.98124832624313196</c:v>
                </c:pt>
                <c:pt idx="1">
                  <c:v>0.95981981284004603</c:v>
                </c:pt>
                <c:pt idx="2">
                  <c:v>0.93833605157965805</c:v>
                </c:pt>
                <c:pt idx="3">
                  <c:v>0.91675979785163997</c:v>
                </c:pt>
                <c:pt idx="4">
                  <c:v>0.89512995823339703</c:v>
                </c:pt>
                <c:pt idx="5">
                  <c:v>0.87355734903606397</c:v>
                </c:pt>
                <c:pt idx="6">
                  <c:v>0.85203286882351903</c:v>
                </c:pt>
                <c:pt idx="7">
                  <c:v>0.830544589183011</c:v>
                </c:pt>
                <c:pt idx="8">
                  <c:v>0.80905609917788501</c:v>
                </c:pt>
                <c:pt idx="9">
                  <c:v>0.78751383812056996</c:v>
                </c:pt>
                <c:pt idx="10">
                  <c:v>0.76590651592720904</c:v>
                </c:pt>
                <c:pt idx="11">
                  <c:v>0.744306014399856</c:v>
                </c:pt>
                <c:pt idx="12">
                  <c:v>0.72280330827446404</c:v>
                </c:pt>
                <c:pt idx="13">
                  <c:v>0.70148937228698804</c:v>
                </c:pt>
                <c:pt idx="14">
                  <c:v>0.680455181173382</c:v>
                </c:pt>
                <c:pt idx="15">
                  <c:v>0.65979170966959899</c:v>
                </c:pt>
                <c:pt idx="16">
                  <c:v>0.63958993251159402</c:v>
                </c:pt>
                <c:pt idx="17">
                  <c:v>0.61994082443531995</c:v>
                </c:pt>
                <c:pt idx="18">
                  <c:v>0.60093536017673199</c:v>
                </c:pt>
                <c:pt idx="19">
                  <c:v>0.58266451447178402</c:v>
                </c:pt>
                <c:pt idx="20">
                  <c:v>0.56519906958411703</c:v>
                </c:pt>
                <c:pt idx="21">
                  <c:v>0.54852903788812402</c:v>
                </c:pt>
                <c:pt idx="22">
                  <c:v>0.53262423928588598</c:v>
                </c:pt>
                <c:pt idx="23">
                  <c:v>0.51745449367948204</c:v>
                </c:pt>
                <c:pt idx="24">
                  <c:v>0.50298962097099298</c:v>
                </c:pt>
                <c:pt idx="25">
                  <c:v>0.48919944106249902</c:v>
                </c:pt>
                <c:pt idx="26">
                  <c:v>0.47605377385608</c:v>
                </c:pt>
                <c:pt idx="27">
                  <c:v>0.46352243925381698</c:v>
                </c:pt>
                <c:pt idx="28">
                  <c:v>0.45157525715779001</c:v>
                </c:pt>
                <c:pt idx="29">
                  <c:v>0.440182047470079</c:v>
                </c:pt>
                <c:pt idx="30">
                  <c:v>0.42931126793663099</c:v>
                </c:pt>
                <c:pt idx="31">
                  <c:v>0.418925927678859</c:v>
                </c:pt>
                <c:pt idx="32">
                  <c:v>0.40898767366204097</c:v>
                </c:pt>
                <c:pt idx="33">
                  <c:v>0.39945815285145703</c:v>
                </c:pt>
                <c:pt idx="34">
                  <c:v>0.390299012212386</c:v>
                </c:pt>
                <c:pt idx="35">
                  <c:v>0.38147189871010601</c:v>
                </c:pt>
                <c:pt idx="36">
                  <c:v>0.372938459309896</c:v>
                </c:pt>
                <c:pt idx="37">
                  <c:v>0.36466034097703598</c:v>
                </c:pt>
                <c:pt idx="38">
                  <c:v>0.35659919067680501</c:v>
                </c:pt>
                <c:pt idx="39">
                  <c:v>0.34871665537448099</c:v>
                </c:pt>
                <c:pt idx="40">
                  <c:v>0.34098409671709301</c:v>
                </c:pt>
                <c:pt idx="41">
                  <c:v>0.33341173507865901</c:v>
                </c:pt>
                <c:pt idx="42">
                  <c:v>0.32601950551494902</c:v>
                </c:pt>
                <c:pt idx="43">
                  <c:v>0.31882734308173</c:v>
                </c:pt>
                <c:pt idx="44">
                  <c:v>0.31185518283477298</c:v>
                </c:pt>
                <c:pt idx="45">
                  <c:v>0.305122959829844</c:v>
                </c:pt>
                <c:pt idx="46">
                  <c:v>0.29865060912271302</c:v>
                </c:pt>
                <c:pt idx="47">
                  <c:v>0.29245806576914801</c:v>
                </c:pt>
                <c:pt idx="48">
                  <c:v>0.28656526482491701</c:v>
                </c:pt>
                <c:pt idx="49">
                  <c:v>0.28099214134578898</c:v>
                </c:pt>
                <c:pt idx="50">
                  <c:v>0.27575111282909098</c:v>
                </c:pt>
                <c:pt idx="51">
                  <c:v>0.27082452653838002</c:v>
                </c:pt>
                <c:pt idx="52">
                  <c:v>0.266187212178774</c:v>
                </c:pt>
                <c:pt idx="53">
                  <c:v>0.26181399945539002</c:v>
                </c:pt>
                <c:pt idx="54">
                  <c:v>0.257679718073343</c:v>
                </c:pt>
                <c:pt idx="55">
                  <c:v>0.25375919773775102</c:v>
                </c:pt>
                <c:pt idx="56">
                  <c:v>0.25002726815373</c:v>
                </c:pt>
                <c:pt idx="57">
                  <c:v>0.246458759026397</c:v>
                </c:pt>
                <c:pt idx="58">
                  <c:v>0.24302850006086801</c:v>
                </c:pt>
                <c:pt idx="59">
                  <c:v>0.239711320962261</c:v>
                </c:pt>
                <c:pt idx="60">
                  <c:v>0.236484240750166</c:v>
                </c:pt>
                <c:pt idx="61">
                  <c:v>0.233333035702076</c:v>
                </c:pt>
                <c:pt idx="62">
                  <c:v>0.230245671409956</c:v>
                </c:pt>
                <c:pt idx="63">
                  <c:v>0.22721011346577299</c:v>
                </c:pt>
                <c:pt idx="64">
                  <c:v>0.224214327461494</c:v>
                </c:pt>
                <c:pt idx="65">
                  <c:v>0.221246278989085</c:v>
                </c:pt>
                <c:pt idx="66">
                  <c:v>0.218293933640512</c:v>
                </c:pt>
                <c:pt idx="67">
                  <c:v>0.21534525700774201</c:v>
                </c:pt>
                <c:pt idx="68">
                  <c:v>0.21238821468274199</c:v>
                </c:pt>
                <c:pt idx="69">
                  <c:v>0.20941077225747701</c:v>
                </c:pt>
                <c:pt idx="70">
                  <c:v>0.20640535240579</c:v>
                </c:pt>
                <c:pt idx="71">
                  <c:v>0.203382206129023</c:v>
                </c:pt>
                <c:pt idx="72">
                  <c:v>0.20035604151039199</c:v>
                </c:pt>
                <c:pt idx="73">
                  <c:v>0.197341566633115</c:v>
                </c:pt>
                <c:pt idx="74">
                  <c:v>0.19435348958040899</c:v>
                </c:pt>
                <c:pt idx="75">
                  <c:v>0.191406518435492</c:v>
                </c:pt>
                <c:pt idx="76">
                  <c:v>0.18851536128158</c:v>
                </c:pt>
                <c:pt idx="77">
                  <c:v>0.18569472620189201</c:v>
                </c:pt>
                <c:pt idx="78">
                  <c:v>0.18295932127964301</c:v>
                </c:pt>
                <c:pt idx="79">
                  <c:v>0.180323854598052</c:v>
                </c:pt>
                <c:pt idx="80">
                  <c:v>0.17780058194781401</c:v>
                </c:pt>
                <c:pt idx="81">
                  <c:v>0.175391949949537</c:v>
                </c:pt>
                <c:pt idx="82">
                  <c:v>0.17309795293131</c:v>
                </c:pt>
                <c:pt idx="83">
                  <c:v>0.170918585221219</c:v>
                </c:pt>
                <c:pt idx="84">
                  <c:v>0.168853841147351</c:v>
                </c:pt>
                <c:pt idx="85">
                  <c:v>0.166903715037793</c:v>
                </c:pt>
                <c:pt idx="86">
                  <c:v>0.16506820122063301</c:v>
                </c:pt>
                <c:pt idx="87">
                  <c:v>0.16334729402395801</c:v>
                </c:pt>
                <c:pt idx="88">
                  <c:v>0.16174098777585399</c:v>
                </c:pt>
                <c:pt idx="89">
                  <c:v>0.16024927680441001</c:v>
                </c:pt>
                <c:pt idx="90">
                  <c:v>0.158870271427867</c:v>
                </c:pt>
                <c:pt idx="91">
                  <c:v>0.157594545925093</c:v>
                </c:pt>
                <c:pt idx="92">
                  <c:v>0.15641079056510901</c:v>
                </c:pt>
                <c:pt idx="93">
                  <c:v>0.155307695616937</c:v>
                </c:pt>
                <c:pt idx="94">
                  <c:v>0.15427395134960001</c:v>
                </c:pt>
                <c:pt idx="95">
                  <c:v>0.153298248032119</c:v>
                </c:pt>
                <c:pt idx="96">
                  <c:v>0.15236927593351601</c:v>
                </c:pt>
                <c:pt idx="97">
                  <c:v>0.151475725322813</c:v>
                </c:pt>
                <c:pt idx="98">
                  <c:v>0.15060628646903301</c:v>
                </c:pt>
                <c:pt idx="99">
                  <c:v>0.149749649641197</c:v>
                </c:pt>
                <c:pt idx="100">
                  <c:v>0.14889639825548401</c:v>
                </c:pt>
                <c:pt idx="101">
                  <c:v>0.14804468831669701</c:v>
                </c:pt>
                <c:pt idx="102">
                  <c:v>0.147194568976796</c:v>
                </c:pt>
                <c:pt idx="103">
                  <c:v>0.14634608938774199</c:v>
                </c:pt>
                <c:pt idx="104">
                  <c:v>0.145499298701493</c:v>
                </c:pt>
                <c:pt idx="105">
                  <c:v>0.14465424607001101</c:v>
                </c:pt>
                <c:pt idx="106">
                  <c:v>0.14381098064525499</c:v>
                </c:pt>
                <c:pt idx="107">
                  <c:v>0.142969551579186</c:v>
                </c:pt>
                <c:pt idx="108">
                  <c:v>0.14213000802376199</c:v>
                </c:pt>
                <c:pt idx="109">
                  <c:v>0.14129239913094399</c:v>
                </c:pt>
                <c:pt idx="110">
                  <c:v>0.140456774052692</c:v>
                </c:pt>
                <c:pt idx="111">
                  <c:v>0.13962318194096701</c:v>
                </c:pt>
                <c:pt idx="112">
                  <c:v>0.13879167194772701</c:v>
                </c:pt>
                <c:pt idx="113">
                  <c:v>0.137962293224933</c:v>
                </c:pt>
                <c:pt idx="114">
                  <c:v>0.13713509492454501</c:v>
                </c:pt>
                <c:pt idx="115">
                  <c:v>0.13631012619852201</c:v>
                </c:pt>
                <c:pt idx="116">
                  <c:v>0.135487436198826</c:v>
                </c:pt>
                <c:pt idx="117">
                  <c:v>0.13466707407741499</c:v>
                </c:pt>
                <c:pt idx="118">
                  <c:v>0.133849088986249</c:v>
                </c:pt>
                <c:pt idx="119">
                  <c:v>0.13303353007728999</c:v>
                </c:pt>
                <c:pt idx="120">
                  <c:v>0.13222044650249601</c:v>
                </c:pt>
                <c:pt idx="121">
                  <c:v>0.131409887413828</c:v>
                </c:pt>
                <c:pt idx="122">
                  <c:v>0.130601901963245</c:v>
                </c:pt>
                <c:pt idx="123">
                  <c:v>0.12979653930270699</c:v>
                </c:pt>
                <c:pt idx="124">
                  <c:v>0.12899384858417501</c:v>
                </c:pt>
                <c:pt idx="125">
                  <c:v>0.12819387895960899</c:v>
                </c:pt>
                <c:pt idx="126">
                  <c:v>0.12739667958096801</c:v>
                </c:pt>
                <c:pt idx="127">
                  <c:v>0.12660229960021199</c:v>
                </c:pt>
                <c:pt idx="128">
                  <c:v>0.125810788169302</c:v>
                </c:pt>
                <c:pt idx="129">
                  <c:v>0.12502219444019699</c:v>
                </c:pt>
                <c:pt idx="130">
                  <c:v>0.124236567564857</c:v>
                </c:pt>
                <c:pt idx="131">
                  <c:v>0.12345395669524201</c:v>
                </c:pt>
                <c:pt idx="132">
                  <c:v>0.122674410983312</c:v>
                </c:pt>
                <c:pt idx="133">
                  <c:v>0.12189797958102799</c:v>
                </c:pt>
                <c:pt idx="134">
                  <c:v>0.12112471164034901</c:v>
                </c:pt>
                <c:pt idx="135">
                  <c:v>0.120354656313234</c:v>
                </c:pt>
                <c:pt idx="136">
                  <c:v>0.119587862751645</c:v>
                </c:pt>
                <c:pt idx="137">
                  <c:v>0.118824380107541</c:v>
                </c:pt>
                <c:pt idx="138">
                  <c:v>0.118064257532881</c:v>
                </c:pt>
                <c:pt idx="139">
                  <c:v>0.11730754417962699</c:v>
                </c:pt>
                <c:pt idx="140">
                  <c:v>0.116554289199737</c:v>
                </c:pt>
                <c:pt idx="141">
                  <c:v>0.115804541745172</c:v>
                </c:pt>
                <c:pt idx="142">
                  <c:v>0.11505835096789201</c:v>
                </c:pt>
                <c:pt idx="143">
                  <c:v>0.114315766019857</c:v>
                </c:pt>
                <c:pt idx="144">
                  <c:v>0.113576836053027</c:v>
                </c:pt>
                <c:pt idx="145">
                  <c:v>0.112841610219361</c:v>
                </c:pt>
                <c:pt idx="146">
                  <c:v>0.11211013767082</c:v>
                </c:pt>
                <c:pt idx="147">
                  <c:v>0.111382467559363</c:v>
                </c:pt>
                <c:pt idx="148">
                  <c:v>0.110658649036951</c:v>
                </c:pt>
                <c:pt idx="149">
                  <c:v>0.109938731255543</c:v>
                </c:pt>
                <c:pt idx="150">
                  <c:v>0.1092227633671</c:v>
                </c:pt>
                <c:pt idx="151">
                  <c:v>0.108510794523582</c:v>
                </c:pt>
                <c:pt idx="152">
                  <c:v>0.10780287387694799</c:v>
                </c:pt>
                <c:pt idx="153">
                  <c:v>0.107099050579158</c:v>
                </c:pt>
                <c:pt idx="154">
                  <c:v>0.106399373782172</c:v>
                </c:pt>
                <c:pt idx="155">
                  <c:v>0.10570389263795101</c:v>
                </c:pt>
                <c:pt idx="156">
                  <c:v>0.10501265629845399</c:v>
                </c:pt>
                <c:pt idx="157">
                  <c:v>0.10432571391564199</c:v>
                </c:pt>
                <c:pt idx="158">
                  <c:v>0.10364311464147299</c:v>
                </c:pt>
                <c:pt idx="159">
                  <c:v>0.102964907627909</c:v>
                </c:pt>
                <c:pt idx="160">
                  <c:v>0.102291142026909</c:v>
                </c:pt>
                <c:pt idx="161">
                  <c:v>0.10162186699043201</c:v>
                </c:pt>
                <c:pt idx="162">
                  <c:v>0.10095713167044</c:v>
                </c:pt>
                <c:pt idx="163">
                  <c:v>0.10029698521889201</c:v>
                </c:pt>
                <c:pt idx="164">
                  <c:v>9.9641476787748096E-2</c:v>
                </c:pt>
                <c:pt idx="165">
                  <c:v>9.8990655528967894E-2</c:v>
                </c:pt>
                <c:pt idx="166">
                  <c:v>9.8344570594511502E-2</c:v>
                </c:pt>
                <c:pt idx="167">
                  <c:v>9.7703271136339101E-2</c:v>
                </c:pt>
                <c:pt idx="168">
                  <c:v>9.7066806306410403E-2</c:v>
                </c:pt>
                <c:pt idx="169">
                  <c:v>9.6435225256685603E-2</c:v>
                </c:pt>
                <c:pt idx="170">
                  <c:v>9.5808577139124496E-2</c:v>
                </c:pt>
                <c:pt idx="171">
                  <c:v>9.5186911105687E-2</c:v>
                </c:pt>
                <c:pt idx="172">
                  <c:v>9.4570276308333298E-2</c:v>
                </c:pt>
                <c:pt idx="173">
                  <c:v>9.3958721899023101E-2</c:v>
                </c:pt>
                <c:pt idx="174">
                  <c:v>9.3352297029716605E-2</c:v>
                </c:pt>
                <c:pt idx="175">
                  <c:v>9.2751050852373604E-2</c:v>
                </c:pt>
                <c:pt idx="176">
                  <c:v>9.21550325189541E-2</c:v>
                </c:pt>
                <c:pt idx="177">
                  <c:v>9.1564291181418206E-2</c:v>
                </c:pt>
                <c:pt idx="178">
                  <c:v>9.0978875991725605E-2</c:v>
                </c:pt>
                <c:pt idx="179">
                  <c:v>9.0398836101836494E-2</c:v>
                </c:pt>
                <c:pt idx="180">
                  <c:v>8.9824220663710694E-2</c:v>
                </c:pt>
                <c:pt idx="181">
                  <c:v>8.9255078829308193E-2</c:v>
                </c:pt>
                <c:pt idx="182">
                  <c:v>8.8691459750589105E-2</c:v>
                </c:pt>
                <c:pt idx="183">
                  <c:v>8.8133412579513196E-2</c:v>
                </c:pt>
                <c:pt idx="184">
                  <c:v>8.7580986468040495E-2</c:v>
                </c:pt>
                <c:pt idx="185">
                  <c:v>8.7034230568131005E-2</c:v>
                </c:pt>
                <c:pt idx="186">
                  <c:v>8.64931940317447E-2</c:v>
                </c:pt>
                <c:pt idx="187">
                  <c:v>8.5957926010841401E-2</c:v>
                </c:pt>
                <c:pt idx="188">
                  <c:v>8.5428475657381195E-2</c:v>
                </c:pt>
                <c:pt idx="189">
                  <c:v>8.4904892123324097E-2</c:v>
                </c:pt>
                <c:pt idx="190">
                  <c:v>8.43872245606299E-2</c:v>
                </c:pt>
                <c:pt idx="191">
                  <c:v>8.3875522121258705E-2</c:v>
                </c:pt>
                <c:pt idx="192">
                  <c:v>8.3369833957170403E-2</c:v>
                </c:pt>
                <c:pt idx="193">
                  <c:v>8.2870209220324995E-2</c:v>
                </c:pt>
                <c:pt idx="194">
                  <c:v>8.2376697062682497E-2</c:v>
                </c:pt>
                <c:pt idx="195">
                  <c:v>8.1889346636202703E-2</c:v>
                </c:pt>
                <c:pt idx="196">
                  <c:v>8.14082070928457E-2</c:v>
                </c:pt>
                <c:pt idx="197">
                  <c:v>8.0933327584571405E-2</c:v>
                </c:pt>
                <c:pt idx="198">
                  <c:v>8.0464757263339903E-2</c:v>
                </c:pt>
                <c:pt idx="199">
                  <c:v>8.0002545281111004E-2</c:v>
                </c:pt>
                <c:pt idx="200">
                  <c:v>7.9546721457811304E-2</c:v>
                </c:pt>
                <c:pt idx="201">
                  <c:v>7.9097238285234295E-2</c:v>
                </c:pt>
                <c:pt idx="202">
                  <c:v>7.8654028923139704E-2</c:v>
                </c:pt>
                <c:pt idx="203">
                  <c:v>7.8217026531287495E-2</c:v>
                </c:pt>
                <c:pt idx="204">
                  <c:v>7.7786164269437602E-2</c:v>
                </c:pt>
                <c:pt idx="205">
                  <c:v>7.7361375297349905E-2</c:v>
                </c:pt>
                <c:pt idx="206">
                  <c:v>7.6942592774784505E-2</c:v>
                </c:pt>
                <c:pt idx="207">
                  <c:v>7.6529749861501198E-2</c:v>
                </c:pt>
                <c:pt idx="208">
                  <c:v>7.6122779717259906E-2</c:v>
                </c:pt>
                <c:pt idx="209">
                  <c:v>7.5721615501820494E-2</c:v>
                </c:pt>
                <c:pt idx="210">
                  <c:v>7.5326190374942995E-2</c:v>
                </c:pt>
                <c:pt idx="211">
                  <c:v>7.4936437496387398E-2</c:v>
                </c:pt>
                <c:pt idx="212">
                  <c:v>7.4552290025913501E-2</c:v>
                </c:pt>
                <c:pt idx="213">
                  <c:v>7.4173681123281196E-2</c:v>
                </c:pt>
                <c:pt idx="214">
                  <c:v>7.3800543948250599E-2</c:v>
                </c:pt>
                <c:pt idx="215">
                  <c:v>7.3432811660581396E-2</c:v>
                </c:pt>
                <c:pt idx="216">
                  <c:v>7.3070417420033701E-2</c:v>
                </c:pt>
                <c:pt idx="217">
                  <c:v>7.2713294386367394E-2</c:v>
                </c:pt>
                <c:pt idx="218">
                  <c:v>7.2361375719342397E-2</c:v>
                </c:pt>
                <c:pt idx="219">
                  <c:v>7.2014594578718602E-2</c:v>
                </c:pt>
                <c:pt idx="220">
                  <c:v>7.1672884124256001E-2</c:v>
                </c:pt>
                <c:pt idx="221">
                  <c:v>7.1336177515714402E-2</c:v>
                </c:pt>
                <c:pt idx="222">
                  <c:v>7.1004407912853895E-2</c:v>
                </c:pt>
                <c:pt idx="223">
                  <c:v>7.0677508475434303E-2</c:v>
                </c:pt>
                <c:pt idx="224">
                  <c:v>7.0355412363215505E-2</c:v>
                </c:pt>
                <c:pt idx="225">
                  <c:v>7.0038052735957604E-2</c:v>
                </c:pt>
                <c:pt idx="226">
                  <c:v>6.9725362753420297E-2</c:v>
                </c:pt>
                <c:pt idx="227">
                  <c:v>6.9417275575363702E-2</c:v>
                </c:pt>
                <c:pt idx="228">
                  <c:v>6.9113724361547696E-2</c:v>
                </c:pt>
                <c:pt idx="229">
                  <c:v>6.8814642271732104E-2</c:v>
                </c:pt>
                <c:pt idx="230">
                  <c:v>6.8519962465677001E-2</c:v>
                </c:pt>
                <c:pt idx="231">
                  <c:v>6.8229618103142195E-2</c:v>
                </c:pt>
                <c:pt idx="232">
                  <c:v>6.7943542343887706E-2</c:v>
                </c:pt>
                <c:pt idx="233">
                  <c:v>6.7661668347673398E-2</c:v>
                </c:pt>
                <c:pt idx="234">
                  <c:v>6.7383929274259194E-2</c:v>
                </c:pt>
                <c:pt idx="235">
                  <c:v>6.7110258283405097E-2</c:v>
                </c:pt>
                <c:pt idx="236">
                  <c:v>6.6840588534870904E-2</c:v>
                </c:pt>
                <c:pt idx="237">
                  <c:v>6.6574853188416702E-2</c:v>
                </c:pt>
                <c:pt idx="238">
                  <c:v>6.6312985403802302E-2</c:v>
                </c:pt>
                <c:pt idx="239">
                  <c:v>6.6054918340787694E-2</c:v>
                </c:pt>
                <c:pt idx="240">
                  <c:v>6.5800585159132702E-2</c:v>
                </c:pt>
                <c:pt idx="241">
                  <c:v>6.55499190185974E-2</c:v>
                </c:pt>
                <c:pt idx="242">
                  <c:v>6.5302853078941597E-2</c:v>
                </c:pt>
                <c:pt idx="243">
                  <c:v>6.5059320499925202E-2</c:v>
                </c:pt>
                <c:pt idx="244">
                  <c:v>6.4819254441308302E-2</c:v>
                </c:pt>
                <c:pt idx="245">
                  <c:v>6.4582588062850693E-2</c:v>
                </c:pt>
                <c:pt idx="246">
                  <c:v>6.4349254524312297E-2</c:v>
                </c:pt>
                <c:pt idx="247">
                  <c:v>6.4119186985453103E-2</c:v>
                </c:pt>
                <c:pt idx="248">
                  <c:v>6.3892318606033005E-2</c:v>
                </c:pt>
                <c:pt idx="249">
                  <c:v>6.3668582545811994E-2</c:v>
                </c:pt>
                <c:pt idx="250">
                  <c:v>6.3447911964549894E-2</c:v>
                </c:pt>
                <c:pt idx="251">
                  <c:v>6.3230240022006598E-2</c:v>
                </c:pt>
                <c:pt idx="252">
                  <c:v>6.3015499877942194E-2</c:v>
                </c:pt>
                <c:pt idx="253">
                  <c:v>6.2803624692116505E-2</c:v>
                </c:pt>
                <c:pt idx="254">
                  <c:v>6.2594547624289495E-2</c:v>
                </c:pt>
                <c:pt idx="255">
                  <c:v>6.2388201834221099E-2</c:v>
                </c:pt>
                <c:pt idx="256">
                  <c:v>6.2184520481671099E-2</c:v>
                </c:pt>
                <c:pt idx="257">
                  <c:v>6.19834367263997E-2</c:v>
                </c:pt>
                <c:pt idx="258">
                  <c:v>6.1784883728166498E-2</c:v>
                </c:pt>
                <c:pt idx="259">
                  <c:v>6.1588794646731698E-2</c:v>
                </c:pt>
                <c:pt idx="260">
                  <c:v>6.1395102641855097E-2</c:v>
                </c:pt>
                <c:pt idx="261">
                  <c:v>6.1203740873296698E-2</c:v>
                </c:pt>
                <c:pt idx="262">
                  <c:v>6.1014642500816299E-2</c:v>
                </c:pt>
                <c:pt idx="263">
                  <c:v>6.0827740684174E-2</c:v>
                </c:pt>
                <c:pt idx="264">
                  <c:v>6.0642968583129502E-2</c:v>
                </c:pt>
                <c:pt idx="265">
                  <c:v>6.0460259357442897E-2</c:v>
                </c:pt>
                <c:pt idx="266">
                  <c:v>6.0279546166874101E-2</c:v>
                </c:pt>
                <c:pt idx="267">
                  <c:v>6.0100762171183E-2</c:v>
                </c:pt>
                <c:pt idx="268">
                  <c:v>5.9923840530129599E-2</c:v>
                </c:pt>
                <c:pt idx="269">
                  <c:v>5.97487144034737E-2</c:v>
                </c:pt>
                <c:pt idx="270">
                  <c:v>5.9575316950975302E-2</c:v>
                </c:pt>
                <c:pt idx="271">
                  <c:v>5.9403581332394297E-2</c:v>
                </c:pt>
                <c:pt idx="272">
                  <c:v>5.9233440707490599E-2</c:v>
                </c:pt>
                <c:pt idx="273">
                  <c:v>5.90648282360242E-2</c:v>
                </c:pt>
                <c:pt idx="274">
                  <c:v>5.8897677077755103E-2</c:v>
                </c:pt>
                <c:pt idx="275">
                  <c:v>5.8731920392443002E-2</c:v>
                </c:pt>
                <c:pt idx="276">
                  <c:v>5.8567491339848003E-2</c:v>
                </c:pt>
                <c:pt idx="277">
                  <c:v>5.8404323079730001E-2</c:v>
                </c:pt>
                <c:pt idx="278">
                  <c:v>5.8242348771848799E-2</c:v>
                </c:pt>
                <c:pt idx="279">
                  <c:v>5.8081501575964499E-2</c:v>
                </c:pt>
                <c:pt idx="280">
                  <c:v>5.7921714651837E-2</c:v>
                </c:pt>
                <c:pt idx="281">
                  <c:v>5.7762921159226099E-2</c:v>
                </c:pt>
                <c:pt idx="282">
                  <c:v>5.7605054257891801E-2</c:v>
                </c:pt>
                <c:pt idx="283">
                  <c:v>5.7448047107594102E-2</c:v>
                </c:pt>
                <c:pt idx="284">
                  <c:v>5.7291832868092897E-2</c:v>
                </c:pt>
                <c:pt idx="285">
                  <c:v>5.7136344699148002E-2</c:v>
                </c:pt>
                <c:pt idx="286">
                  <c:v>5.6981515760519401E-2</c:v>
                </c:pt>
                <c:pt idx="287">
                  <c:v>5.6827279211967098E-2</c:v>
                </c:pt>
                <c:pt idx="288">
                  <c:v>5.6673568213251001E-2</c:v>
                </c:pt>
                <c:pt idx="289">
                  <c:v>5.6520315924131002E-2</c:v>
                </c:pt>
                <c:pt idx="290">
                  <c:v>5.6367455504366899E-2</c:v>
                </c:pt>
                <c:pt idx="291">
                  <c:v>5.62149201137188E-2</c:v>
                </c:pt>
                <c:pt idx="292">
                  <c:v>5.6062642911946597E-2</c:v>
                </c:pt>
                <c:pt idx="293">
                  <c:v>5.5910557058810303E-2</c:v>
                </c:pt>
                <c:pt idx="294">
                  <c:v>5.5758595714069603E-2</c:v>
                </c:pt>
                <c:pt idx="295">
                  <c:v>5.5606692037484598E-2</c:v>
                </c:pt>
                <c:pt idx="296">
                  <c:v>5.5454779188815202E-2</c:v>
                </c:pt>
                <c:pt idx="297">
                  <c:v>5.5302790327821302E-2</c:v>
                </c:pt>
                <c:pt idx="298">
                  <c:v>5.5150658614262799E-2</c:v>
                </c:pt>
                <c:pt idx="299">
                  <c:v>5.4998317207899702E-2</c:v>
                </c:pt>
                <c:pt idx="300">
                  <c:v>5.4845712039998003E-2</c:v>
                </c:pt>
                <c:pt idx="301">
                  <c:v>5.46928401278481E-2</c:v>
                </c:pt>
                <c:pt idx="302">
                  <c:v>5.4539711260246697E-2</c:v>
                </c:pt>
                <c:pt idx="303">
                  <c:v>5.43863352259902E-2</c:v>
                </c:pt>
                <c:pt idx="304">
                  <c:v>5.4232721813875402E-2</c:v>
                </c:pt>
                <c:pt idx="305">
                  <c:v>5.4078880812698703E-2</c:v>
                </c:pt>
                <c:pt idx="306">
                  <c:v>5.3924822011256701E-2</c:v>
                </c:pt>
                <c:pt idx="307">
                  <c:v>5.37705551983459E-2</c:v>
                </c:pt>
                <c:pt idx="308">
                  <c:v>5.36160901627631E-2</c:v>
                </c:pt>
                <c:pt idx="309">
                  <c:v>5.3461436693304602E-2</c:v>
                </c:pt>
                <c:pt idx="310">
                  <c:v>5.3306604578767097E-2</c:v>
                </c:pt>
                <c:pt idx="311">
                  <c:v>5.3151603607947198E-2</c:v>
                </c:pt>
                <c:pt idx="312">
                  <c:v>5.2996443569641401E-2</c:v>
                </c:pt>
                <c:pt idx="313">
                  <c:v>5.2841134252646298E-2</c:v>
                </c:pt>
                <c:pt idx="314">
                  <c:v>5.2685685445758502E-2</c:v>
                </c:pt>
                <c:pt idx="315">
                  <c:v>5.2530106937774497E-2</c:v>
                </c:pt>
                <c:pt idx="316">
                  <c:v>5.2374408517490999E-2</c:v>
                </c:pt>
                <c:pt idx="317">
                  <c:v>5.2218599973704302E-2</c:v>
                </c:pt>
                <c:pt idx="318">
                  <c:v>5.2062691095211298E-2</c:v>
                </c:pt>
                <c:pt idx="319">
                  <c:v>5.1906691670808303E-2</c:v>
                </c:pt>
                <c:pt idx="320">
                  <c:v>5.1750611489292102E-2</c:v>
                </c:pt>
                <c:pt idx="321">
                  <c:v>5.1594460339459101E-2</c:v>
                </c:pt>
                <c:pt idx="322">
                  <c:v>5.1438248010105901E-2</c:v>
                </c:pt>
                <c:pt idx="323">
                  <c:v>5.1281984290029101E-2</c:v>
                </c:pt>
                <c:pt idx="324">
                  <c:v>5.11256789680253E-2</c:v>
                </c:pt>
                <c:pt idx="325">
                  <c:v>5.0969341832891001E-2</c:v>
                </c:pt>
                <c:pt idx="326">
                  <c:v>5.08129826734229E-2</c:v>
                </c:pt>
                <c:pt idx="327">
                  <c:v>5.0656611278417397E-2</c:v>
                </c:pt>
                <c:pt idx="328">
                  <c:v>5.0500237436671098E-2</c:v>
                </c:pt>
                <c:pt idx="329">
                  <c:v>5.0343870936980603E-2</c:v>
                </c:pt>
                <c:pt idx="330">
                  <c:v>5.0187521568142601E-2</c:v>
                </c:pt>
                <c:pt idx="331">
                  <c:v>5.0031199118953498E-2</c:v>
                </c:pt>
                <c:pt idx="332">
                  <c:v>4.9874913378209901E-2</c:v>
                </c:pt>
                <c:pt idx="333">
                  <c:v>4.9718674134708402E-2</c:v>
                </c:pt>
                <c:pt idx="334">
                  <c:v>4.95624911772456E-2</c:v>
                </c:pt>
                <c:pt idx="335">
                  <c:v>4.9406374294618E-2</c:v>
                </c:pt>
                <c:pt idx="336">
                  <c:v>4.9250333275622199E-2</c:v>
                </c:pt>
                <c:pt idx="337">
                  <c:v>4.9094377909054798E-2</c:v>
                </c:pt>
                <c:pt idx="338">
                  <c:v>4.89385179837123E-2</c:v>
                </c:pt>
                <c:pt idx="339">
                  <c:v>4.8782763288391401E-2</c:v>
                </c:pt>
                <c:pt idx="340">
                  <c:v>4.8627123611888499E-2</c:v>
                </c:pt>
                <c:pt idx="341">
                  <c:v>4.8471608743000202E-2</c:v>
                </c:pt>
                <c:pt idx="342">
                  <c:v>4.83162284705232E-2</c:v>
                </c:pt>
                <c:pt idx="343">
                  <c:v>4.8160992583254E-2</c:v>
                </c:pt>
                <c:pt idx="344">
                  <c:v>4.8005910869989198E-2</c:v>
                </c:pt>
                <c:pt idx="345">
                  <c:v>4.7850993119525197E-2</c:v>
                </c:pt>
                <c:pt idx="346">
                  <c:v>4.7696249120658799E-2</c:v>
                </c:pt>
                <c:pt idx="347">
                  <c:v>4.7541688662186499E-2</c:v>
                </c:pt>
                <c:pt idx="348">
                  <c:v>4.73873215329048E-2</c:v>
                </c:pt>
                <c:pt idx="349">
                  <c:v>4.7233157521610197E-2</c:v>
                </c:pt>
                <c:pt idx="350">
                  <c:v>4.7079206417099499E-2</c:v>
                </c:pt>
                <c:pt idx="351">
                  <c:v>4.6925478008169097E-2</c:v>
                </c:pt>
                <c:pt idx="352">
                  <c:v>4.6771982083615701E-2</c:v>
                </c:pt>
                <c:pt idx="353">
                  <c:v>4.6618728432235697E-2</c:v>
                </c:pt>
                <c:pt idx="354">
                  <c:v>4.6465726842825801E-2</c:v>
                </c:pt>
                <c:pt idx="355">
                  <c:v>4.6312987104182503E-2</c:v>
                </c:pt>
                <c:pt idx="356">
                  <c:v>4.6160519005102499E-2</c:v>
                </c:pt>
                <c:pt idx="357">
                  <c:v>4.6008332334382097E-2</c:v>
                </c:pt>
                <c:pt idx="358">
                  <c:v>4.5856436880818197E-2</c:v>
                </c:pt>
                <c:pt idx="359">
                  <c:v>4.5704842433207098E-2</c:v>
                </c:pt>
                <c:pt idx="360">
                  <c:v>4.5553558780345497E-2</c:v>
                </c:pt>
                <c:pt idx="361">
                  <c:v>4.5402595711029899E-2</c:v>
                </c:pt>
                <c:pt idx="362">
                  <c:v>4.5251963014056998E-2</c:v>
                </c:pt>
                <c:pt idx="363">
                  <c:v>4.5101670478223298E-2</c:v>
                </c:pt>
                <c:pt idx="364">
                  <c:v>4.4951727892325301E-2</c:v>
                </c:pt>
                <c:pt idx="365">
                  <c:v>4.48021450451596E-2</c:v>
                </c:pt>
                <c:pt idx="366">
                  <c:v>4.4652931725522899E-2</c:v>
                </c:pt>
                <c:pt idx="367">
                  <c:v>4.4504097722211602E-2</c:v>
                </c:pt>
                <c:pt idx="368">
                  <c:v>4.4355652824022297E-2</c:v>
                </c:pt>
                <c:pt idx="369">
                  <c:v>4.4207606819751701E-2</c:v>
                </c:pt>
                <c:pt idx="370">
                  <c:v>4.4059969498196197E-2</c:v>
                </c:pt>
                <c:pt idx="371">
                  <c:v>4.39127506481524E-2</c:v>
                </c:pt>
                <c:pt idx="372">
                  <c:v>4.3765960058417E-2</c:v>
                </c:pt>
                <c:pt idx="373">
                  <c:v>4.3619607517786499E-2</c:v>
                </c:pt>
                <c:pt idx="374">
                  <c:v>4.34737028150574E-2</c:v>
                </c:pt>
                <c:pt idx="375">
                  <c:v>4.3328255739026399E-2</c:v>
                </c:pt>
                <c:pt idx="376">
                  <c:v>4.3183276078489902E-2</c:v>
                </c:pt>
                <c:pt idx="377">
                  <c:v>4.3038773622244599E-2</c:v>
                </c:pt>
                <c:pt idx="378">
                  <c:v>4.2894758159086999E-2</c:v>
                </c:pt>
                <c:pt idx="379">
                  <c:v>4.2751239477813799E-2</c:v>
                </c:pt>
                <c:pt idx="380">
                  <c:v>4.2608227367221398E-2</c:v>
                </c:pt>
                <c:pt idx="381">
                  <c:v>4.2465731616106499E-2</c:v>
                </c:pt>
                <c:pt idx="382">
                  <c:v>4.2323762013265501E-2</c:v>
                </c:pt>
                <c:pt idx="383">
                  <c:v>4.2182328347495197E-2</c:v>
                </c:pt>
                <c:pt idx="384">
                  <c:v>4.2041440407592001E-2</c:v>
                </c:pt>
                <c:pt idx="385">
                  <c:v>4.1901107982352498E-2</c:v>
                </c:pt>
                <c:pt idx="386">
                  <c:v>4.1761340860573301E-2</c:v>
                </c:pt>
                <c:pt idx="387">
                  <c:v>4.1622148831050997E-2</c:v>
                </c:pt>
                <c:pt idx="388">
                  <c:v>4.1483541682582101E-2</c:v>
                </c:pt>
                <c:pt idx="389">
                  <c:v>4.1345529203963199E-2</c:v>
                </c:pt>
                <c:pt idx="390">
                  <c:v>4.1208121183990899E-2</c:v>
                </c:pt>
                <c:pt idx="391">
                  <c:v>4.10713274114618E-2</c:v>
                </c:pt>
                <c:pt idx="392">
                  <c:v>4.09351576751723E-2</c:v>
                </c:pt>
                <c:pt idx="393">
                  <c:v>4.0799621763919103E-2</c:v>
                </c:pt>
                <c:pt idx="394">
                  <c:v>4.0664729466498802E-2</c:v>
                </c:pt>
                <c:pt idx="395">
                  <c:v>4.0530490571707899E-2</c:v>
                </c:pt>
                <c:pt idx="396">
                  <c:v>4.0396914868342897E-2</c:v>
                </c:pt>
                <c:pt idx="397">
                  <c:v>4.0264012145200603E-2</c:v>
                </c:pt>
                <c:pt idx="398">
                  <c:v>4.0131792191077403E-2</c:v>
                </c:pt>
                <c:pt idx="399">
                  <c:v>4.0000264794769799E-2</c:v>
                </c:pt>
                <c:pt idx="400">
                  <c:v>3.9869437719352099E-2</c:v>
                </c:pt>
                <c:pt idx="401">
                  <c:v>3.9739310625008198E-2</c:v>
                </c:pt>
                <c:pt idx="402">
                  <c:v>3.9609881146199802E-2</c:v>
                </c:pt>
                <c:pt idx="403">
                  <c:v>3.9481146917388403E-2</c:v>
                </c:pt>
                <c:pt idx="404">
                  <c:v>3.9353105573035799E-2</c:v>
                </c:pt>
                <c:pt idx="405">
                  <c:v>3.9225754747603397E-2</c:v>
                </c:pt>
                <c:pt idx="406">
                  <c:v>3.9099092075552899E-2</c:v>
                </c:pt>
                <c:pt idx="407">
                  <c:v>3.89731151913459E-2</c:v>
                </c:pt>
                <c:pt idx="408">
                  <c:v>3.8847821729444003E-2</c:v>
                </c:pt>
                <c:pt idx="409">
                  <c:v>3.8723209324308699E-2</c:v>
                </c:pt>
                <c:pt idx="410">
                  <c:v>3.8599275610401801E-2</c:v>
                </c:pt>
                <c:pt idx="411">
                  <c:v>3.8476018222184702E-2</c:v>
                </c:pt>
                <c:pt idx="412">
                  <c:v>3.83534347941192E-2</c:v>
                </c:pt>
                <c:pt idx="413">
                  <c:v>3.8231522960666703E-2</c:v>
                </c:pt>
                <c:pt idx="414">
                  <c:v>3.8110280356289002E-2</c:v>
                </c:pt>
                <c:pt idx="415">
                  <c:v>3.7989704615447498E-2</c:v>
                </c:pt>
                <c:pt idx="416">
                  <c:v>3.7869793372604002E-2</c:v>
                </c:pt>
                <c:pt idx="417">
                  <c:v>3.775054426222E-2</c:v>
                </c:pt>
                <c:pt idx="418">
                  <c:v>3.7631954918757003E-2</c:v>
                </c:pt>
                <c:pt idx="419">
                  <c:v>3.7514022976676803E-2</c:v>
                </c:pt>
                <c:pt idx="420">
                  <c:v>3.7396746070440898E-2</c:v>
                </c:pt>
                <c:pt idx="421">
                  <c:v>3.7280121834511001E-2</c:v>
                </c:pt>
                <c:pt idx="422">
                  <c:v>3.7164147903348502E-2</c:v>
                </c:pt>
                <c:pt idx="423">
                  <c:v>3.7048821911415203E-2</c:v>
                </c:pt>
                <c:pt idx="424">
                  <c:v>3.6934141493172597E-2</c:v>
                </c:pt>
                <c:pt idx="425">
                  <c:v>3.68201042830823E-2</c:v>
                </c:pt>
                <c:pt idx="426">
                  <c:v>3.6706707915605902E-2</c:v>
                </c:pt>
                <c:pt idx="427">
                  <c:v>3.6593950025205102E-2</c:v>
                </c:pt>
                <c:pt idx="428">
                  <c:v>3.64818282463414E-2</c:v>
                </c:pt>
                <c:pt idx="429">
                  <c:v>3.6370340213476397E-2</c:v>
                </c:pt>
                <c:pt idx="430">
                  <c:v>3.6259483561071802E-2</c:v>
                </c:pt>
                <c:pt idx="431">
                  <c:v>3.6149255923589099E-2</c:v>
                </c:pt>
                <c:pt idx="432">
                  <c:v>3.6039654935490002E-2</c:v>
                </c:pt>
                <c:pt idx="433">
                  <c:v>3.5930678231236003E-2</c:v>
                </c:pt>
                <c:pt idx="434">
                  <c:v>3.5822323445288802E-2</c:v>
                </c:pt>
                <c:pt idx="435">
                  <c:v>3.5714588212109898E-2</c:v>
                </c:pt>
                <c:pt idx="436">
                  <c:v>3.56074701661609E-2</c:v>
                </c:pt>
                <c:pt idx="437">
                  <c:v>3.5500966941903501E-2</c:v>
                </c:pt>
                <c:pt idx="438">
                  <c:v>3.5395076173799299E-2</c:v>
                </c:pt>
                <c:pt idx="439">
                  <c:v>3.5289795496309798E-2</c:v>
                </c:pt>
                <c:pt idx="440">
                  <c:v>3.5185122543896698E-2</c:v>
                </c:pt>
                <c:pt idx="441">
                  <c:v>3.5081054951021498E-2</c:v>
                </c:pt>
                <c:pt idx="442">
                  <c:v>3.4977590352146003E-2</c:v>
                </c:pt>
                <c:pt idx="443">
                  <c:v>3.4874726381731599E-2</c:v>
                </c:pt>
                <c:pt idx="444">
                  <c:v>3.4772460674239898E-2</c:v>
                </c:pt>
                <c:pt idx="445">
                  <c:v>3.4670790864132599E-2</c:v>
                </c:pt>
                <c:pt idx="446">
                  <c:v>3.4569714585871297E-2</c:v>
                </c:pt>
                <c:pt idx="447">
                  <c:v>3.4469229473917597E-2</c:v>
                </c:pt>
                <c:pt idx="448">
                  <c:v>3.43693331627331E-2</c:v>
                </c:pt>
                <c:pt idx="449">
                  <c:v>3.4270023286779298E-2</c:v>
                </c:pt>
                <c:pt idx="450">
                  <c:v>3.41712974805179E-2</c:v>
                </c:pt>
                <c:pt idx="451">
                  <c:v>3.4073153378410499E-2</c:v>
                </c:pt>
                <c:pt idx="452">
                  <c:v>3.39755886149187E-2</c:v>
                </c:pt>
                <c:pt idx="453">
                  <c:v>3.3878600824504099E-2</c:v>
                </c:pt>
                <c:pt idx="454">
                  <c:v>3.3782187641628297E-2</c:v>
                </c:pt>
                <c:pt idx="455">
                  <c:v>3.3686346700752802E-2</c:v>
                </c:pt>
                <c:pt idx="456">
                  <c:v>3.3591075636339403E-2</c:v>
                </c:pt>
                <c:pt idx="457">
                  <c:v>3.3496372082849599E-2</c:v>
                </c:pt>
                <c:pt idx="458">
                  <c:v>3.3402233674744999E-2</c:v>
                </c:pt>
                <c:pt idx="459">
                  <c:v>3.3308658046487097E-2</c:v>
                </c:pt>
                <c:pt idx="460">
                  <c:v>3.3215642832537702E-2</c:v>
                </c:pt>
                <c:pt idx="461">
                  <c:v>3.31231856673583E-2</c:v>
                </c:pt>
                <c:pt idx="462">
                  <c:v>3.30312841854105E-2</c:v>
                </c:pt>
                <c:pt idx="463">
                  <c:v>3.2939936021155899E-2</c:v>
                </c:pt>
                <c:pt idx="464">
                  <c:v>3.28491388090561E-2</c:v>
                </c:pt>
                <c:pt idx="465">
                  <c:v>3.2758890183572802E-2</c:v>
                </c:pt>
                <c:pt idx="466">
                  <c:v>3.2669187779167497E-2</c:v>
                </c:pt>
                <c:pt idx="467">
                  <c:v>3.2580029230301802E-2</c:v>
                </c:pt>
                <c:pt idx="468">
                  <c:v>3.2491412171437299E-2</c:v>
                </c:pt>
                <c:pt idx="469">
                  <c:v>3.2403334237035598E-2</c:v>
                </c:pt>
                <c:pt idx="470">
                  <c:v>3.23157930615584E-2</c:v>
                </c:pt>
                <c:pt idx="471">
                  <c:v>3.2228786279467202E-2</c:v>
                </c:pt>
                <c:pt idx="472">
                  <c:v>3.2142311525223698E-2</c:v>
                </c:pt>
                <c:pt idx="473">
                  <c:v>3.2056366433289303E-2</c:v>
                </c:pt>
                <c:pt idx="474">
                  <c:v>3.1970948638125801E-2</c:v>
                </c:pt>
                <c:pt idx="475">
                  <c:v>3.1886055774194802E-2</c:v>
                </c:pt>
                <c:pt idx="476">
                  <c:v>3.1801685475957797E-2</c:v>
                </c:pt>
                <c:pt idx="477">
                  <c:v>3.1717835377876397E-2</c:v>
                </c:pt>
                <c:pt idx="478">
                  <c:v>3.1634503114412398E-2</c:v>
                </c:pt>
                <c:pt idx="479">
                  <c:v>3.1551686320027097E-2</c:v>
                </c:pt>
                <c:pt idx="480">
                  <c:v>3.1469382629182301E-2</c:v>
                </c:pt>
                <c:pt idx="481">
                  <c:v>3.1387589676339603E-2</c:v>
                </c:pt>
                <c:pt idx="482">
                  <c:v>3.1306305095960503E-2</c:v>
                </c:pt>
                <c:pt idx="483">
                  <c:v>3.12255265225066E-2</c:v>
                </c:pt>
                <c:pt idx="484">
                  <c:v>3.1145251590439699E-2</c:v>
                </c:pt>
                <c:pt idx="485">
                  <c:v>3.1065477934221101E-2</c:v>
                </c:pt>
                <c:pt idx="486">
                  <c:v>3.0986203188312699E-2</c:v>
                </c:pt>
                <c:pt idx="487">
                  <c:v>3.0907424987175899E-2</c:v>
                </c:pt>
                <c:pt idx="488">
                  <c:v>3.0829140965272402E-2</c:v>
                </c:pt>
                <c:pt idx="489">
                  <c:v>3.0751348757063798E-2</c:v>
                </c:pt>
                <c:pt idx="490">
                  <c:v>3.0674045997011699E-2</c:v>
                </c:pt>
                <c:pt idx="491">
                  <c:v>3.05972303195776E-2</c:v>
                </c:pt>
                <c:pt idx="492">
                  <c:v>3.05208993592232E-2</c:v>
                </c:pt>
                <c:pt idx="493">
                  <c:v>3.04450507504101E-2</c:v>
                </c:pt>
                <c:pt idx="494">
                  <c:v>3.0369682127599901E-2</c:v>
                </c:pt>
                <c:pt idx="495">
                  <c:v>3.02947911252541E-2</c:v>
                </c:pt>
                <c:pt idx="496">
                  <c:v>3.0220375377834501E-2</c:v>
                </c:pt>
                <c:pt idx="497">
                  <c:v>3.01464325198025E-2</c:v>
                </c:pt>
                <c:pt idx="498">
                  <c:v>3.00729601856198E-2</c:v>
                </c:pt>
                <c:pt idx="499">
                  <c:v>2.9999956009748099E-2</c:v>
                </c:pt>
                <c:pt idx="500">
                  <c:v>2.9927417969251299E-2</c:v>
                </c:pt>
                <c:pt idx="501">
                  <c:v>2.9855345411603399E-2</c:v>
                </c:pt>
                <c:pt idx="502">
                  <c:v>2.97837380268808E-2</c:v>
                </c:pt>
                <c:pt idx="503">
                  <c:v>2.9712595505159801E-2</c:v>
                </c:pt>
                <c:pt idx="504">
                  <c:v>2.9641917536517001E-2</c:v>
                </c:pt>
                <c:pt idx="505">
                  <c:v>2.95717038110287E-2</c:v>
                </c:pt>
                <c:pt idx="506">
                  <c:v>2.9501954018771301E-2</c:v>
                </c:pt>
                <c:pt idx="507">
                  <c:v>2.9432667849821199E-2</c:v>
                </c:pt>
                <c:pt idx="508">
                  <c:v>2.93638449942548E-2</c:v>
                </c:pt>
                <c:pt idx="509">
                  <c:v>2.9295485142148501E-2</c:v>
                </c:pt>
                <c:pt idx="510">
                  <c:v>2.92275879835787E-2</c:v>
                </c:pt>
                <c:pt idx="511">
                  <c:v>2.9160153208621899E-2</c:v>
                </c:pt>
                <c:pt idx="512">
                  <c:v>2.9093180507354301E-2</c:v>
                </c:pt>
                <c:pt idx="513">
                  <c:v>2.9026669569852399E-2</c:v>
                </c:pt>
                <c:pt idx="514">
                  <c:v>2.8960620086192601E-2</c:v>
                </c:pt>
                <c:pt idx="515">
                  <c:v>2.8895031746451302E-2</c:v>
                </c:pt>
                <c:pt idx="516">
                  <c:v>2.8829904240705001E-2</c:v>
                </c:pt>
                <c:pt idx="517">
                  <c:v>2.8765237259029901E-2</c:v>
                </c:pt>
                <c:pt idx="518">
                  <c:v>2.8701030491502601E-2</c:v>
                </c:pt>
                <c:pt idx="519">
                  <c:v>2.8637283628199301E-2</c:v>
                </c:pt>
                <c:pt idx="520">
                  <c:v>2.85739963591966E-2</c:v>
                </c:pt>
                <c:pt idx="521">
                  <c:v>2.8511168374570801E-2</c:v>
                </c:pt>
                <c:pt idx="522">
                  <c:v>2.8448799364398199E-2</c:v>
                </c:pt>
                <c:pt idx="523">
                  <c:v>2.8386889018755398E-2</c:v>
                </c:pt>
                <c:pt idx="524">
                  <c:v>2.8325437027718701E-2</c:v>
                </c:pt>
                <c:pt idx="525">
                  <c:v>2.8264443081364499E-2</c:v>
                </c:pt>
                <c:pt idx="526">
                  <c:v>2.8203906869769299E-2</c:v>
                </c:pt>
                <c:pt idx="527">
                  <c:v>2.81438280830093E-2</c:v>
                </c:pt>
                <c:pt idx="528">
                  <c:v>2.8084206411161002E-2</c:v>
                </c:pt>
                <c:pt idx="529">
                  <c:v>2.80250415443009E-2</c:v>
                </c:pt>
                <c:pt idx="530">
                  <c:v>2.7966333172505301E-2</c:v>
                </c:pt>
                <c:pt idx="531">
                  <c:v>2.79080809858505E-2</c:v>
                </c:pt>
                <c:pt idx="532">
                  <c:v>2.7850284674413101E-2</c:v>
                </c:pt>
                <c:pt idx="533">
                  <c:v>2.77929439282695E-2</c:v>
                </c:pt>
                <c:pt idx="534">
                  <c:v>2.7736058437495902E-2</c:v>
                </c:pt>
                <c:pt idx="535">
                  <c:v>2.7679627892168799E-2</c:v>
                </c:pt>
                <c:pt idx="536">
                  <c:v>2.7623651982364699E-2</c:v>
                </c:pt>
                <c:pt idx="537">
                  <c:v>2.7568130398159901E-2</c:v>
                </c:pt>
                <c:pt idx="538">
                  <c:v>2.7513062829630699E-2</c:v>
                </c:pt>
                <c:pt idx="539">
                  <c:v>2.7458448966853701E-2</c:v>
                </c:pt>
                <c:pt idx="540">
                  <c:v>2.74042884999053E-2</c:v>
                </c:pt>
                <c:pt idx="541">
                  <c:v>2.7350581118861701E-2</c:v>
                </c:pt>
                <c:pt idx="542">
                  <c:v>2.72973265137995E-2</c:v>
                </c:pt>
                <c:pt idx="543">
                  <c:v>2.7244524374795E-2</c:v>
                </c:pt>
                <c:pt idx="544">
                  <c:v>2.71921743919246E-2</c:v>
                </c:pt>
                <c:pt idx="545">
                  <c:v>2.71402762552647E-2</c:v>
                </c:pt>
                <c:pt idx="546">
                  <c:v>2.7088829654891702E-2</c:v>
                </c:pt>
                <c:pt idx="547">
                  <c:v>2.7037834280882099E-2</c:v>
                </c:pt>
                <c:pt idx="548">
                  <c:v>2.6987289823312201E-2</c:v>
                </c:pt>
                <c:pt idx="549">
                  <c:v>2.6937195972258399E-2</c:v>
                </c:pt>
                <c:pt idx="550">
                  <c:v>2.6887552417797101E-2</c:v>
                </c:pt>
                <c:pt idx="551">
                  <c:v>2.6838358850004702E-2</c:v>
                </c:pt>
                <c:pt idx="552">
                  <c:v>2.6789614958957701E-2</c:v>
                </c:pt>
                <c:pt idx="553">
                  <c:v>2.6741320434732398E-2</c:v>
                </c:pt>
                <c:pt idx="554">
                  <c:v>2.6693474967405199E-2</c:v>
                </c:pt>
                <c:pt idx="555">
                  <c:v>2.6646078247052601E-2</c:v>
                </c:pt>
                <c:pt idx="556">
                  <c:v>2.6599129963750801E-2</c:v>
                </c:pt>
                <c:pt idx="557">
                  <c:v>2.6552629807576399E-2</c:v>
                </c:pt>
                <c:pt idx="558">
                  <c:v>2.65065774686058E-2</c:v>
                </c:pt>
                <c:pt idx="559">
                  <c:v>2.64609726369152E-2</c:v>
                </c:pt>
                <c:pt idx="560">
                  <c:v>2.6415815002581201E-2</c:v>
                </c:pt>
                <c:pt idx="561">
                  <c:v>2.6371104255680101E-2</c:v>
                </c:pt>
                <c:pt idx="562">
                  <c:v>2.63268400862883E-2</c:v>
                </c:pt>
                <c:pt idx="563">
                  <c:v>2.6283022184482301E-2</c:v>
                </c:pt>
                <c:pt idx="564">
                  <c:v>2.6239650240338301E-2</c:v>
                </c:pt>
                <c:pt idx="565">
                  <c:v>2.6196723943932999E-2</c:v>
                </c:pt>
                <c:pt idx="566">
                  <c:v>2.61542429853425E-2</c:v>
                </c:pt>
                <c:pt idx="567">
                  <c:v>2.6112207054643399E-2</c:v>
                </c:pt>
                <c:pt idx="568">
                  <c:v>2.6070615841912E-2</c:v>
                </c:pt>
                <c:pt idx="569">
                  <c:v>2.6029469037224699E-2</c:v>
                </c:pt>
                <c:pt idx="570">
                  <c:v>2.5988766330658001E-2</c:v>
                </c:pt>
                <c:pt idx="571">
                  <c:v>2.5948507412288199E-2</c:v>
                </c:pt>
                <c:pt idx="572">
                  <c:v>2.59086919721918E-2</c:v>
                </c:pt>
                <c:pt idx="573">
                  <c:v>2.5869319700444999E-2</c:v>
                </c:pt>
                <c:pt idx="574">
                  <c:v>2.5830390287124399E-2</c:v>
                </c:pt>
                <c:pt idx="575">
                  <c:v>2.57919034223064E-2</c:v>
                </c:pt>
                <c:pt idx="576">
                  <c:v>2.57538587960673E-2</c:v>
                </c:pt>
                <c:pt idx="577">
                  <c:v>2.5716256098483499E-2</c:v>
                </c:pt>
                <c:pt idx="578">
                  <c:v>2.56790950196314E-2</c:v>
                </c:pt>
                <c:pt idx="579">
                  <c:v>2.5642375249587498E-2</c:v>
                </c:pt>
                <c:pt idx="580">
                  <c:v>2.5606096478428101E-2</c:v>
                </c:pt>
                <c:pt idx="581">
                  <c:v>2.55702583962297E-2</c:v>
                </c:pt>
                <c:pt idx="582">
                  <c:v>2.5534860693068599E-2</c:v>
                </c:pt>
                <c:pt idx="583">
                  <c:v>2.5499903059021198E-2</c:v>
                </c:pt>
                <c:pt idx="584">
                  <c:v>2.5465385184164E-2</c:v>
                </c:pt>
                <c:pt idx="585">
                  <c:v>2.5431306758573299E-2</c:v>
                </c:pt>
                <c:pt idx="586">
                  <c:v>2.53976674723255E-2</c:v>
                </c:pt>
                <c:pt idx="587">
                  <c:v>2.5364467015497098E-2</c:v>
                </c:pt>
                <c:pt idx="588">
                  <c:v>2.5331705078164402E-2</c:v>
                </c:pt>
                <c:pt idx="589">
                  <c:v>2.52993813504039E-2</c:v>
                </c:pt>
                <c:pt idx="590">
                  <c:v>2.5267495522291902E-2</c:v>
                </c:pt>
                <c:pt idx="591">
                  <c:v>2.5236047283904901E-2</c:v>
                </c:pt>
                <c:pt idx="592">
                  <c:v>2.5205036325319199E-2</c:v>
                </c:pt>
                <c:pt idx="593">
                  <c:v>2.5174462336611199E-2</c:v>
                </c:pt>
                <c:pt idx="594">
                  <c:v>2.5144325007857401E-2</c:v>
                </c:pt>
                <c:pt idx="595">
                  <c:v>2.51146240291341E-2</c:v>
                </c:pt>
                <c:pt idx="596">
                  <c:v>2.50853590905178E-2</c:v>
                </c:pt>
                <c:pt idx="597">
                  <c:v>2.5056529882084799E-2</c:v>
                </c:pt>
                <c:pt idx="598">
                  <c:v>2.50281360939116E-2</c:v>
                </c:pt>
                <c:pt idx="599">
                  <c:v>2.50001774160745E-2</c:v>
                </c:pt>
                <c:pt idx="600">
                  <c:v>2.4972652189843899E-2</c:v>
                </c:pt>
                <c:pt idx="601">
                  <c:v>2.4945553361265801E-2</c:v>
                </c:pt>
                <c:pt idx="602">
                  <c:v>2.4918872527580301E-2</c:v>
                </c:pt>
                <c:pt idx="603">
                  <c:v>2.4892601286027299E-2</c:v>
                </c:pt>
                <c:pt idx="604">
                  <c:v>2.4866731233846799E-2</c:v>
                </c:pt>
                <c:pt idx="605">
                  <c:v>2.4841253968278802E-2</c:v>
                </c:pt>
                <c:pt idx="606">
                  <c:v>2.4816161086563399E-2</c:v>
                </c:pt>
                <c:pt idx="607">
                  <c:v>2.4791444185940498E-2</c:v>
                </c:pt>
                <c:pt idx="608">
                  <c:v>2.4767094863650099E-2</c:v>
                </c:pt>
                <c:pt idx="609">
                  <c:v>2.47431047169322E-2</c:v>
                </c:pt>
                <c:pt idx="610">
                  <c:v>2.4719465343026902E-2</c:v>
                </c:pt>
                <c:pt idx="611">
                  <c:v>2.4696168339173999E-2</c:v>
                </c:pt>
                <c:pt idx="612">
                  <c:v>2.4673205302613601E-2</c:v>
                </c:pt>
                <c:pt idx="613">
                  <c:v>2.4650567830585699E-2</c:v>
                </c:pt>
                <c:pt idx="614">
                  <c:v>2.4628247520330299E-2</c:v>
                </c:pt>
                <c:pt idx="615">
                  <c:v>2.4606235969087401E-2</c:v>
                </c:pt>
                <c:pt idx="616">
                  <c:v>2.4584524774096901E-2</c:v>
                </c:pt>
                <c:pt idx="617">
                  <c:v>2.4563105532599001E-2</c:v>
                </c:pt>
                <c:pt idx="618">
                  <c:v>2.4541969841833499E-2</c:v>
                </c:pt>
                <c:pt idx="619">
                  <c:v>2.45211092990405E-2</c:v>
                </c:pt>
                <c:pt idx="620">
                  <c:v>2.4500515501459898E-2</c:v>
                </c:pt>
                <c:pt idx="621">
                  <c:v>2.44801800463318E-2</c:v>
                </c:pt>
                <c:pt idx="622">
                  <c:v>2.44600945308962E-2</c:v>
                </c:pt>
                <c:pt idx="623">
                  <c:v>2.4440250552393E-2</c:v>
                </c:pt>
                <c:pt idx="624">
                  <c:v>2.44206397080622E-2</c:v>
                </c:pt>
                <c:pt idx="625">
                  <c:v>2.4401253595143901E-2</c:v>
                </c:pt>
                <c:pt idx="626">
                  <c:v>2.4382083810877999E-2</c:v>
                </c:pt>
                <c:pt idx="627">
                  <c:v>2.4363121952504601E-2</c:v>
                </c:pt>
                <c:pt idx="628">
                  <c:v>2.4344359617263601E-2</c:v>
                </c:pt>
                <c:pt idx="629">
                  <c:v>2.4325788402395E-2</c:v>
                </c:pt>
                <c:pt idx="630">
                  <c:v>2.4307399905138902E-2</c:v>
                </c:pt>
                <c:pt idx="631">
                  <c:v>2.4289185722735099E-2</c:v>
                </c:pt>
                <c:pt idx="632">
                  <c:v>2.4271137452423801E-2</c:v>
                </c:pt>
                <c:pt idx="633">
                  <c:v>2.42532466914449E-2</c:v>
                </c:pt>
                <c:pt idx="634">
                  <c:v>2.4235505037038401E-2</c:v>
                </c:pt>
                <c:pt idx="635">
                  <c:v>2.4217904086444302E-2</c:v>
                </c:pt>
                <c:pt idx="636">
                  <c:v>2.42004354369026E-2</c:v>
                </c:pt>
                <c:pt idx="637">
                  <c:v>2.4183090685653299E-2</c:v>
                </c:pt>
                <c:pt idx="638">
                  <c:v>2.4165861429936299E-2</c:v>
                </c:pt>
                <c:pt idx="639">
                  <c:v>2.4148739266991799E-2</c:v>
                </c:pt>
                <c:pt idx="640">
                  <c:v>2.4131715794059601E-2</c:v>
                </c:pt>
                <c:pt idx="641">
                  <c:v>2.4114782608379799E-2</c:v>
                </c:pt>
                <c:pt idx="642">
                  <c:v>2.40979313071924E-2</c:v>
                </c:pt>
                <c:pt idx="643">
                  <c:v>2.40811534877374E-2</c:v>
                </c:pt>
                <c:pt idx="644">
                  <c:v>2.4064440747254699E-2</c:v>
                </c:pt>
                <c:pt idx="645">
                  <c:v>2.40477846829843E-2</c:v>
                </c:pt>
                <c:pt idx="646">
                  <c:v>2.4031176892166401E-2</c:v>
                </c:pt>
                <c:pt idx="647">
                  <c:v>2.4014608972040798E-2</c:v>
                </c:pt>
                <c:pt idx="648">
                  <c:v>2.3998072519847501E-2</c:v>
                </c:pt>
                <c:pt idx="649">
                  <c:v>2.39815591328266E-2</c:v>
                </c:pt>
                <c:pt idx="650">
                  <c:v>2.3965060408218001E-2</c:v>
                </c:pt>
                <c:pt idx="651">
                  <c:v>2.3948567943261698E-2</c:v>
                </c:pt>
                <c:pt idx="652">
                  <c:v>2.3932073335197802E-2</c:v>
                </c:pt>
                <c:pt idx="653">
                  <c:v>2.3915568181266202E-2</c:v>
                </c:pt>
                <c:pt idx="654">
                  <c:v>2.38990440787069E-2</c:v>
                </c:pt>
                <c:pt idx="655">
                  <c:v>2.3882492624759898E-2</c:v>
                </c:pt>
                <c:pt idx="656">
                  <c:v>2.3865905416665299E-2</c:v>
                </c:pt>
                <c:pt idx="657">
                  <c:v>2.3849274051663E-2</c:v>
                </c:pt>
                <c:pt idx="658">
                  <c:v>2.38325901269929E-2</c:v>
                </c:pt>
                <c:pt idx="659">
                  <c:v>2.38158452398952E-2</c:v>
                </c:pt>
                <c:pt idx="660">
                  <c:v>2.3799030987609798E-2</c:v>
                </c:pt>
                <c:pt idx="661">
                  <c:v>2.37821389673766E-2</c:v>
                </c:pt>
                <c:pt idx="662">
                  <c:v>2.3765160776435802E-2</c:v>
                </c:pt>
                <c:pt idx="663">
                  <c:v>2.3748088012027199E-2</c:v>
                </c:pt>
                <c:pt idx="664">
                  <c:v>2.3730912271390899E-2</c:v>
                </c:pt>
                <c:pt idx="665">
                  <c:v>2.37136251517669E-2</c:v>
                </c:pt>
                <c:pt idx="666">
                  <c:v>2.3696218250395199E-2</c:v>
                </c:pt>
                <c:pt idx="667">
                  <c:v>2.3678683164515699E-2</c:v>
                </c:pt>
                <c:pt idx="668">
                  <c:v>2.3661011491368501E-2</c:v>
                </c:pt>
                <c:pt idx="669">
                  <c:v>2.36431948281936E-2</c:v>
                </c:pt>
                <c:pt idx="670">
                  <c:v>2.3625224772230901E-2</c:v>
                </c:pt>
                <c:pt idx="671">
                  <c:v>2.3607092920720399E-2</c:v>
                </c:pt>
                <c:pt idx="672">
                  <c:v>2.35887908709023E-2</c:v>
                </c:pt>
                <c:pt idx="673">
                  <c:v>2.3570310220016301E-2</c:v>
                </c:pt>
                <c:pt idx="674">
                  <c:v>2.3551642565302601E-2</c:v>
                </c:pt>
                <c:pt idx="675">
                  <c:v>2.3532779504001101E-2</c:v>
                </c:pt>
                <c:pt idx="676">
                  <c:v>2.3513712633351901E-2</c:v>
                </c:pt>
                <c:pt idx="677">
                  <c:v>2.3494433550594902E-2</c:v>
                </c:pt>
                <c:pt idx="678">
                  <c:v>2.3474933852970101E-2</c:v>
                </c:pt>
                <c:pt idx="679">
                  <c:v>2.34552051377175E-2</c:v>
                </c:pt>
                <c:pt idx="680">
                  <c:v>2.34352390020772E-2</c:v>
                </c:pt>
                <c:pt idx="681">
                  <c:v>2.3415027043288999E-2</c:v>
                </c:pt>
                <c:pt idx="682">
                  <c:v>2.3394560858593101E-2</c:v>
                </c:pt>
                <c:pt idx="683">
                  <c:v>2.33738320452293E-2</c:v>
                </c:pt>
                <c:pt idx="684">
                  <c:v>2.3352832200437799E-2</c:v>
                </c:pt>
                <c:pt idx="685">
                  <c:v>2.3331552921458401E-2</c:v>
                </c:pt>
                <c:pt idx="686">
                  <c:v>2.33099858055313E-2</c:v>
                </c:pt>
                <c:pt idx="687">
                  <c:v>2.3288122449896299E-2</c:v>
                </c:pt>
                <c:pt idx="688">
                  <c:v>2.32659544517935E-2</c:v>
                </c:pt>
                <c:pt idx="689">
                  <c:v>2.32434734084629E-2</c:v>
                </c:pt>
                <c:pt idx="690">
                  <c:v>2.3220670917144401E-2</c:v>
                </c:pt>
                <c:pt idx="691">
                  <c:v>2.3197538575078201E-2</c:v>
                </c:pt>
                <c:pt idx="692">
                  <c:v>2.3174067979504099E-2</c:v>
                </c:pt>
                <c:pt idx="693">
                  <c:v>2.3150250727662101E-2</c:v>
                </c:pt>
                <c:pt idx="694">
                  <c:v>2.31260784167923E-2</c:v>
                </c:pt>
                <c:pt idx="695">
                  <c:v>2.31015426441347E-2</c:v>
                </c:pt>
                <c:pt idx="696">
                  <c:v>2.3076635006929198E-2</c:v>
                </c:pt>
                <c:pt idx="697">
                  <c:v>2.3051347102415801E-2</c:v>
                </c:pt>
                <c:pt idx="698">
                  <c:v>2.30256705278346E-2</c:v>
                </c:pt>
                <c:pt idx="699">
                  <c:v>2.29995968804255E-2</c:v>
                </c:pt>
                <c:pt idx="700">
                  <c:v>2.2973120813547999E-2</c:v>
                </c:pt>
                <c:pt idx="701">
                  <c:v>2.2946249205039401E-2</c:v>
                </c:pt>
                <c:pt idx="702">
                  <c:v>2.2918991988856399E-2</c:v>
                </c:pt>
                <c:pt idx="703">
                  <c:v>2.2891359098955701E-2</c:v>
                </c:pt>
                <c:pt idx="704">
                  <c:v>2.28633604692942E-2</c:v>
                </c:pt>
                <c:pt idx="705">
                  <c:v>2.28350060338284E-2</c:v>
                </c:pt>
                <c:pt idx="706">
                  <c:v>2.2806305726515201E-2</c:v>
                </c:pt>
                <c:pt idx="707">
                  <c:v>2.2777269481311299E-2</c:v>
                </c:pt>
                <c:pt idx="708">
                  <c:v>2.27479072321735E-2</c:v>
                </c:pt>
                <c:pt idx="709">
                  <c:v>2.27182289130584E-2</c:v>
                </c:pt>
                <c:pt idx="710">
                  <c:v>2.2688244457922901E-2</c:v>
                </c:pt>
                <c:pt idx="711">
                  <c:v>2.2657963800723602E-2</c:v>
                </c:pt>
                <c:pt idx="712">
                  <c:v>2.2627396875417299E-2</c:v>
                </c:pt>
                <c:pt idx="713">
                  <c:v>2.2596553615960701E-2</c:v>
                </c:pt>
                <c:pt idx="714">
                  <c:v>2.2565443956310601E-2</c:v>
                </c:pt>
                <c:pt idx="715">
                  <c:v>2.2534077830423799E-2</c:v>
                </c:pt>
                <c:pt idx="716">
                  <c:v>2.2502465172256899E-2</c:v>
                </c:pt>
                <c:pt idx="717">
                  <c:v>2.2470615915766601E-2</c:v>
                </c:pt>
                <c:pt idx="718">
                  <c:v>2.2438539994909801E-2</c:v>
                </c:pt>
                <c:pt idx="719">
                  <c:v>2.2406247343643201E-2</c:v>
                </c:pt>
                <c:pt idx="720">
                  <c:v>2.2373747895923401E-2</c:v>
                </c:pt>
                <c:pt idx="721">
                  <c:v>2.2341051585707299E-2</c:v>
                </c:pt>
                <c:pt idx="722">
                  <c:v>2.2308168346951599E-2</c:v>
                </c:pt>
                <c:pt idx="723">
                  <c:v>2.2275108113612999E-2</c:v>
                </c:pt>
                <c:pt idx="724">
                  <c:v>2.2241880819648299E-2</c:v>
                </c:pt>
                <c:pt idx="725">
                  <c:v>2.2208496399014201E-2</c:v>
                </c:pt>
                <c:pt idx="726">
                  <c:v>2.2174964785667401E-2</c:v>
                </c:pt>
                <c:pt idx="727">
                  <c:v>2.2141295913564701E-2</c:v>
                </c:pt>
                <c:pt idx="728">
                  <c:v>2.2107499716662801E-2</c:v>
                </c:pt>
                <c:pt idx="729">
                  <c:v>2.2073586128918399E-2</c:v>
                </c:pt>
                <c:pt idx="730">
                  <c:v>2.20395650842884E-2</c:v>
                </c:pt>
                <c:pt idx="731">
                  <c:v>2.20054465167293E-2</c:v>
                </c:pt>
                <c:pt idx="732">
                  <c:v>2.19712403601981E-2</c:v>
                </c:pt>
                <c:pt idx="733">
                  <c:v>2.1936956548651299E-2</c:v>
                </c:pt>
                <c:pt idx="734">
                  <c:v>2.1902605016045799E-2</c:v>
                </c:pt>
                <c:pt idx="735">
                  <c:v>2.18681956963383E-2</c:v>
                </c:pt>
                <c:pt idx="736">
                  <c:v>2.18337385234855E-2</c:v>
                </c:pt>
                <c:pt idx="737">
                  <c:v>2.1799243431444199E-2</c:v>
                </c:pt>
                <c:pt idx="738">
                  <c:v>2.17647203541711E-2</c:v>
                </c:pt>
                <c:pt idx="739">
                  <c:v>2.1730179225622901E-2</c:v>
                </c:pt>
                <c:pt idx="740">
                  <c:v>2.1695629979756399E-2</c:v>
                </c:pt>
                <c:pt idx="741">
                  <c:v>2.1661082550528302E-2</c:v>
                </c:pt>
                <c:pt idx="742">
                  <c:v>2.1626546871895299E-2</c:v>
                </c:pt>
                <c:pt idx="743">
                  <c:v>2.1592032877814301E-2</c:v>
                </c:pt>
                <c:pt idx="744">
                  <c:v>2.1557550502241899E-2</c:v>
                </c:pt>
                <c:pt idx="745">
                  <c:v>2.15231096791349E-2</c:v>
                </c:pt>
                <c:pt idx="746">
                  <c:v>2.1488720342449901E-2</c:v>
                </c:pt>
                <c:pt idx="747">
                  <c:v>2.1454392426143901E-2</c:v>
                </c:pt>
                <c:pt idx="748">
                  <c:v>2.1420135864173399E-2</c:v>
                </c:pt>
                <c:pt idx="749">
                  <c:v>2.13859605904952E-2</c:v>
                </c:pt>
                <c:pt idx="750">
                  <c:v>2.13518765390662E-2</c:v>
                </c:pt>
                <c:pt idx="751">
                  <c:v>2.13178936438429E-2</c:v>
                </c:pt>
                <c:pt idx="752">
                  <c:v>2.12840218387821E-2</c:v>
                </c:pt>
                <c:pt idx="753">
                  <c:v>2.1250271057840699E-2</c:v>
                </c:pt>
                <c:pt idx="754">
                  <c:v>2.1216651234975299E-2</c:v>
                </c:pt>
                <c:pt idx="755">
                  <c:v>2.11831723041426E-2</c:v>
                </c:pt>
                <c:pt idx="756">
                  <c:v>2.1149844199299401E-2</c:v>
                </c:pt>
                <c:pt idx="757">
                  <c:v>2.1116676854402501E-2</c:v>
                </c:pt>
                <c:pt idx="758">
                  <c:v>2.1083680203408499E-2</c:v>
                </c:pt>
                <c:pt idx="759">
                  <c:v>2.1050864180274201E-2</c:v>
                </c:pt>
                <c:pt idx="760">
                  <c:v>2.1018238718956399E-2</c:v>
                </c:pt>
                <c:pt idx="761">
                  <c:v>2.0985813753411801E-2</c:v>
                </c:pt>
                <c:pt idx="762">
                  <c:v>2.0953599217597201E-2</c:v>
                </c:pt>
                <c:pt idx="763">
                  <c:v>2.0921605045469201E-2</c:v>
                </c:pt>
                <c:pt idx="764">
                  <c:v>2.0889841170984601E-2</c:v>
                </c:pt>
                <c:pt idx="765">
                  <c:v>2.08583175281001E-2</c:v>
                </c:pt>
                <c:pt idx="766">
                  <c:v>2.08270440507725E-2</c:v>
                </c:pt>
                <c:pt idx="767">
                  <c:v>2.0796030672958599E-2</c:v>
                </c:pt>
                <c:pt idx="768">
                  <c:v>2.0765287328615E-2</c:v>
                </c:pt>
                <c:pt idx="769">
                  <c:v>2.0734823951698501E-2</c:v>
                </c:pt>
                <c:pt idx="770">
                  <c:v>2.07046504761659E-2</c:v>
                </c:pt>
                <c:pt idx="771">
                  <c:v>2.0674776835973799E-2</c:v>
                </c:pt>
                <c:pt idx="772">
                  <c:v>2.06452129650791E-2</c:v>
                </c:pt>
                <c:pt idx="773">
                  <c:v>2.0615968797438398E-2</c:v>
                </c:pt>
                <c:pt idx="774">
                  <c:v>2.0587054267008499E-2</c:v>
                </c:pt>
                <c:pt idx="775">
                  <c:v>2.0558479307746201E-2</c:v>
                </c:pt>
                <c:pt idx="776">
                  <c:v>2.0530253853608099E-2</c:v>
                </c:pt>
                <c:pt idx="777">
                  <c:v>2.0502387838551E-2</c:v>
                </c:pt>
                <c:pt idx="778">
                  <c:v>2.0474891196531699E-2</c:v>
                </c:pt>
                <c:pt idx="779">
                  <c:v>2.0447773861506899E-2</c:v>
                </c:pt>
                <c:pt idx="780">
                  <c:v>2.04210457674333E-2</c:v>
                </c:pt>
                <c:pt idx="781">
                  <c:v>2.0394716848267599E-2</c:v>
                </c:pt>
                <c:pt idx="782">
                  <c:v>2.03687970379667E-2</c:v>
                </c:pt>
                <c:pt idx="783">
                  <c:v>2.0343296270487199E-2</c:v>
                </c:pt>
                <c:pt idx="784">
                  <c:v>2.0318224479785901E-2</c:v>
                </c:pt>
                <c:pt idx="785">
                  <c:v>2.0293591599819499E-2</c:v>
                </c:pt>
                <c:pt idx="786">
                  <c:v>2.0269407564544699E-2</c:v>
                </c:pt>
                <c:pt idx="787">
                  <c:v>2.02456823079184E-2</c:v>
                </c:pt>
                <c:pt idx="788">
                  <c:v>2.0222425763897201E-2</c:v>
                </c:pt>
                <c:pt idx="789">
                  <c:v>2.0199647866437902E-2</c:v>
                </c:pt>
                <c:pt idx="790">
                  <c:v>2.0177358549497201E-2</c:v>
                </c:pt>
                <c:pt idx="791">
                  <c:v>2.01555677470318E-2</c:v>
                </c:pt>
                <c:pt idx="792">
                  <c:v>2.0134285392998601E-2</c:v>
                </c:pt>
                <c:pt idx="793">
                  <c:v>2.01135214213541E-2</c:v>
                </c:pt>
                <c:pt idx="794">
                  <c:v>2.0093285766055301E-2</c:v>
                </c:pt>
                <c:pt idx="795">
                  <c:v>2.00735883610587E-2</c:v>
                </c:pt>
                <c:pt idx="796">
                  <c:v>2.0054439140321199E-2</c:v>
                </c:pt>
                <c:pt idx="797">
                  <c:v>2.0035848037799502E-2</c:v>
                </c:pt>
                <c:pt idx="798">
                  <c:v>2.0017824987450299E-2</c:v>
                </c:pt>
                <c:pt idx="799">
                  <c:v>2.00003799232303E-2</c:v>
                </c:pt>
                <c:pt idx="800">
                  <c:v>1.9983519898538801E-2</c:v>
                </c:pt>
                <c:pt idx="801">
                  <c:v>1.99672404445447E-2</c:v>
                </c:pt>
                <c:pt idx="802">
                  <c:v>1.9951534211859301E-2</c:v>
                </c:pt>
                <c:pt idx="803">
                  <c:v>1.9936393851094102E-2</c:v>
                </c:pt>
                <c:pt idx="804">
                  <c:v>1.9921812012860401E-2</c:v>
                </c:pt>
                <c:pt idx="805">
                  <c:v>1.99077813477695E-2</c:v>
                </c:pt>
                <c:pt idx="806">
                  <c:v>1.9894294506433E-2</c:v>
                </c:pt>
                <c:pt idx="807">
                  <c:v>1.9881344139462E-2</c:v>
                </c:pt>
                <c:pt idx="808">
                  <c:v>1.9868922897468101E-2</c:v>
                </c:pt>
                <c:pt idx="809">
                  <c:v>1.98570234310625E-2</c:v>
                </c:pt>
                <c:pt idx="810">
                  <c:v>1.9845638390856801E-2</c:v>
                </c:pt>
                <c:pt idx="811">
                  <c:v>1.98347604274621E-2</c:v>
                </c:pt>
                <c:pt idx="812">
                  <c:v>1.98243821914901E-2</c:v>
                </c:pt>
                <c:pt idx="813">
                  <c:v>1.9814496333551899E-2</c:v>
                </c:pt>
                <c:pt idx="814">
                  <c:v>1.98050955042589E-2</c:v>
                </c:pt>
                <c:pt idx="815">
                  <c:v>1.9796172354222701E-2</c:v>
                </c:pt>
                <c:pt idx="816">
                  <c:v>1.97877195340544E-2</c:v>
                </c:pt>
                <c:pt idx="817">
                  <c:v>1.9779729694365599E-2</c:v>
                </c:pt>
                <c:pt idx="818">
                  <c:v>1.9772195485767498E-2</c:v>
                </c:pt>
                <c:pt idx="819">
                  <c:v>1.9765109558871601E-2</c:v>
                </c:pt>
                <c:pt idx="820">
                  <c:v>1.9758464564289299E-2</c:v>
                </c:pt>
                <c:pt idx="821">
                  <c:v>1.97522531526318E-2</c:v>
                </c:pt>
                <c:pt idx="822">
                  <c:v>1.9746467974510701E-2</c:v>
                </c:pt>
                <c:pt idx="823">
                  <c:v>1.97411016805372E-2</c:v>
                </c:pt>
                <c:pt idx="824">
                  <c:v>1.9736146921322702E-2</c:v>
                </c:pt>
                <c:pt idx="825">
                  <c:v>1.9731596347478699E-2</c:v>
                </c:pt>
                <c:pt idx="826">
                  <c:v>1.9727442609616501E-2</c:v>
                </c:pt>
                <c:pt idx="827">
                  <c:v>1.9723678358347398E-2</c:v>
                </c:pt>
                <c:pt idx="828">
                  <c:v>1.9720296244282901E-2</c:v>
                </c:pt>
                <c:pt idx="829">
                  <c:v>1.9717288918034301E-2</c:v>
                </c:pt>
                <c:pt idx="830">
                  <c:v>1.9714649030213E-2</c:v>
                </c:pt>
                <c:pt idx="831">
                  <c:v>1.97123692314304E-2</c:v>
                </c:pt>
                <c:pt idx="832">
                  <c:v>1.97104421722979E-2</c:v>
                </c:pt>
                <c:pt idx="833">
                  <c:v>1.9708860503426798E-2</c:v>
                </c:pt>
                <c:pt idx="834">
                  <c:v>1.9707616875428501E-2</c:v>
                </c:pt>
                <c:pt idx="835">
                  <c:v>1.97067039389144E-2</c:v>
                </c:pt>
                <c:pt idx="836">
                  <c:v>1.9706114344495901E-2</c:v>
                </c:pt>
                <c:pt idx="837">
                  <c:v>1.9705840742784302E-2</c:v>
                </c:pt>
                <c:pt idx="838">
                  <c:v>1.9705875784391001E-2</c:v>
                </c:pt>
                <c:pt idx="839">
                  <c:v>1.9706212119927399E-2</c:v>
                </c:pt>
                <c:pt idx="840">
                  <c:v>1.9706842400004899E-2</c:v>
                </c:pt>
                <c:pt idx="841">
                  <c:v>1.9707759275234799E-2</c:v>
                </c:pt>
                <c:pt idx="842">
                  <c:v>1.9708955396228599E-2</c:v>
                </c:pt>
                <c:pt idx="843">
                  <c:v>1.9710423413597501E-2</c:v>
                </c:pt>
                <c:pt idx="844">
                  <c:v>1.9712155977953099E-2</c:v>
                </c:pt>
                <c:pt idx="845">
                  <c:v>1.97141457399066E-2</c:v>
                </c:pt>
                <c:pt idx="846">
                  <c:v>1.97163853500694E-2</c:v>
                </c:pt>
                <c:pt idx="847">
                  <c:v>1.9718867459052901E-2</c:v>
                </c:pt>
                <c:pt idx="848">
                  <c:v>1.9721584717468502E-2</c:v>
                </c:pt>
                <c:pt idx="849">
                  <c:v>1.9724529775927601E-2</c:v>
                </c:pt>
                <c:pt idx="850">
                  <c:v>1.9727695285041501E-2</c:v>
                </c:pt>
                <c:pt idx="851">
                  <c:v>1.97310738954217E-2</c:v>
                </c:pt>
                <c:pt idx="852">
                  <c:v>1.9734658257679401E-2</c:v>
                </c:pt>
                <c:pt idx="853">
                  <c:v>1.9738441022426102E-2</c:v>
                </c:pt>
                <c:pt idx="854">
                  <c:v>1.9742414840273101E-2</c:v>
                </c:pt>
                <c:pt idx="855">
                  <c:v>1.9746572361831902E-2</c:v>
                </c:pt>
                <c:pt idx="856">
                  <c:v>1.9750906237713799E-2</c:v>
                </c:pt>
                <c:pt idx="857">
                  <c:v>1.97554091185301E-2</c:v>
                </c:pt>
                <c:pt idx="858">
                  <c:v>1.97600736548923E-2</c:v>
                </c:pt>
                <c:pt idx="859">
                  <c:v>1.9764892497411701E-2</c:v>
                </c:pt>
                <c:pt idx="860">
                  <c:v>1.9769858296699701E-2</c:v>
                </c:pt>
                <c:pt idx="861">
                  <c:v>1.9774963703367801E-2</c:v>
                </c:pt>
                <c:pt idx="862">
                  <c:v>1.9780201368027099E-2</c:v>
                </c:pt>
                <c:pt idx="863">
                  <c:v>1.9785563941289198E-2</c:v>
                </c:pt>
                <c:pt idx="864">
                  <c:v>1.9791044073765501E-2</c:v>
                </c:pt>
                <c:pt idx="865">
                  <c:v>1.9796634416067199E-2</c:v>
                </c:pt>
                <c:pt idx="866">
                  <c:v>1.98023276188058E-2</c:v>
                </c:pt>
                <c:pt idx="867">
                  <c:v>1.98081163325926E-2</c:v>
                </c:pt>
                <c:pt idx="868">
                  <c:v>1.9813993208039001E-2</c:v>
                </c:pt>
                <c:pt idx="869">
                  <c:v>1.98199508957565E-2</c:v>
                </c:pt>
                <c:pt idx="870">
                  <c:v>1.98259820463563E-2</c:v>
                </c:pt>
                <c:pt idx="871">
                  <c:v>1.9832079310449901E-2</c:v>
                </c:pt>
                <c:pt idx="872">
                  <c:v>1.9838235338648501E-2</c:v>
                </c:pt>
                <c:pt idx="873">
                  <c:v>1.98444427815637E-2</c:v>
                </c:pt>
                <c:pt idx="874">
                  <c:v>1.9850694289806799E-2</c:v>
                </c:pt>
                <c:pt idx="875">
                  <c:v>1.9856982513989201E-2</c:v>
                </c:pt>
                <c:pt idx="876">
                  <c:v>1.9863300104722099E-2</c:v>
                </c:pt>
                <c:pt idx="877">
                  <c:v>1.9869639712617099E-2</c:v>
                </c:pt>
                <c:pt idx="878">
                  <c:v>1.98759939882855E-2</c:v>
                </c:pt>
                <c:pt idx="879">
                  <c:v>1.9882355582338598E-2</c:v>
                </c:pt>
                <c:pt idx="880">
                  <c:v>1.98887171453879E-2</c:v>
                </c:pt>
                <c:pt idx="881">
                  <c:v>1.9895071328044699E-2</c:v>
                </c:pt>
                <c:pt idx="882">
                  <c:v>1.9901410780920399E-2</c:v>
                </c:pt>
                <c:pt idx="883">
                  <c:v>1.9907728154626401E-2</c:v>
                </c:pt>
                <c:pt idx="884">
                  <c:v>1.9914016099774001E-2</c:v>
                </c:pt>
                <c:pt idx="885">
                  <c:v>1.9920267266974601E-2</c:v>
                </c:pt>
                <c:pt idx="886">
                  <c:v>1.9926474306839699E-2</c:v>
                </c:pt>
                <c:pt idx="887">
                  <c:v>1.9932629869980501E-2</c:v>
                </c:pt>
                <c:pt idx="888">
                  <c:v>1.9938726607008399E-2</c:v>
                </c:pt>
                <c:pt idx="889">
                  <c:v>1.9944757168534999E-2</c:v>
                </c:pt>
                <c:pt idx="890">
                  <c:v>1.9950714205171399E-2</c:v>
                </c:pt>
                <c:pt idx="891">
                  <c:v>1.9956590367529101E-2</c:v>
                </c:pt>
                <c:pt idx="892">
                  <c:v>1.99623783062194E-2</c:v>
                </c:pt>
                <c:pt idx="893">
                  <c:v>1.9968070671853799E-2</c:v>
                </c:pt>
                <c:pt idx="894">
                  <c:v>1.9973660115043701E-2</c:v>
                </c:pt>
                <c:pt idx="895">
                  <c:v>1.9979139286400299E-2</c:v>
                </c:pt>
                <c:pt idx="896">
                  <c:v>1.99845008365351E-2</c:v>
                </c:pt>
                <c:pt idx="897">
                  <c:v>1.9989737416059399E-2</c:v>
                </c:pt>
                <c:pt idx="898">
                  <c:v>1.9994841675584601E-2</c:v>
                </c:pt>
                <c:pt idx="899">
                  <c:v>1.99998062657222E-2</c:v>
                </c:pt>
                <c:pt idx="900">
                  <c:v>2.00046253080708E-2</c:v>
                </c:pt>
                <c:pt idx="901">
                  <c:v>2.0009298808178599E-2</c:v>
                </c:pt>
                <c:pt idx="902">
                  <c:v>2.0013828242581199E-2</c:v>
                </c:pt>
                <c:pt idx="903">
                  <c:v>2.0018215087814099E-2</c:v>
                </c:pt>
                <c:pt idx="904">
                  <c:v>2.0022460820412799E-2</c:v>
                </c:pt>
                <c:pt idx="905">
                  <c:v>2.0026566916913E-2</c:v>
                </c:pt>
                <c:pt idx="906">
                  <c:v>2.0030534853850101E-2</c:v>
                </c:pt>
                <c:pt idx="907">
                  <c:v>2.0034366107759698E-2</c:v>
                </c:pt>
                <c:pt idx="908">
                  <c:v>2.0038062155177401E-2</c:v>
                </c:pt>
                <c:pt idx="909">
                  <c:v>2.00416244726387E-2</c:v>
                </c:pt>
                <c:pt idx="910">
                  <c:v>2.00450545366791E-2</c:v>
                </c:pt>
                <c:pt idx="911">
                  <c:v>2.00483538238341E-2</c:v>
                </c:pt>
                <c:pt idx="912">
                  <c:v>2.0051523810639502E-2</c:v>
                </c:pt>
                <c:pt idx="913">
                  <c:v>2.0054565973630499E-2</c:v>
                </c:pt>
                <c:pt idx="914">
                  <c:v>2.0057481789342899E-2</c:v>
                </c:pt>
                <c:pt idx="915">
                  <c:v>2.0060272734312198E-2</c:v>
                </c:pt>
                <c:pt idx="916">
                  <c:v>2.00629402850739E-2</c:v>
                </c:pt>
                <c:pt idx="917">
                  <c:v>2.0065485918163501E-2</c:v>
                </c:pt>
                <c:pt idx="918">
                  <c:v>2.0067911110116701E-2</c:v>
                </c:pt>
                <c:pt idx="919">
                  <c:v>2.0070217337468901E-2</c:v>
                </c:pt>
                <c:pt idx="920">
                  <c:v>2.00724060767557E-2</c:v>
                </c:pt>
                <c:pt idx="921">
                  <c:v>2.0074478804512599E-2</c:v>
                </c:pt>
                <c:pt idx="922">
                  <c:v>2.00764369972753E-2</c:v>
                </c:pt>
                <c:pt idx="923">
                  <c:v>2.0078282131579198E-2</c:v>
                </c:pt>
                <c:pt idx="924">
                  <c:v>2.0080015683959802E-2</c:v>
                </c:pt>
                <c:pt idx="925">
                  <c:v>2.0081639130952799E-2</c:v>
                </c:pt>
                <c:pt idx="926">
                  <c:v>2.0083153949093699E-2</c:v>
                </c:pt>
                <c:pt idx="927">
                  <c:v>2.0084561614917899E-2</c:v>
                </c:pt>
                <c:pt idx="928">
                  <c:v>2.0085863604961202E-2</c:v>
                </c:pt>
                <c:pt idx="929">
                  <c:v>2.0087061395758998E-2</c:v>
                </c:pt>
                <c:pt idx="930">
                  <c:v>2.0088156463846801E-2</c:v>
                </c:pt>
                <c:pt idx="931">
                  <c:v>2.00891502857602E-2</c:v>
                </c:pt>
                <c:pt idx="932">
                  <c:v>2.0090044338034799E-2</c:v>
                </c:pt>
                <c:pt idx="933">
                  <c:v>2.00908400972061E-2</c:v>
                </c:pt>
                <c:pt idx="934">
                  <c:v>2.0091539039809599E-2</c:v>
                </c:pt>
                <c:pt idx="935">
                  <c:v>2.0092142642380899E-2</c:v>
                </c:pt>
                <c:pt idx="936">
                  <c:v>2.0092652381455502E-2</c:v>
                </c:pt>
                <c:pt idx="937">
                  <c:v>2.0093069733568999E-2</c:v>
                </c:pt>
                <c:pt idx="938">
                  <c:v>2.0093396175256999E-2</c:v>
                </c:pt>
                <c:pt idx="939">
                  <c:v>2.0093633183054901E-2</c:v>
                </c:pt>
                <c:pt idx="940">
                  <c:v>2.0093782233498399E-2</c:v>
                </c:pt>
                <c:pt idx="941">
                  <c:v>2.0093844803122901E-2</c:v>
                </c:pt>
                <c:pt idx="942">
                  <c:v>2.0093822368464E-2</c:v>
                </c:pt>
                <c:pt idx="943">
                  <c:v>2.00937164060573E-2</c:v>
                </c:pt>
                <c:pt idx="944">
                  <c:v>2.00935283924383E-2</c:v>
                </c:pt>
                <c:pt idx="945">
                  <c:v>2.0093259804142501E-2</c:v>
                </c:pt>
                <c:pt idx="946">
                  <c:v>2.0092912117705499E-2</c:v>
                </c:pt>
                <c:pt idx="947">
                  <c:v>2.0092486809662899E-2</c:v>
                </c:pt>
                <c:pt idx="948">
                  <c:v>2.0091985356550199E-2</c:v>
                </c:pt>
                <c:pt idx="949">
                  <c:v>2.00914092349029E-2</c:v>
                </c:pt>
                <c:pt idx="950">
                  <c:v>2.0090759921256598E-2</c:v>
                </c:pt>
                <c:pt idx="951">
                  <c:v>2.0090038892146798E-2</c:v>
                </c:pt>
                <c:pt idx="952">
                  <c:v>2.0089247624109002E-2</c:v>
                </c:pt>
                <c:pt idx="953">
                  <c:v>2.00883875936789E-2</c:v>
                </c:pt>
                <c:pt idx="954">
                  <c:v>2.0087460277392E-2</c:v>
                </c:pt>
                <c:pt idx="955">
                  <c:v>2.0086467151783801E-2</c:v>
                </c:pt>
                <c:pt idx="956">
                  <c:v>2.0085409693389799E-2</c:v>
                </c:pt>
                <c:pt idx="957">
                  <c:v>2.0084289378745599E-2</c:v>
                </c:pt>
                <c:pt idx="958">
                  <c:v>2.00831076843868E-2</c:v>
                </c:pt>
                <c:pt idx="959">
                  <c:v>2.00818660868489E-2</c:v>
                </c:pt>
                <c:pt idx="960">
                  <c:v>2.00805660626674E-2</c:v>
                </c:pt>
                <c:pt idx="961">
                  <c:v>2.0079209088377899E-2</c:v>
                </c:pt>
                <c:pt idx="962">
                  <c:v>2.0077796640516E-2</c:v>
                </c:pt>
                <c:pt idx="963">
                  <c:v>2.0076330195617099E-2</c:v>
                </c:pt>
                <c:pt idx="964">
                  <c:v>2.0074811230216798E-2</c:v>
                </c:pt>
                <c:pt idx="965">
                  <c:v>2.0073241220850701E-2</c:v>
                </c:pt>
                <c:pt idx="966">
                  <c:v>2.0071621644054401E-2</c:v>
                </c:pt>
                <c:pt idx="967">
                  <c:v>2.0069953976363301E-2</c:v>
                </c:pt>
                <c:pt idx="968">
                  <c:v>2.0068239694313001E-2</c:v>
                </c:pt>
                <c:pt idx="969">
                  <c:v>2.0066480274439E-2</c:v>
                </c:pt>
                <c:pt idx="970">
                  <c:v>2.0064677193277002E-2</c:v>
                </c:pt>
                <c:pt idx="971">
                  <c:v>2.0062831927362398E-2</c:v>
                </c:pt>
                <c:pt idx="972">
                  <c:v>2.00609459532308E-2</c:v>
                </c:pt>
                <c:pt idx="973">
                  <c:v>2.0059020747417802E-2</c:v>
                </c:pt>
                <c:pt idx="974">
                  <c:v>2.0057057786458801E-2</c:v>
                </c:pt>
                <c:pt idx="975">
                  <c:v>2.00550585468895E-2</c:v>
                </c:pt>
                <c:pt idx="976">
                  <c:v>2.00530245052453E-2</c:v>
                </c:pt>
                <c:pt idx="977">
                  <c:v>2.00509571380619E-2</c:v>
                </c:pt>
                <c:pt idx="978">
                  <c:v>2.0048857921874701E-2</c:v>
                </c:pt>
                <c:pt idx="979">
                  <c:v>2.00467283332194E-2</c:v>
                </c:pt>
                <c:pt idx="980">
                  <c:v>2.0044569848631399E-2</c:v>
                </c:pt>
                <c:pt idx="981">
                  <c:v>2.00423839446464E-2</c:v>
                </c:pt>
                <c:pt idx="982">
                  <c:v>2.0040172097799701E-2</c:v>
                </c:pt>
                <c:pt idx="983">
                  <c:v>2.0037935784627099E-2</c:v>
                </c:pt>
                <c:pt idx="984">
                  <c:v>2.00356764816641E-2</c:v>
                </c:pt>
                <c:pt idx="985">
                  <c:v>2.00333956654461E-2</c:v>
                </c:pt>
                <c:pt idx="986">
                  <c:v>2.0031094812508799E-2</c:v>
                </c:pt>
                <c:pt idx="987">
                  <c:v>2.0028775399387602E-2</c:v>
                </c:pt>
                <c:pt idx="988">
                  <c:v>2.00264389026182E-2</c:v>
                </c:pt>
                <c:pt idx="989">
                  <c:v>2.0024086798736102E-2</c:v>
                </c:pt>
                <c:pt idx="990">
                  <c:v>2.0021720564276702E-2</c:v>
                </c:pt>
                <c:pt idx="991">
                  <c:v>2.0019341675775799E-2</c:v>
                </c:pt>
                <c:pt idx="992">
                  <c:v>2.00169516097688E-2</c:v>
                </c:pt>
                <c:pt idx="993">
                  <c:v>2.00145518427912E-2</c:v>
                </c:pt>
                <c:pt idx="994">
                  <c:v>2.00121438513787E-2</c:v>
                </c:pt>
                <c:pt idx="995">
                  <c:v>2.0009729112066599E-2</c:v>
                </c:pt>
                <c:pt idx="996">
                  <c:v>2.0007309101390699E-2</c:v>
                </c:pt>
                <c:pt idx="997">
                  <c:v>2.0004885295886499E-2</c:v>
                </c:pt>
                <c:pt idx="998">
                  <c:v>2.0002459172089398E-2</c:v>
                </c:pt>
                <c:pt idx="999">
                  <c:v>2.0000032206535099E-2</c:v>
                </c:pt>
              </c:numCache>
            </c:numRef>
          </c:yVal>
          <c:smooth val="0"/>
        </c:ser>
        <c:dLbls>
          <c:showLegendKey val="0"/>
          <c:showVal val="0"/>
          <c:showCatName val="0"/>
          <c:showSerName val="0"/>
          <c:showPercent val="0"/>
          <c:showBubbleSize val="0"/>
        </c:dLbls>
        <c:axId val="186515456"/>
        <c:axId val="186517376"/>
      </c:scatterChart>
      <c:valAx>
        <c:axId val="186515456"/>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86517376"/>
        <c:crosses val="autoZero"/>
        <c:crossBetween val="midCat"/>
      </c:valAx>
      <c:valAx>
        <c:axId val="186517376"/>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86515456"/>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Th</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attenuation'!$F$9:$F$26</c:f>
              <c:numCache>
                <c:formatCode>0.000</c:formatCode>
                <c:ptCount val="18"/>
                <c:pt idx="0">
                  <c:v>1</c:v>
                </c:pt>
                <c:pt idx="2">
                  <c:v>0.95757575757575752</c:v>
                </c:pt>
                <c:pt idx="3">
                  <c:v>0.91500000000000004</c:v>
                </c:pt>
                <c:pt idx="4">
                  <c:v>0.91</c:v>
                </c:pt>
                <c:pt idx="5">
                  <c:v>0.89090909090909087</c:v>
                </c:pt>
                <c:pt idx="6">
                  <c:v>0.8666666666666667</c:v>
                </c:pt>
                <c:pt idx="7">
                  <c:v>0.84848484848484851</c:v>
                </c:pt>
                <c:pt idx="8">
                  <c:v>0.83636363636363642</c:v>
                </c:pt>
                <c:pt idx="9">
                  <c:v>0.82424242424242422</c:v>
                </c:pt>
                <c:pt idx="10">
                  <c:v>0.81818181818181812</c:v>
                </c:pt>
                <c:pt idx="11">
                  <c:v>0.81</c:v>
                </c:pt>
                <c:pt idx="12">
                  <c:v>0.8</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attenuation'!$AD$9:$AD$39</c:f>
              <c:numCache>
                <c:formatCode>0.000</c:formatCode>
                <c:ptCount val="31"/>
                <c:pt idx="0">
                  <c:v>1</c:v>
                </c:pt>
                <c:pt idx="1">
                  <c:v>0.98964987209681499</c:v>
                </c:pt>
                <c:pt idx="2">
                  <c:v>0.97969124249923401</c:v>
                </c:pt>
                <c:pt idx="3">
                  <c:v>0.97017618263480099</c:v>
                </c:pt>
                <c:pt idx="4">
                  <c:v>0.96109224357212497</c:v>
                </c:pt>
                <c:pt idx="5">
                  <c:v>0.95242699835850797</c:v>
                </c:pt>
                <c:pt idx="6">
                  <c:v>0.94416803070638</c:v>
                </c:pt>
                <c:pt idx="7">
                  <c:v>0.93630292756386102</c:v>
                </c:pt>
                <c:pt idx="8">
                  <c:v>0.92881927514527995</c:v>
                </c:pt>
                <c:pt idx="9">
                  <c:v>0.92170465799750201</c:v>
                </c:pt>
                <c:pt idx="10">
                  <c:v>0.91494666067789299</c:v>
                </c:pt>
                <c:pt idx="11">
                  <c:v>0.90853287161976704</c:v>
                </c:pt>
                <c:pt idx="12">
                  <c:v>0.90245088876114399</c:v>
                </c:pt>
                <c:pt idx="13">
                  <c:v>0.89668832651266905</c:v>
                </c:pt>
                <c:pt idx="14">
                  <c:v>0.89123282364052103</c:v>
                </c:pt>
                <c:pt idx="15">
                  <c:v>0.88607205164015601</c:v>
                </c:pt>
                <c:pt idx="16">
                  <c:v>0.88119372317677702</c:v>
                </c:pt>
                <c:pt idx="17">
                  <c:v>0.87658560017513099</c:v>
                </c:pt>
                <c:pt idx="18">
                  <c:v>0.87223550120785298</c:v>
                </c:pt>
                <c:pt idx="19">
                  <c:v>0.86813130796668403</c:v>
                </c:pt>
                <c:pt idx="20">
                  <c:v>0.86426097066749397</c:v>
                </c:pt>
                <c:pt idx="21">
                  <c:v>0.86061251224680901</c:v>
                </c:pt>
                <c:pt idx="22">
                  <c:v>0.85717403121412805</c:v>
                </c:pt>
                <c:pt idx="23">
                  <c:v>0.85393370308897298</c:v>
                </c:pt>
                <c:pt idx="24">
                  <c:v>0.85087978048286805</c:v>
                </c:pt>
                <c:pt idx="25">
                  <c:v>0.848000591951097</c:v>
                </c:pt>
                <c:pt idx="26">
                  <c:v>0.845284539745639</c:v>
                </c:pt>
                <c:pt idx="27">
                  <c:v>0.84272009660184399</c:v>
                </c:pt>
                <c:pt idx="28">
                  <c:v>0.84029580170251705</c:v>
                </c:pt>
                <c:pt idx="29">
                  <c:v>0.83800025598558903</c:v>
                </c:pt>
                <c:pt idx="30">
                  <c:v>0.83582211697265596</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attenuation'!$T$9:$T$26</c:f>
              <c:numCache>
                <c:formatCode>General</c:formatCode>
                <c:ptCount val="18"/>
                <c:pt idx="0" formatCode="0.000">
                  <c:v>1</c:v>
                </c:pt>
                <c:pt idx="2" formatCode="0.000">
                  <c:v>0.99272937103289083</c:v>
                </c:pt>
                <c:pt idx="4" formatCode="0.000">
                  <c:v>0.98718984420080769</c:v>
                </c:pt>
                <c:pt idx="6" formatCode="0.000">
                  <c:v>0.97899596076168494</c:v>
                </c:pt>
                <c:pt idx="8" formatCode="0.000">
                  <c:v>0.97299480669359484</c:v>
                </c:pt>
                <c:pt idx="10" formatCode="0.000">
                  <c:v>0.96849394114252729</c:v>
                </c:pt>
                <c:pt idx="13" formatCode="0.000">
                  <c:v>0.96249278707443731</c:v>
                </c:pt>
                <c:pt idx="14" formatCode="0.000">
                  <c:v>0.95926139642238883</c:v>
                </c:pt>
                <c:pt idx="15" formatCode="0.000">
                  <c:v>0.95856895556837851</c:v>
                </c:pt>
                <c:pt idx="16" formatCode="0.000">
                  <c:v>0.95822273514137335</c:v>
                </c:pt>
                <c:pt idx="17" formatCode="0.000">
                  <c:v>0.95822273514137335</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attenuation'!$AL$9:$AL$39</c:f>
              <c:numCache>
                <c:formatCode>0.000</c:formatCode>
                <c:ptCount val="31"/>
                <c:pt idx="0">
                  <c:v>1</c:v>
                </c:pt>
                <c:pt idx="1">
                  <c:v>0.99844509244373603</c:v>
                </c:pt>
                <c:pt idx="2">
                  <c:v>0.99696429085518801</c:v>
                </c:pt>
                <c:pt idx="3">
                  <c:v>0.995547493681322</c:v>
                </c:pt>
                <c:pt idx="4">
                  <c:v>0.99419241418382798</c:v>
                </c:pt>
                <c:pt idx="5">
                  <c:v>0.99289668801961695</c:v>
                </c:pt>
                <c:pt idx="6">
                  <c:v>0.99165788546959799</c:v>
                </c:pt>
                <c:pt idx="7">
                  <c:v>0.99047352437011305</c:v>
                </c:pt>
                <c:pt idx="8">
                  <c:v>0.98934108361728401</c:v>
                </c:pt>
                <c:pt idx="9">
                  <c:v>0.988258017114506</c:v>
                </c:pt>
                <c:pt idx="10">
                  <c:v>0.98722176803335204</c:v>
                </c:pt>
                <c:pt idx="11">
                  <c:v>0.98622978325812105</c:v>
                </c:pt>
                <c:pt idx="12">
                  <c:v>0.98527952788429196</c:v>
                </c:pt>
                <c:pt idx="13">
                  <c:v>0.98436849964111905</c:v>
                </c:pt>
                <c:pt idx="14">
                  <c:v>0.98349424310861999</c:v>
                </c:pt>
                <c:pt idx="15">
                  <c:v>0.98265436359921499</c:v>
                </c:pt>
                <c:pt idx="16">
                  <c:v>0.98184654057424503</c:v>
                </c:pt>
                <c:pt idx="17">
                  <c:v>0.98106854046563596</c:v>
                </c:pt>
                <c:pt idx="18">
                  <c:v>0.98031822877294506</c:v>
                </c:pt>
                <c:pt idx="19">
                  <c:v>0.97959358130604002</c:v>
                </c:pt>
                <c:pt idx="20">
                  <c:v>0.978892694443663</c:v>
                </c:pt>
                <c:pt idx="21">
                  <c:v>0.97821379427812505</c:v>
                </c:pt>
                <c:pt idx="22">
                  <c:v>0.97755524451636699</c:v>
                </c:pt>
                <c:pt idx="23">
                  <c:v>0.97691555300766197</c:v>
                </c:pt>
                <c:pt idx="24">
                  <c:v>0.97629337676817796</c:v>
                </c:pt>
                <c:pt idx="25">
                  <c:v>0.97568752537266801</c:v>
                </c:pt>
                <c:pt idx="26">
                  <c:v>0.97509696258352196</c:v>
                </c:pt>
                <c:pt idx="27">
                  <c:v>0.97452080608744895</c:v>
                </c:pt>
                <c:pt idx="28">
                  <c:v>0.97395832521000603</c:v>
                </c:pt>
                <c:pt idx="29">
                  <c:v>0.973408936478252</c:v>
                </c:pt>
                <c:pt idx="30">
                  <c:v>0.97287219690175997</c:v>
                </c:pt>
              </c:numCache>
            </c:numRef>
          </c:yVal>
          <c:smooth val="0"/>
        </c:ser>
        <c:dLbls>
          <c:showLegendKey val="0"/>
          <c:showVal val="0"/>
          <c:showCatName val="0"/>
          <c:showSerName val="0"/>
          <c:showPercent val="0"/>
          <c:showBubbleSize val="0"/>
        </c:dLbls>
        <c:axId val="186902400"/>
        <c:axId val="194351104"/>
      </c:scatterChart>
      <c:valAx>
        <c:axId val="186902400"/>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94351104"/>
        <c:crosses val="autoZero"/>
        <c:crossBetween val="midCat"/>
      </c:valAx>
      <c:valAx>
        <c:axId val="194351104"/>
        <c:scaling>
          <c:orientation val="minMax"/>
          <c:max val="1"/>
          <c:min val="0.8"/>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86902400"/>
        <c:crosses val="autoZero"/>
        <c:crossBetween val="midCat"/>
        <c:majorUnit val="5.000000000000001E-2"/>
      </c:valAx>
    </c:plotArea>
    <c:legend>
      <c:legendPos val="r"/>
      <c:layout>
        <c:manualLayout>
          <c:xMode val="edge"/>
          <c:yMode val="edge"/>
          <c:x val="0.6177889678717553"/>
          <c:y val="0.26753417566460014"/>
          <c:w val="0.33209588581202676"/>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Combined</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attenuation'!$H$9:$H$26</c:f>
              <c:numCache>
                <c:formatCode>0.000</c:formatCode>
                <c:ptCount val="18"/>
                <c:pt idx="0">
                  <c:v>1</c:v>
                </c:pt>
                <c:pt idx="2">
                  <c:v>0.97742674852202716</c:v>
                </c:pt>
                <c:pt idx="3">
                  <c:v>0.96173921649018124</c:v>
                </c:pt>
                <c:pt idx="4">
                  <c:v>0.95912432918822299</c:v>
                </c:pt>
                <c:pt idx="5">
                  <c:v>0.94923955575652375</c:v>
                </c:pt>
                <c:pt idx="6">
                  <c:v>0.9418043495797368</c:v>
                </c:pt>
                <c:pt idx="7">
                  <c:v>0.93650113468053497</c:v>
                </c:pt>
                <c:pt idx="8">
                  <c:v>0.93260140510321587</c:v>
                </c:pt>
                <c:pt idx="9">
                  <c:v>0.92833742254804541</c:v>
                </c:pt>
                <c:pt idx="10">
                  <c:v>0.92511267233690653</c:v>
                </c:pt>
                <c:pt idx="11">
                  <c:v>0.92212520821881117</c:v>
                </c:pt>
                <c:pt idx="12">
                  <c:v>0.91871669850415105</c:v>
                </c:pt>
              </c:numCache>
            </c:numRef>
          </c:yVal>
          <c:smooth val="0"/>
        </c:ser>
        <c:ser>
          <c:idx val="1"/>
          <c:order val="1"/>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attenuation'!$AH$9:$AH$39</c:f>
              <c:numCache>
                <c:formatCode>0.000</c:formatCode>
                <c:ptCount val="31"/>
                <c:pt idx="0">
                  <c:v>1</c:v>
                </c:pt>
                <c:pt idx="1">
                  <c:v>0.99466434134320747</c:v>
                </c:pt>
                <c:pt idx="2">
                  <c:v>0.98969836472269113</c:v>
                </c:pt>
                <c:pt idx="3">
                  <c:v>0.98503922838712477</c:v>
                </c:pt>
                <c:pt idx="4">
                  <c:v>0.98067523777925247</c:v>
                </c:pt>
                <c:pt idx="5">
                  <c:v>0.97659439819516081</c:v>
                </c:pt>
                <c:pt idx="6">
                  <c:v>0.97278458288188352</c:v>
                </c:pt>
                <c:pt idx="7">
                  <c:v>0.96923365205690959</c:v>
                </c:pt>
                <c:pt idx="8">
                  <c:v>0.96592952967981605</c:v>
                </c:pt>
                <c:pt idx="9">
                  <c:v>0.96286024480625887</c:v>
                </c:pt>
                <c:pt idx="10">
                  <c:v>0.96001394435453813</c:v>
                </c:pt>
                <c:pt idx="11">
                  <c:v>0.95737888411497329</c:v>
                </c:pt>
                <c:pt idx="12">
                  <c:v>0.95494340483230267</c:v>
                </c:pt>
                <c:pt idx="13">
                  <c:v>0.95269590019134176</c:v>
                </c:pt>
                <c:pt idx="14">
                  <c:v>0.95062478353612145</c:v>
                </c:pt>
                <c:pt idx="15">
                  <c:v>0.94871846015273054</c:v>
                </c:pt>
                <c:pt idx="16">
                  <c:v>0.94696531194395839</c:v>
                </c:pt>
                <c:pt idx="17">
                  <c:v>0.94535370106752503</c:v>
                </c:pt>
                <c:pt idx="18">
                  <c:v>0.94387199656599541</c:v>
                </c:pt>
                <c:pt idx="19">
                  <c:v>0.94250862285642834</c:v>
                </c:pt>
                <c:pt idx="20">
                  <c:v>0.94125212640411116</c:v>
                </c:pt>
                <c:pt idx="21">
                  <c:v>0.94009125664819781</c:v>
                </c:pt>
                <c:pt idx="22">
                  <c:v>0.93901505721688738</c:v>
                </c:pt>
                <c:pt idx="23">
                  <c:v>0.93801296319139804</c:v>
                </c:pt>
                <c:pt idx="24">
                  <c:v>0.93707489961328605</c:v>
                </c:pt>
                <c:pt idx="25">
                  <c:v>0.9361913761512588</c:v>
                </c:pt>
                <c:pt idx="26">
                  <c:v>0.93535357281663978</c:v>
                </c:pt>
                <c:pt idx="27">
                  <c:v>0.93455341173961082</c:v>
                </c:pt>
                <c:pt idx="28">
                  <c:v>0.93378361124144305</c:v>
                </c:pt>
                <c:pt idx="29">
                  <c:v>0.93303772091896242</c:v>
                </c:pt>
                <c:pt idx="30">
                  <c:v>0.93231013768056592</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attenuation'!$X$9:$X$26</c:f>
              <c:numCache>
                <c:formatCode>General</c:formatCode>
                <c:ptCount val="18"/>
                <c:pt idx="0" formatCode="0.000">
                  <c:v>1</c:v>
                </c:pt>
                <c:pt idx="2" formatCode="0.000">
                  <c:v>0.99597221296295002</c:v>
                </c:pt>
                <c:pt idx="4" formatCode="0.000">
                  <c:v>0.99293909103668254</c:v>
                </c:pt>
                <c:pt idx="6" formatCode="0.000">
                  <c:v>0.98830072218741982</c:v>
                </c:pt>
                <c:pt idx="8" formatCode="0.000">
                  <c:v>0.98480621272906954</c:v>
                </c:pt>
                <c:pt idx="10" formatCode="0.000">
                  <c:v>0.9821581521700431</c:v>
                </c:pt>
                <c:pt idx="13" formatCode="0.000">
                  <c:v>0.97852066423895323</c:v>
                </c:pt>
                <c:pt idx="14" formatCode="0.000">
                  <c:v>0.97654941318335164</c:v>
                </c:pt>
                <c:pt idx="15" formatCode="0.000">
                  <c:v>0.97607475960733958</c:v>
                </c:pt>
                <c:pt idx="16" formatCode="0.000">
                  <c:v>0.97591265948231554</c:v>
                </c:pt>
                <c:pt idx="17" formatCode="0.000">
                  <c:v>0.97591265948231554</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attenuation'!$AP$9:$AP$39</c:f>
              <c:numCache>
                <c:formatCode>0.000</c:formatCode>
                <c:ptCount val="31"/>
                <c:pt idx="0">
                  <c:v>1</c:v>
                </c:pt>
                <c:pt idx="1">
                  <c:v>0.99904277673440045</c:v>
                </c:pt>
                <c:pt idx="2">
                  <c:v>0.99824193144691264</c:v>
                </c:pt>
                <c:pt idx="3">
                  <c:v>0.99747513692521084</c:v>
                </c:pt>
                <c:pt idx="4">
                  <c:v>0.99674141475078559</c:v>
                </c:pt>
                <c:pt idx="5">
                  <c:v>0.9960396096152736</c:v>
                </c:pt>
                <c:pt idx="6">
                  <c:v>0.9953684249224668</c:v>
                </c:pt>
                <c:pt idx="7">
                  <c:v>0.99472645549547201</c:v>
                </c:pt>
                <c:pt idx="8">
                  <c:v>0.99411221748485445</c:v>
                </c:pt>
                <c:pt idx="9">
                  <c:v>0.99352417557360084</c:v>
                </c:pt>
                <c:pt idx="10">
                  <c:v>0.99296076757471807</c:v>
                </c:pt>
                <c:pt idx="11">
                  <c:v>0.99242042651731854</c:v>
                </c:pt>
                <c:pt idx="12">
                  <c:v>0.99190160031701313</c:v>
                </c:pt>
                <c:pt idx="13">
                  <c:v>0.99140276912643932</c:v>
                </c:pt>
                <c:pt idx="14">
                  <c:v>0.99092246046176724</c:v>
                </c:pt>
                <c:pt idx="15">
                  <c:v>0.99045926220100555</c:v>
                </c:pt>
                <c:pt idx="16">
                  <c:v>0.9900118335499366</c:v>
                </c:pt>
                <c:pt idx="17">
                  <c:v>0.98957891407152943</c:v>
                </c:pt>
                <c:pt idx="18">
                  <c:v>0.98915933087463737</c:v>
                </c:pt>
                <c:pt idx="19">
                  <c:v>0.98875200405783104</c:v>
                </c:pt>
                <c:pt idx="20">
                  <c:v>0.98835595050418679</c:v>
                </c:pt>
                <c:pt idx="21">
                  <c:v>0.98797028612287074</c:v>
                </c:pt>
                <c:pt idx="22">
                  <c:v>0.98759422663333918</c:v>
                </c:pt>
                <c:pt idx="23">
                  <c:v>0.98722708698799932</c:v>
                </c:pt>
                <c:pt idx="24">
                  <c:v>0.98686827952914702</c:v>
                </c:pt>
                <c:pt idx="25">
                  <c:v>0.98651731097602924</c:v>
                </c:pt>
                <c:pt idx="26">
                  <c:v>0.98617377833784592</c:v>
                </c:pt>
                <c:pt idx="27">
                  <c:v>0.98583736384853893</c:v>
                </c:pt>
                <c:pt idx="28">
                  <c:v>0.98550782901918299</c:v>
                </c:pt>
                <c:pt idx="29">
                  <c:v>0.98518500790382713</c:v>
                </c:pt>
                <c:pt idx="30">
                  <c:v>0.98486879967459928</c:v>
                </c:pt>
              </c:numCache>
            </c:numRef>
          </c:yVal>
          <c:smooth val="0"/>
        </c:ser>
        <c:dLbls>
          <c:showLegendKey val="0"/>
          <c:showVal val="0"/>
          <c:showCatName val="0"/>
          <c:showSerName val="0"/>
          <c:showPercent val="0"/>
          <c:showBubbleSize val="0"/>
        </c:dLbls>
        <c:axId val="194267776"/>
        <c:axId val="194269952"/>
      </c:scatterChart>
      <c:valAx>
        <c:axId val="194267776"/>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94269952"/>
        <c:crosses val="autoZero"/>
        <c:crossBetween val="midCat"/>
      </c:valAx>
      <c:valAx>
        <c:axId val="194269952"/>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94267776"/>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a:t>
            </a:r>
          </a:p>
        </c:rich>
      </c:tx>
      <c:overlay val="1"/>
    </c:title>
    <c:autoTitleDeleted val="0"/>
    <c:plotArea>
      <c:layout>
        <c:manualLayout>
          <c:layoutTarget val="inner"/>
          <c:xMode val="edge"/>
          <c:yMode val="edge"/>
          <c:x val="0.12834299358413531"/>
          <c:y val="3.007518796992481E-2"/>
          <c:w val="0.83563848789734618"/>
          <c:h val="0.81485945835717899"/>
        </c:manualLayout>
      </c:layout>
      <c:scatterChart>
        <c:scatterStyle val="lineMarker"/>
        <c:varyColors val="0"/>
        <c:ser>
          <c:idx val="1"/>
          <c:order val="0"/>
          <c:tx>
            <c:strRef>
              <c:f>'S3.7Shallow depth gamma scaling'!$B$5</c:f>
              <c:strCache>
                <c:ptCount val="1"/>
                <c:pt idx="0">
                  <c:v>U</c:v>
                </c:pt>
              </c:strCache>
            </c:strRef>
          </c:tx>
          <c:spPr>
            <a:ln w="38100" cap="rnd">
              <a:solidFill>
                <a:schemeClr val="accent2"/>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scaling'!$B$6:$B$58</c:f>
              <c:numCache>
                <c:formatCode>0.000</c:formatCode>
                <c:ptCount val="53"/>
                <c:pt idx="0">
                  <c:v>0.5</c:v>
                </c:pt>
                <c:pt idx="1">
                  <c:v>0.56069999999999998</c:v>
                </c:pt>
                <c:pt idx="2">
                  <c:v>0.60219999999999996</c:v>
                </c:pt>
                <c:pt idx="3">
                  <c:v>0.63660000000000005</c:v>
                </c:pt>
                <c:pt idx="4">
                  <c:v>0.6663</c:v>
                </c:pt>
                <c:pt idx="5">
                  <c:v>0.69240000000000002</c:v>
                </c:pt>
                <c:pt idx="6">
                  <c:v>0.71560000000000001</c:v>
                </c:pt>
                <c:pt idx="7">
                  <c:v>0.73640000000000005</c:v>
                </c:pt>
                <c:pt idx="8">
                  <c:v>0.75519999999999998</c:v>
                </c:pt>
                <c:pt idx="9">
                  <c:v>0.77210000000000001</c:v>
                </c:pt>
                <c:pt idx="10">
                  <c:v>0.78759999999999997</c:v>
                </c:pt>
                <c:pt idx="11">
                  <c:v>0.80159999999999998</c:v>
                </c:pt>
                <c:pt idx="12">
                  <c:v>0.8145</c:v>
                </c:pt>
                <c:pt idx="13">
                  <c:v>0.82630000000000003</c:v>
                </c:pt>
                <c:pt idx="14">
                  <c:v>0.83730000000000004</c:v>
                </c:pt>
                <c:pt idx="15">
                  <c:v>0.84730000000000005</c:v>
                </c:pt>
                <c:pt idx="16">
                  <c:v>0.85670000000000002</c:v>
                </c:pt>
                <c:pt idx="17">
                  <c:v>0.86529999999999996</c:v>
                </c:pt>
                <c:pt idx="18">
                  <c:v>0.87339999999999995</c:v>
                </c:pt>
                <c:pt idx="19">
                  <c:v>0.88090000000000002</c:v>
                </c:pt>
                <c:pt idx="20">
                  <c:v>0.88790000000000002</c:v>
                </c:pt>
                <c:pt idx="21">
                  <c:v>0.90059999999999996</c:v>
                </c:pt>
                <c:pt idx="22">
                  <c:v>0.91180000000000005</c:v>
                </c:pt>
                <c:pt idx="23">
                  <c:v>0.92159999999999997</c:v>
                </c:pt>
                <c:pt idx="24">
                  <c:v>0.93030000000000002</c:v>
                </c:pt>
                <c:pt idx="25">
                  <c:v>0.93799999999999994</c:v>
                </c:pt>
                <c:pt idx="26">
                  <c:v>0.94489999999999996</c:v>
                </c:pt>
                <c:pt idx="27">
                  <c:v>0.95099999999999996</c:v>
                </c:pt>
                <c:pt idx="28">
                  <c:v>0.95640000000000003</c:v>
                </c:pt>
                <c:pt idx="29">
                  <c:v>0.96550000000000002</c:v>
                </c:pt>
                <c:pt idx="30">
                  <c:v>0.97270000000000001</c:v>
                </c:pt>
                <c:pt idx="31">
                  <c:v>0.97840000000000005</c:v>
                </c:pt>
                <c:pt idx="32">
                  <c:v>0.98080000000000001</c:v>
                </c:pt>
                <c:pt idx="33">
                  <c:v>0.9829</c:v>
                </c:pt>
                <c:pt idx="34">
                  <c:v>0.98650000000000004</c:v>
                </c:pt>
                <c:pt idx="35">
                  <c:v>0.98929999999999996</c:v>
                </c:pt>
              </c:numCache>
            </c:numRef>
          </c:yVal>
          <c:smooth val="0"/>
        </c:ser>
        <c:ser>
          <c:idx val="0"/>
          <c:order val="1"/>
          <c:tx>
            <c:v>U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scaling'!$H$6:$H$66</c:f>
              <c:numCache>
                <c:formatCode>0.000</c:formatCode>
                <c:ptCount val="61"/>
                <c:pt idx="0">
                  <c:v>0.50000000016304402</c:v>
                </c:pt>
                <c:pt idx="1">
                  <c:v>0.56099999967026803</c:v>
                </c:pt>
                <c:pt idx="2">
                  <c:v>0.60200000021705502</c:v>
                </c:pt>
                <c:pt idx="3">
                  <c:v>0.63699999991424305</c:v>
                </c:pt>
                <c:pt idx="4">
                  <c:v>0.66600000002943305</c:v>
                </c:pt>
                <c:pt idx="5">
                  <c:v>0.69200000003272</c:v>
                </c:pt>
                <c:pt idx="6">
                  <c:v>0.71599999993686902</c:v>
                </c:pt>
                <c:pt idx="7">
                  <c:v>0.73600000005793897</c:v>
                </c:pt>
                <c:pt idx="8">
                  <c:v>0.75499999996077505</c:v>
                </c:pt>
                <c:pt idx="9">
                  <c:v>0.77200000003438496</c:v>
                </c:pt>
                <c:pt idx="10">
                  <c:v>0.78799999996631998</c:v>
                </c:pt>
                <c:pt idx="11">
                  <c:v>0.80200000003569305</c:v>
                </c:pt>
                <c:pt idx="12">
                  <c:v>0.81499999995552797</c:v>
                </c:pt>
                <c:pt idx="13">
                  <c:v>0.82600000004515695</c:v>
                </c:pt>
                <c:pt idx="14">
                  <c:v>0.83699999996087404</c:v>
                </c:pt>
                <c:pt idx="15">
                  <c:v>0.84700000004676901</c:v>
                </c:pt>
                <c:pt idx="16">
                  <c:v>0.85699999994906095</c:v>
                </c:pt>
                <c:pt idx="17">
                  <c:v>0.86500000002749799</c:v>
                </c:pt>
                <c:pt idx="18">
                  <c:v>0.87300000000566302</c:v>
                </c:pt>
                <c:pt idx="19">
                  <c:v>0.88099999998230605</c:v>
                </c:pt>
                <c:pt idx="20">
                  <c:v>0.88800000001046897</c:v>
                </c:pt>
                <c:pt idx="21">
                  <c:v>0.89468696844292905</c:v>
                </c:pt>
                <c:pt idx="22">
                  <c:v>0.90099999999582603</c:v>
                </c:pt>
                <c:pt idx="23">
                  <c:v>0.90668386069955498</c:v>
                </c:pt>
                <c:pt idx="24">
                  <c:v>0.91200000000440995</c:v>
                </c:pt>
                <c:pt idx="25">
                  <c:v>0.91720258876016503</c:v>
                </c:pt>
                <c:pt idx="26">
                  <c:v>0.92199999999461002</c:v>
                </c:pt>
                <c:pt idx="27">
                  <c:v>0.92613078425707596</c:v>
                </c:pt>
                <c:pt idx="28">
                  <c:v>0.93000000000501704</c:v>
                </c:pt>
                <c:pt idx="29">
                  <c:v>0.93402427421069301</c:v>
                </c:pt>
                <c:pt idx="30">
                  <c:v>0.93799999999745998</c:v>
                </c:pt>
                <c:pt idx="31">
                  <c:v>0.94164711890673902</c:v>
                </c:pt>
                <c:pt idx="32">
                  <c:v>0.94500000000110695</c:v>
                </c:pt>
                <c:pt idx="33">
                  <c:v>0.94813725015862205</c:v>
                </c:pt>
                <c:pt idx="34">
                  <c:v>0.95099999999809604</c:v>
                </c:pt>
                <c:pt idx="35">
                  <c:v>0.95355388045641198</c:v>
                </c:pt>
                <c:pt idx="36">
                  <c:v>0.95600000000197605</c:v>
                </c:pt>
                <c:pt idx="37">
                  <c:v>0.95853729857852799</c:v>
                </c:pt>
                <c:pt idx="38">
                  <c:v>0.96112056449960803</c:v>
                </c:pt>
                <c:pt idx="39">
                  <c:v>0.96364354817120501</c:v>
                </c:pt>
                <c:pt idx="40">
                  <c:v>0.96599999999930897</c:v>
                </c:pt>
                <c:pt idx="41">
                  <c:v>0.96810499074932999</c:v>
                </c:pt>
                <c:pt idx="42">
                  <c:v>0.96995887262436098</c:v>
                </c:pt>
                <c:pt idx="43">
                  <c:v>0.97158331818691601</c:v>
                </c:pt>
                <c:pt idx="44">
                  <c:v>0.97299999999950604</c:v>
                </c:pt>
                <c:pt idx="45">
                  <c:v>0.97424586342155395</c:v>
                </c:pt>
                <c:pt idx="46">
                  <c:v>0.97541894500011495</c:v>
                </c:pt>
                <c:pt idx="47">
                  <c:v>0.97663255407915195</c:v>
                </c:pt>
                <c:pt idx="48">
                  <c:v>0.97800000000262899</c:v>
                </c:pt>
                <c:pt idx="49">
                  <c:v>0.97955338714419704</c:v>
                </c:pt>
                <c:pt idx="50">
                  <c:v>0.98099999999626697</c:v>
                </c:pt>
                <c:pt idx="51">
                  <c:v>0.98208126546617802</c:v>
                </c:pt>
                <c:pt idx="52">
                  <c:v>0.98300000000223098</c:v>
                </c:pt>
                <c:pt idx="53">
                  <c:v>0.98400541578984901</c:v>
                </c:pt>
                <c:pt idx="54">
                  <c:v>0.98507091842198802</c:v>
                </c:pt>
                <c:pt idx="55">
                  <c:v>0.98610096184348595</c:v>
                </c:pt>
                <c:pt idx="56">
                  <c:v>0.98699999999917998</c:v>
                </c:pt>
                <c:pt idx="57">
                  <c:v>0.98769787466421499</c:v>
                </c:pt>
                <c:pt idx="58">
                  <c:v>0.988225978934962</c:v>
                </c:pt>
                <c:pt idx="59">
                  <c:v>0.98864109373810005</c:v>
                </c:pt>
                <c:pt idx="60">
                  <c:v>0.98900000000030597</c:v>
                </c:pt>
              </c:numCache>
            </c:numRef>
          </c:yVal>
          <c:smooth val="0"/>
        </c:ser>
        <c:dLbls>
          <c:showLegendKey val="0"/>
          <c:showVal val="0"/>
          <c:showCatName val="0"/>
          <c:showSerName val="0"/>
          <c:showPercent val="0"/>
          <c:showBubbleSize val="0"/>
        </c:dLbls>
        <c:axId val="187808000"/>
        <c:axId val="187814656"/>
      </c:scatterChart>
      <c:valAx>
        <c:axId val="187808000"/>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814656"/>
        <c:crosses val="autoZero"/>
        <c:crossBetween val="midCat"/>
      </c:valAx>
      <c:valAx>
        <c:axId val="187814656"/>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808000"/>
        <c:crosses val="autoZero"/>
        <c:crossBetween val="midCat"/>
      </c:valAx>
      <c:spPr>
        <a:noFill/>
        <a:ln>
          <a:noFill/>
        </a:ln>
        <a:effectLst/>
      </c:spPr>
    </c:plotArea>
    <c:legend>
      <c:legendPos val="b"/>
      <c:layout>
        <c:manualLayout>
          <c:xMode val="edge"/>
          <c:yMode val="edge"/>
          <c:x val="0.8066112569262176"/>
          <c:y val="0.69632374900505856"/>
          <c:w val="0.15579195829687956"/>
          <c:h val="0.1165417480709648"/>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a:t>
            </a:r>
          </a:p>
        </c:rich>
      </c:tx>
      <c:overlay val="1"/>
    </c:title>
    <c:autoTitleDeleted val="0"/>
    <c:plotArea>
      <c:layout>
        <c:manualLayout>
          <c:layoutTarget val="inner"/>
          <c:xMode val="edge"/>
          <c:yMode val="edge"/>
          <c:x val="0.12371336395450569"/>
          <c:y val="3.007518796992481E-2"/>
          <c:w val="0.84489774715660537"/>
          <c:h val="0.81485945835717899"/>
        </c:manualLayout>
      </c:layout>
      <c:scatterChart>
        <c:scatterStyle val="lineMarker"/>
        <c:varyColors val="0"/>
        <c:ser>
          <c:idx val="0"/>
          <c:order val="0"/>
          <c:tx>
            <c:strRef>
              <c:f>'S3.7Shallow depth gamma scaling'!$C$5</c:f>
              <c:strCache>
                <c:ptCount val="1"/>
                <c:pt idx="0">
                  <c:v>Th</c:v>
                </c:pt>
              </c:strCache>
            </c:strRef>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scaling'!$C$6:$C$58</c:f>
              <c:numCache>
                <c:formatCode>0.000</c:formatCode>
                <c:ptCount val="53"/>
                <c:pt idx="0">
                  <c:v>0.5</c:v>
                </c:pt>
                <c:pt idx="1">
                  <c:v>0.55769999999999997</c:v>
                </c:pt>
                <c:pt idx="2">
                  <c:v>0.59740000000000004</c:v>
                </c:pt>
                <c:pt idx="3">
                  <c:v>0.63060000000000005</c:v>
                </c:pt>
                <c:pt idx="4">
                  <c:v>0.65939999999999999</c:v>
                </c:pt>
                <c:pt idx="5">
                  <c:v>0.68489999999999995</c:v>
                </c:pt>
                <c:pt idx="6">
                  <c:v>0.70760000000000001</c:v>
                </c:pt>
                <c:pt idx="7">
                  <c:v>0.72809999999999997</c:v>
                </c:pt>
                <c:pt idx="8">
                  <c:v>0.74660000000000004</c:v>
                </c:pt>
                <c:pt idx="9">
                  <c:v>0.76339999999999997</c:v>
                </c:pt>
                <c:pt idx="10">
                  <c:v>0.77869999999999995</c:v>
                </c:pt>
                <c:pt idx="11">
                  <c:v>0.79269999999999996</c:v>
                </c:pt>
                <c:pt idx="12">
                  <c:v>0.80549999999999999</c:v>
                </c:pt>
                <c:pt idx="13">
                  <c:v>0.81740000000000002</c:v>
                </c:pt>
                <c:pt idx="14">
                  <c:v>0.82830000000000004</c:v>
                </c:pt>
                <c:pt idx="15">
                  <c:v>0.83840000000000003</c:v>
                </c:pt>
                <c:pt idx="16">
                  <c:v>0.8478</c:v>
                </c:pt>
                <c:pt idx="17">
                  <c:v>0.85640000000000005</c:v>
                </c:pt>
                <c:pt idx="18">
                  <c:v>0.86460000000000004</c:v>
                </c:pt>
                <c:pt idx="19">
                  <c:v>0.87219999999999998</c:v>
                </c:pt>
                <c:pt idx="20">
                  <c:v>0.87929999999999997</c:v>
                </c:pt>
                <c:pt idx="21">
                  <c:v>0.8921</c:v>
                </c:pt>
                <c:pt idx="22">
                  <c:v>0.90349999999999997</c:v>
                </c:pt>
                <c:pt idx="23">
                  <c:v>0.91349999999999998</c:v>
                </c:pt>
                <c:pt idx="24">
                  <c:v>0.9224</c:v>
                </c:pt>
                <c:pt idx="25">
                  <c:v>0.9304</c:v>
                </c:pt>
                <c:pt idx="26">
                  <c:v>0.9375</c:v>
                </c:pt>
                <c:pt idx="27">
                  <c:v>0.94379999999999997</c:v>
                </c:pt>
                <c:pt idx="28">
                  <c:v>0.94950000000000001</c:v>
                </c:pt>
                <c:pt idx="29">
                  <c:v>0.95920000000000005</c:v>
                </c:pt>
                <c:pt idx="30">
                  <c:v>0.96689999999999998</c:v>
                </c:pt>
                <c:pt idx="31">
                  <c:v>0.97319999999999995</c:v>
                </c:pt>
                <c:pt idx="32">
                  <c:v>0.97589999999999999</c:v>
                </c:pt>
                <c:pt idx="33">
                  <c:v>0.97829999999999995</c:v>
                </c:pt>
                <c:pt idx="34">
                  <c:v>0.98240000000000005</c:v>
                </c:pt>
                <c:pt idx="35">
                  <c:v>0.98570000000000002</c:v>
                </c:pt>
              </c:numCache>
            </c:numRef>
          </c:yVal>
          <c:smooth val="0"/>
        </c:ser>
        <c:ser>
          <c:idx val="1"/>
          <c:order val="1"/>
          <c:tx>
            <c:v>Th Fitted</c:v>
          </c:tx>
          <c:spPr>
            <a:ln>
              <a:noFill/>
            </a:ln>
          </c:spPr>
          <c:marker>
            <c:symbol val="diamond"/>
            <c:size val="4"/>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scaling'!$I$6:$I$66</c:f>
              <c:numCache>
                <c:formatCode>0.000</c:formatCode>
                <c:ptCount val="61"/>
                <c:pt idx="0">
                  <c:v>0.500000002466092</c:v>
                </c:pt>
                <c:pt idx="1">
                  <c:v>0.55799999488687702</c:v>
                </c:pt>
                <c:pt idx="2">
                  <c:v>0.59700000364393302</c:v>
                </c:pt>
                <c:pt idx="3">
                  <c:v>0.63099999816169705</c:v>
                </c:pt>
                <c:pt idx="4">
                  <c:v>0.65900000117538904</c:v>
                </c:pt>
                <c:pt idx="5">
                  <c:v>0.684999999678647</c:v>
                </c:pt>
                <c:pt idx="6">
                  <c:v>0.707999999602687</c:v>
                </c:pt>
                <c:pt idx="7">
                  <c:v>0.72800000089295602</c:v>
                </c:pt>
                <c:pt idx="8">
                  <c:v>0.74699999885959201</c:v>
                </c:pt>
                <c:pt idx="9">
                  <c:v>0.76300000112634103</c:v>
                </c:pt>
                <c:pt idx="10">
                  <c:v>0.77899999917754703</c:v>
                </c:pt>
                <c:pt idx="11">
                  <c:v>0.79300000063974296</c:v>
                </c:pt>
                <c:pt idx="12">
                  <c:v>0.80599999927819099</c:v>
                </c:pt>
                <c:pt idx="13">
                  <c:v>0.81700000072254897</c:v>
                </c:pt>
                <c:pt idx="14">
                  <c:v>0.827999999356545</c:v>
                </c:pt>
                <c:pt idx="15">
                  <c:v>0.83800000083660198</c:v>
                </c:pt>
                <c:pt idx="16">
                  <c:v>0.84799999882059995</c:v>
                </c:pt>
                <c:pt idx="17">
                  <c:v>0.85600000133913701</c:v>
                </c:pt>
                <c:pt idx="18">
                  <c:v>0.86499999887400802</c:v>
                </c:pt>
                <c:pt idx="19">
                  <c:v>0.87200000062232197</c:v>
                </c:pt>
                <c:pt idx="20">
                  <c:v>0.87899999981217003</c:v>
                </c:pt>
                <c:pt idx="21">
                  <c:v>0.88568599047008501</c:v>
                </c:pt>
                <c:pt idx="22">
                  <c:v>0.89200000004827196</c:v>
                </c:pt>
                <c:pt idx="23">
                  <c:v>0.89815912343458704</c:v>
                </c:pt>
                <c:pt idx="24">
                  <c:v>0.90399999998051594</c:v>
                </c:pt>
                <c:pt idx="25">
                  <c:v>0.90930251584660304</c:v>
                </c:pt>
                <c:pt idx="26">
                  <c:v>0.91399999996599701</c:v>
                </c:pt>
                <c:pt idx="27">
                  <c:v>0.91813081303477495</c:v>
                </c:pt>
                <c:pt idx="28">
                  <c:v>0.92200000002809901</c:v>
                </c:pt>
                <c:pt idx="29">
                  <c:v>0.92592423200102403</c:v>
                </c:pt>
                <c:pt idx="30">
                  <c:v>0.93000000004907302</c:v>
                </c:pt>
                <c:pt idx="31">
                  <c:v>0.93417225916660196</c:v>
                </c:pt>
                <c:pt idx="32">
                  <c:v>0.93799999990282201</c:v>
                </c:pt>
                <c:pt idx="33">
                  <c:v>0.941136731208429</c:v>
                </c:pt>
                <c:pt idx="34">
                  <c:v>0.94400000008520002</c:v>
                </c:pt>
                <c:pt idx="35">
                  <c:v>0.94703081596574701</c:v>
                </c:pt>
                <c:pt idx="36">
                  <c:v>0.949999999954942</c:v>
                </c:pt>
                <c:pt idx="37">
                  <c:v>0.95259948392824301</c:v>
                </c:pt>
                <c:pt idx="38">
                  <c:v>0.954875831171205</c:v>
                </c:pt>
                <c:pt idx="39">
                  <c:v>0.95696426282190294</c:v>
                </c:pt>
                <c:pt idx="40">
                  <c:v>0.95900000001841401</c:v>
                </c:pt>
                <c:pt idx="41">
                  <c:v>0.96108200722632098</c:v>
                </c:pt>
                <c:pt idx="42">
                  <c:v>0.96316422222123499</c:v>
                </c:pt>
                <c:pt idx="43">
                  <c:v>0.96516432610627001</c:v>
                </c:pt>
                <c:pt idx="44">
                  <c:v>0.966999999984545</c:v>
                </c:pt>
                <c:pt idx="45">
                  <c:v>0.96861936218637801</c:v>
                </c:pt>
                <c:pt idx="46">
                  <c:v>0.97009227995090597</c:v>
                </c:pt>
                <c:pt idx="47">
                  <c:v>0.97151905774446901</c:v>
                </c:pt>
                <c:pt idx="48">
                  <c:v>0.97300000003340803</c:v>
                </c:pt>
                <c:pt idx="49">
                  <c:v>0.97456971178288698</c:v>
                </c:pt>
                <c:pt idx="50">
                  <c:v>0.97599999995336895</c:v>
                </c:pt>
                <c:pt idx="51">
                  <c:v>0.977088630082804</c:v>
                </c:pt>
                <c:pt idx="52">
                  <c:v>0.97800000002379694</c:v>
                </c:pt>
                <c:pt idx="53">
                  <c:v>0.97894338451181295</c:v>
                </c:pt>
                <c:pt idx="54">
                  <c:v>0.97994093349912204</c:v>
                </c:pt>
                <c:pt idx="55">
                  <c:v>0.98096801574219505</c:v>
                </c:pt>
                <c:pt idx="56">
                  <c:v>0.98199999999750398</c:v>
                </c:pt>
                <c:pt idx="57">
                  <c:v>0.98301718732979904</c:v>
                </c:pt>
                <c:pt idx="58">
                  <c:v>0.98401960803694999</c:v>
                </c:pt>
                <c:pt idx="59">
                  <c:v>0.98501222472510497</c:v>
                </c:pt>
                <c:pt idx="60">
                  <c:v>0.98600000000041499</c:v>
                </c:pt>
              </c:numCache>
            </c:numRef>
          </c:yVal>
          <c:smooth val="0"/>
        </c:ser>
        <c:dLbls>
          <c:showLegendKey val="0"/>
          <c:showVal val="0"/>
          <c:showCatName val="0"/>
          <c:showSerName val="0"/>
          <c:showPercent val="0"/>
          <c:showBubbleSize val="0"/>
        </c:dLbls>
        <c:axId val="187840000"/>
        <c:axId val="187850752"/>
      </c:scatterChart>
      <c:valAx>
        <c:axId val="187840000"/>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850752"/>
        <c:crosses val="autoZero"/>
        <c:crossBetween val="midCat"/>
      </c:valAx>
      <c:valAx>
        <c:axId val="187850752"/>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840000"/>
        <c:crosses val="autoZero"/>
        <c:crossBetween val="midCat"/>
      </c:valAx>
      <c:spPr>
        <a:noFill/>
        <a:ln>
          <a:noFill/>
        </a:ln>
        <a:effectLst/>
      </c:spPr>
    </c:plotArea>
    <c:legend>
      <c:legendPos val="b"/>
      <c:layout>
        <c:manualLayout>
          <c:xMode val="edge"/>
          <c:yMode val="edge"/>
          <c:x val="0.76494459025955086"/>
          <c:y val="0.70300712410948629"/>
          <c:w val="0.19518081073199184"/>
          <c:h val="0.103174997862109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a:t>
            </a:r>
          </a:p>
        </c:rich>
      </c:tx>
      <c:overlay val="1"/>
    </c:title>
    <c:autoTitleDeleted val="0"/>
    <c:plotArea>
      <c:layout>
        <c:manualLayout>
          <c:layoutTarget val="inner"/>
          <c:xMode val="edge"/>
          <c:yMode val="edge"/>
          <c:x val="0.12371336395450569"/>
          <c:y val="3.007518796992481E-2"/>
          <c:w val="0.84026811752697583"/>
          <c:h val="0.81485945835717899"/>
        </c:manualLayout>
      </c:layout>
      <c:scatterChart>
        <c:scatterStyle val="lineMarker"/>
        <c:varyColors val="0"/>
        <c:ser>
          <c:idx val="2"/>
          <c:order val="1"/>
          <c:tx>
            <c:strRef>
              <c:f>'S3.7Shallow depth gamma scaling'!$D$5</c:f>
              <c:strCache>
                <c:ptCount val="1"/>
                <c:pt idx="0">
                  <c:v>K</c:v>
                </c:pt>
              </c:strCache>
            </c:strRef>
          </c:tx>
          <c:spPr>
            <a:ln w="38100" cap="rnd">
              <a:solidFill>
                <a:schemeClr val="accent3"/>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scaling'!$D$6:$D$58</c:f>
              <c:numCache>
                <c:formatCode>0.000</c:formatCode>
                <c:ptCount val="53"/>
                <c:pt idx="0">
                  <c:v>0.5</c:v>
                </c:pt>
                <c:pt idx="1">
                  <c:v>0.55549999999999999</c:v>
                </c:pt>
                <c:pt idx="2">
                  <c:v>0.59379999999999999</c:v>
                </c:pt>
                <c:pt idx="3">
                  <c:v>0.62580000000000002</c:v>
                </c:pt>
                <c:pt idx="4">
                  <c:v>0.65359999999999996</c:v>
                </c:pt>
                <c:pt idx="5">
                  <c:v>0.67820000000000003</c:v>
                </c:pt>
                <c:pt idx="6">
                  <c:v>0.70030000000000003</c:v>
                </c:pt>
                <c:pt idx="7">
                  <c:v>0.72019999999999995</c:v>
                </c:pt>
                <c:pt idx="8">
                  <c:v>0.73819999999999997</c:v>
                </c:pt>
                <c:pt idx="9">
                  <c:v>0.75470000000000004</c:v>
                </c:pt>
                <c:pt idx="10">
                  <c:v>0.76970000000000005</c:v>
                </c:pt>
                <c:pt idx="11">
                  <c:v>0.78359999999999996</c:v>
                </c:pt>
                <c:pt idx="12">
                  <c:v>0.7964</c:v>
                </c:pt>
                <c:pt idx="13">
                  <c:v>0.80830000000000002</c:v>
                </c:pt>
                <c:pt idx="14">
                  <c:v>0.81930000000000003</c:v>
                </c:pt>
                <c:pt idx="15">
                  <c:v>0.82950000000000002</c:v>
                </c:pt>
                <c:pt idx="16">
                  <c:v>0.83909999999999996</c:v>
                </c:pt>
                <c:pt idx="17">
                  <c:v>0.84799999999999998</c:v>
                </c:pt>
                <c:pt idx="18">
                  <c:v>0.85640000000000005</c:v>
                </c:pt>
                <c:pt idx="19">
                  <c:v>0.86429999999999996</c:v>
                </c:pt>
                <c:pt idx="20">
                  <c:v>0.87160000000000004</c:v>
                </c:pt>
                <c:pt idx="21">
                  <c:v>0.8851</c:v>
                </c:pt>
                <c:pt idx="22">
                  <c:v>0.89710000000000001</c:v>
                </c:pt>
                <c:pt idx="23">
                  <c:v>0.90780000000000005</c:v>
                </c:pt>
                <c:pt idx="24">
                  <c:v>0.91739999999999999</c:v>
                </c:pt>
                <c:pt idx="25">
                  <c:v>0.92589999999999995</c:v>
                </c:pt>
                <c:pt idx="26">
                  <c:v>0.9335</c:v>
                </c:pt>
                <c:pt idx="27">
                  <c:v>0.94040000000000001</c:v>
                </c:pt>
                <c:pt idx="28">
                  <c:v>0.94650000000000001</c:v>
                </c:pt>
                <c:pt idx="29">
                  <c:v>0.95699999999999996</c:v>
                </c:pt>
                <c:pt idx="30">
                  <c:v>0.96550000000000002</c:v>
                </c:pt>
                <c:pt idx="31">
                  <c:v>0.97219999999999995</c:v>
                </c:pt>
                <c:pt idx="32">
                  <c:v>0.97519999999999996</c:v>
                </c:pt>
                <c:pt idx="33">
                  <c:v>0.9778</c:v>
                </c:pt>
                <c:pt idx="34">
                  <c:v>0.98219999999999996</c:v>
                </c:pt>
                <c:pt idx="35">
                  <c:v>0.98580000000000001</c:v>
                </c:pt>
              </c:numCache>
            </c:numRef>
          </c:yVal>
          <c:smooth val="0"/>
        </c:ser>
        <c:ser>
          <c:idx val="0"/>
          <c:order val="0"/>
          <c:tx>
            <c:v>K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scaling'!$J$6:$J$66</c:f>
              <c:numCache>
                <c:formatCode>0.000</c:formatCode>
                <c:ptCount val="61"/>
                <c:pt idx="0">
                  <c:v>0.50000000224937602</c:v>
                </c:pt>
                <c:pt idx="1">
                  <c:v>0.555999995602806</c:v>
                </c:pt>
                <c:pt idx="2">
                  <c:v>0.59400000243150497</c:v>
                </c:pt>
                <c:pt idx="3">
                  <c:v>0.62599999971192199</c:v>
                </c:pt>
                <c:pt idx="4">
                  <c:v>0.65399999973832801</c:v>
                </c:pt>
                <c:pt idx="5">
                  <c:v>0.67800000032388796</c:v>
                </c:pt>
                <c:pt idx="6">
                  <c:v>0.69999999997624096</c:v>
                </c:pt>
                <c:pt idx="7">
                  <c:v>0.71999999977143303</c:v>
                </c:pt>
                <c:pt idx="8">
                  <c:v>0.73800000043377501</c:v>
                </c:pt>
                <c:pt idx="9">
                  <c:v>0.75499999950225205</c:v>
                </c:pt>
                <c:pt idx="10">
                  <c:v>0.77000000054920703</c:v>
                </c:pt>
                <c:pt idx="11">
                  <c:v>0.78399999930831199</c:v>
                </c:pt>
                <c:pt idx="12">
                  <c:v>0.79600000070486499</c:v>
                </c:pt>
                <c:pt idx="13">
                  <c:v>0.80799999938474798</c:v>
                </c:pt>
                <c:pt idx="14">
                  <c:v>0.81900000074955204</c:v>
                </c:pt>
                <c:pt idx="15">
                  <c:v>0.829999999129025</c:v>
                </c:pt>
                <c:pt idx="16">
                  <c:v>0.83900000071681702</c:v>
                </c:pt>
                <c:pt idx="17">
                  <c:v>0.84799999951608196</c:v>
                </c:pt>
                <c:pt idx="18">
                  <c:v>0.85600000021067302</c:v>
                </c:pt>
                <c:pt idx="19">
                  <c:v>0.86400000014569001</c:v>
                </c:pt>
                <c:pt idx="20">
                  <c:v>0.871999999774558</c:v>
                </c:pt>
                <c:pt idx="21">
                  <c:v>0.87887564580597599</c:v>
                </c:pt>
                <c:pt idx="22">
                  <c:v>0.88500000008026802</c:v>
                </c:pt>
                <c:pt idx="23">
                  <c:v>0.89103344218804803</c:v>
                </c:pt>
                <c:pt idx="24">
                  <c:v>0.89700000001218005</c:v>
                </c:pt>
                <c:pt idx="25">
                  <c:v>0.90274058567121696</c:v>
                </c:pt>
                <c:pt idx="26">
                  <c:v>0.90799999993424296</c:v>
                </c:pt>
                <c:pt idx="27">
                  <c:v>0.91262921499077199</c:v>
                </c:pt>
                <c:pt idx="28">
                  <c:v>0.91700000006151206</c:v>
                </c:pt>
                <c:pt idx="29">
                  <c:v>0.92149255435614996</c:v>
                </c:pt>
                <c:pt idx="30">
                  <c:v>0.92600000000909799</c:v>
                </c:pt>
                <c:pt idx="31">
                  <c:v>0.93027556776716103</c:v>
                </c:pt>
                <c:pt idx="32">
                  <c:v>0.93399999990198601</c:v>
                </c:pt>
                <c:pt idx="33">
                  <c:v>0.93703017434359404</c:v>
                </c:pt>
                <c:pt idx="34">
                  <c:v>0.94000000013063401</c:v>
                </c:pt>
                <c:pt idx="35">
                  <c:v>0.94347873494353796</c:v>
                </c:pt>
                <c:pt idx="36">
                  <c:v>0.94699999992123296</c:v>
                </c:pt>
                <c:pt idx="37">
                  <c:v>0.94999468516848096</c:v>
                </c:pt>
                <c:pt idx="38">
                  <c:v>0.95251839319489995</c:v>
                </c:pt>
                <c:pt idx="39">
                  <c:v>0.95478290461132198</c:v>
                </c:pt>
                <c:pt idx="40">
                  <c:v>0.95700000002857599</c:v>
                </c:pt>
                <c:pt idx="41">
                  <c:v>0.95932474390213596</c:v>
                </c:pt>
                <c:pt idx="42">
                  <c:v>0.96168533606603701</c:v>
                </c:pt>
                <c:pt idx="43">
                  <c:v>0.963953260198956</c:v>
                </c:pt>
                <c:pt idx="44">
                  <c:v>0.96599999997956798</c:v>
                </c:pt>
                <c:pt idx="45">
                  <c:v>0.96773758925623599</c:v>
                </c:pt>
                <c:pt idx="46">
                  <c:v>0.96924026255607199</c:v>
                </c:pt>
                <c:pt idx="47">
                  <c:v>0.97062280457587202</c:v>
                </c:pt>
                <c:pt idx="48">
                  <c:v>0.97200000001243303</c:v>
                </c:pt>
                <c:pt idx="49">
                  <c:v>0.97346194732352698</c:v>
                </c:pt>
                <c:pt idx="50">
                  <c:v>0.97500000001081999</c:v>
                </c:pt>
                <c:pt idx="51">
                  <c:v>0.97655943901376097</c:v>
                </c:pt>
                <c:pt idx="52">
                  <c:v>0.97799999997901599</c:v>
                </c:pt>
                <c:pt idx="53">
                  <c:v>0.97920158770000199</c:v>
                </c:pt>
                <c:pt idx="54">
                  <c:v>0.98021032884989201</c:v>
                </c:pt>
                <c:pt idx="55">
                  <c:v>0.981113905571802</c:v>
                </c:pt>
                <c:pt idx="56">
                  <c:v>0.98200000000884702</c:v>
                </c:pt>
                <c:pt idx="57">
                  <c:v>0.98293874433895201</c:v>
                </c:pt>
                <c:pt idx="58">
                  <c:v>0.98393007087928397</c:v>
                </c:pt>
                <c:pt idx="59">
                  <c:v>0.98495636198181702</c:v>
                </c:pt>
                <c:pt idx="60">
                  <c:v>0.98599999999852805</c:v>
                </c:pt>
              </c:numCache>
            </c:numRef>
          </c:yVal>
          <c:smooth val="0"/>
        </c:ser>
        <c:dLbls>
          <c:showLegendKey val="0"/>
          <c:showVal val="0"/>
          <c:showCatName val="0"/>
          <c:showSerName val="0"/>
          <c:showPercent val="0"/>
          <c:showBubbleSize val="0"/>
        </c:dLbls>
        <c:axId val="187962112"/>
        <c:axId val="187964416"/>
      </c:scatterChart>
      <c:valAx>
        <c:axId val="187962112"/>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964416"/>
        <c:crosses val="autoZero"/>
        <c:crossBetween val="midCat"/>
      </c:valAx>
      <c:valAx>
        <c:axId val="187964416"/>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962112"/>
        <c:crosses val="autoZero"/>
        <c:crossBetween val="midCat"/>
      </c:valAx>
      <c:spPr>
        <a:noFill/>
        <a:ln>
          <a:noFill/>
        </a:ln>
        <a:effectLst/>
      </c:spPr>
    </c:plotArea>
    <c:legend>
      <c:legendPos val="b"/>
      <c:layout>
        <c:manualLayout>
          <c:xMode val="edge"/>
          <c:yMode val="edge"/>
          <c:x val="0.79966681248177307"/>
          <c:y val="0.69298206145284469"/>
          <c:w val="0.162736402741324"/>
          <c:h val="0.11988343562317867"/>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average</a:t>
            </a:r>
          </a:p>
        </c:rich>
      </c:tx>
      <c:overlay val="1"/>
    </c:title>
    <c:autoTitleDeleted val="0"/>
    <c:plotArea>
      <c:layout>
        <c:manualLayout>
          <c:layoutTarget val="inner"/>
          <c:xMode val="edge"/>
          <c:yMode val="edge"/>
          <c:x val="0.13065780839895014"/>
          <c:y val="3.007518796992481E-2"/>
          <c:w val="0.8333236730825313"/>
          <c:h val="0.81485945835717899"/>
        </c:manualLayout>
      </c:layout>
      <c:scatterChart>
        <c:scatterStyle val="lineMarker"/>
        <c:varyColors val="0"/>
        <c:ser>
          <c:idx val="0"/>
          <c:order val="0"/>
          <c:tx>
            <c:v>Weighted average</c:v>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scaling'!$E$6:$E$58</c:f>
              <c:numCache>
                <c:formatCode>0.000</c:formatCode>
                <c:ptCount val="53"/>
                <c:pt idx="0">
                  <c:v>0.5</c:v>
                </c:pt>
                <c:pt idx="1">
                  <c:v>0.55820000000000003</c:v>
                </c:pt>
                <c:pt idx="2">
                  <c:v>0.59809999999999997</c:v>
                </c:pt>
                <c:pt idx="3">
                  <c:v>0.63139999999999996</c:v>
                </c:pt>
                <c:pt idx="4">
                  <c:v>0.6603</c:v>
                </c:pt>
                <c:pt idx="5">
                  <c:v>0.68579999999999997</c:v>
                </c:pt>
                <c:pt idx="6">
                  <c:v>0.70579999999999998</c:v>
                </c:pt>
                <c:pt idx="7">
                  <c:v>0.72899999999999998</c:v>
                </c:pt>
                <c:pt idx="8">
                  <c:v>0.74750000000000005</c:v>
                </c:pt>
                <c:pt idx="9">
                  <c:v>0.76429999999999998</c:v>
                </c:pt>
                <c:pt idx="10">
                  <c:v>0.77959999999999996</c:v>
                </c:pt>
                <c:pt idx="11">
                  <c:v>0.79359999999999997</c:v>
                </c:pt>
                <c:pt idx="12">
                  <c:v>0.80640000000000001</c:v>
                </c:pt>
                <c:pt idx="13">
                  <c:v>0.81830000000000003</c:v>
                </c:pt>
                <c:pt idx="14">
                  <c:v>0.82920000000000005</c:v>
                </c:pt>
                <c:pt idx="15">
                  <c:v>0.83930000000000005</c:v>
                </c:pt>
                <c:pt idx="16">
                  <c:v>0.84870000000000001</c:v>
                </c:pt>
                <c:pt idx="17">
                  <c:v>0.85740000000000005</c:v>
                </c:pt>
                <c:pt idx="18">
                  <c:v>0.86560000000000004</c:v>
                </c:pt>
                <c:pt idx="19">
                  <c:v>0.87319999999999998</c:v>
                </c:pt>
                <c:pt idx="20">
                  <c:v>0.88029999999999997</c:v>
                </c:pt>
                <c:pt idx="21">
                  <c:v>0.89329999999999998</c:v>
                </c:pt>
                <c:pt idx="22">
                  <c:v>0.90469999999999995</c:v>
                </c:pt>
                <c:pt idx="23">
                  <c:v>0.91479999999999995</c:v>
                </c:pt>
                <c:pt idx="24">
                  <c:v>0.92379999999999995</c:v>
                </c:pt>
                <c:pt idx="25">
                  <c:v>0.93179999999999996</c:v>
                </c:pt>
                <c:pt idx="26">
                  <c:v>0.93889999999999996</c:v>
                </c:pt>
                <c:pt idx="27">
                  <c:v>0.94530000000000003</c:v>
                </c:pt>
                <c:pt idx="28">
                  <c:v>0.95099999999999996</c:v>
                </c:pt>
                <c:pt idx="29">
                  <c:v>0.9607</c:v>
                </c:pt>
                <c:pt idx="30">
                  <c:v>0.96840000000000004</c:v>
                </c:pt>
                <c:pt idx="31">
                  <c:v>0.97460000000000002</c:v>
                </c:pt>
                <c:pt idx="32">
                  <c:v>0.97719999999999996</c:v>
                </c:pt>
                <c:pt idx="33">
                  <c:v>0.97960000000000003</c:v>
                </c:pt>
                <c:pt idx="34">
                  <c:v>0.98360000000000003</c:v>
                </c:pt>
                <c:pt idx="35">
                  <c:v>0.98680000000000001</c:v>
                </c:pt>
              </c:numCache>
            </c:numRef>
          </c:yVal>
          <c:smooth val="0"/>
        </c:ser>
        <c:ser>
          <c:idx val="1"/>
          <c:order val="1"/>
          <c:tx>
            <c:v>Weighted average fitted</c:v>
          </c:tx>
          <c:spPr>
            <a:ln>
              <a:noFill/>
            </a:ln>
          </c:spPr>
          <c:marker>
            <c:symbol val="diamond"/>
            <c:size val="4"/>
            <c:spPr>
              <a:solidFill>
                <a:srgbClr val="92D050"/>
              </a:solidFill>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scaling'!$K$6:$K$66</c:f>
              <c:numCache>
                <c:formatCode>0.000</c:formatCode>
                <c:ptCount val="61"/>
                <c:pt idx="0">
                  <c:v>0.50000000054184102</c:v>
                </c:pt>
                <c:pt idx="1">
                  <c:v>0.55799999897033203</c:v>
                </c:pt>
                <c:pt idx="2">
                  <c:v>0.59800000054167102</c:v>
                </c:pt>
                <c:pt idx="3">
                  <c:v>0.63099999984663102</c:v>
                </c:pt>
                <c:pt idx="4">
                  <c:v>0.66000000032121198</c:v>
                </c:pt>
                <c:pt idx="5">
                  <c:v>0.68599999935973599</c:v>
                </c:pt>
                <c:pt idx="6">
                  <c:v>0.70600000076229297</c:v>
                </c:pt>
                <c:pt idx="7">
                  <c:v>0.72899999956227002</c:v>
                </c:pt>
                <c:pt idx="8">
                  <c:v>0.74800000000372402</c:v>
                </c:pt>
                <c:pt idx="9">
                  <c:v>0.76400000017524095</c:v>
                </c:pt>
                <c:pt idx="10">
                  <c:v>0.77999999991207003</c:v>
                </c:pt>
                <c:pt idx="11">
                  <c:v>0.79399999992999504</c:v>
                </c:pt>
                <c:pt idx="12">
                  <c:v>0.80600000012124695</c:v>
                </c:pt>
                <c:pt idx="13">
                  <c:v>0.81799999995487604</c:v>
                </c:pt>
                <c:pt idx="14">
                  <c:v>0.82899999993602103</c:v>
                </c:pt>
                <c:pt idx="15">
                  <c:v>0.83900000017804</c:v>
                </c:pt>
                <c:pt idx="16">
                  <c:v>0.84899999972098805</c:v>
                </c:pt>
                <c:pt idx="17">
                  <c:v>0.85700000032250601</c:v>
                </c:pt>
                <c:pt idx="18">
                  <c:v>0.865999999727734</c:v>
                </c:pt>
                <c:pt idx="19">
                  <c:v>0.87300000015097701</c:v>
                </c:pt>
                <c:pt idx="20">
                  <c:v>0.87999999995369904</c:v>
                </c:pt>
                <c:pt idx="21">
                  <c:v>0.88667986300908697</c:v>
                </c:pt>
                <c:pt idx="22">
                  <c:v>0.89300000001398006</c:v>
                </c:pt>
                <c:pt idx="23">
                  <c:v>0.89918394627700504</c:v>
                </c:pt>
                <c:pt idx="24">
                  <c:v>0.90499999998687097</c:v>
                </c:pt>
                <c:pt idx="25">
                  <c:v>0.91020935188052199</c:v>
                </c:pt>
                <c:pt idx="26">
                  <c:v>0.91500000000774795</c:v>
                </c:pt>
                <c:pt idx="27">
                  <c:v>0.91960364618687596</c:v>
                </c:pt>
                <c:pt idx="28">
                  <c:v>0.92399999999751403</c:v>
                </c:pt>
                <c:pt idx="29">
                  <c:v>0.928126063385741</c:v>
                </c:pt>
                <c:pt idx="30">
                  <c:v>0.93200000000222705</c:v>
                </c:pt>
                <c:pt idx="31">
                  <c:v>0.93564210026957695</c:v>
                </c:pt>
                <c:pt idx="32">
                  <c:v>0.93899999999355099</c:v>
                </c:pt>
                <c:pt idx="33">
                  <c:v>0.94205553552452503</c:v>
                </c:pt>
                <c:pt idx="34">
                  <c:v>0.94500000000817397</c:v>
                </c:pt>
                <c:pt idx="35">
                  <c:v>0.94801075763723697</c:v>
                </c:pt>
                <c:pt idx="36">
                  <c:v>0.95099999999741403</c:v>
                </c:pt>
                <c:pt idx="37">
                  <c:v>0.95383456637528397</c:v>
                </c:pt>
                <c:pt idx="38">
                  <c:v>0.956465059467974</c:v>
                </c:pt>
                <c:pt idx="39">
                  <c:v>0.95886302282524605</c:v>
                </c:pt>
                <c:pt idx="40">
                  <c:v>0.96099999999686403</c:v>
                </c:pt>
                <c:pt idx="41">
                  <c:v>0.96287302019172305</c:v>
                </c:pt>
                <c:pt idx="42">
                  <c:v>0.96458105525523596</c:v>
                </c:pt>
                <c:pt idx="43">
                  <c:v>0.96624856269195103</c:v>
                </c:pt>
                <c:pt idx="44">
                  <c:v>0.96800000000641195</c:v>
                </c:pt>
                <c:pt idx="45">
                  <c:v>0.9699077278571</c:v>
                </c:pt>
                <c:pt idx="46">
                  <c:v>0.971835719518231</c:v>
                </c:pt>
                <c:pt idx="47">
                  <c:v>0.97359585141795402</c:v>
                </c:pt>
                <c:pt idx="48">
                  <c:v>0.974999999984419</c:v>
                </c:pt>
                <c:pt idx="49">
                  <c:v>0.97598656004468298</c:v>
                </c:pt>
                <c:pt idx="50">
                  <c:v>0.97700000002142495</c:v>
                </c:pt>
                <c:pt idx="51">
                  <c:v>0.97843737335846404</c:v>
                </c:pt>
                <c:pt idx="52">
                  <c:v>0.97999999998855203</c:v>
                </c:pt>
                <c:pt idx="53">
                  <c:v>0.98130822317702504</c:v>
                </c:pt>
                <c:pt idx="54">
                  <c:v>0.98235421303063697</c:v>
                </c:pt>
                <c:pt idx="55">
                  <c:v>0.98322309636649496</c:v>
                </c:pt>
                <c:pt idx="56">
                  <c:v>0.98400000000170695</c:v>
                </c:pt>
                <c:pt idx="57">
                  <c:v>0.98475613897403502</c:v>
                </c:pt>
                <c:pt idx="58">
                  <c:v>0.985507081203849</c:v>
                </c:pt>
                <c:pt idx="59">
                  <c:v>0.98625448283217498</c:v>
                </c:pt>
                <c:pt idx="60">
                  <c:v>0.98700000000003796</c:v>
                </c:pt>
              </c:numCache>
            </c:numRef>
          </c:yVal>
          <c:smooth val="0"/>
        </c:ser>
        <c:dLbls>
          <c:showLegendKey val="0"/>
          <c:showVal val="0"/>
          <c:showCatName val="0"/>
          <c:showSerName val="0"/>
          <c:showPercent val="0"/>
          <c:showBubbleSize val="0"/>
        </c:dLbls>
        <c:axId val="187998208"/>
        <c:axId val="188000512"/>
      </c:scatterChart>
      <c:valAx>
        <c:axId val="18799820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8000512"/>
        <c:crosses val="autoZero"/>
        <c:crossBetween val="midCat"/>
      </c:valAx>
      <c:valAx>
        <c:axId val="188000512"/>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87998208"/>
        <c:crosses val="autoZero"/>
        <c:crossBetween val="midCat"/>
      </c:valAx>
      <c:spPr>
        <a:noFill/>
        <a:ln>
          <a:noFill/>
        </a:ln>
        <a:effectLst/>
      </c:spPr>
    </c:plotArea>
    <c:legend>
      <c:legendPos val="b"/>
      <c:layout>
        <c:manualLayout>
          <c:xMode val="edge"/>
          <c:yMode val="edge"/>
          <c:x val="0.61448162729658806"/>
          <c:y val="0.66290687348291988"/>
          <c:w val="0.3410141440653251"/>
          <c:h val="0.14995862359310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F, J, H parameters used in the Dc calculation</a:t>
            </a:r>
          </a:p>
        </c:rich>
      </c:tx>
      <c:overlay val="0"/>
      <c:spPr>
        <a:noFill/>
        <a:ln>
          <a:noFill/>
        </a:ln>
        <a:effectLst/>
      </c:spPr>
    </c:title>
    <c:autoTitleDeleted val="0"/>
    <c:plotArea>
      <c:layout>
        <c:manualLayout>
          <c:layoutTarget val="inner"/>
          <c:xMode val="edge"/>
          <c:yMode val="edge"/>
          <c:x val="0.10612510936132982"/>
          <c:y val="0.17171296296296296"/>
          <c:w val="0.791900699912511"/>
          <c:h val="0.6875309857101195"/>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J)'!$C$6:$C$186</c:f>
              <c:numCache>
                <c:formatCode>0.00</c:formatCode>
                <c:ptCount val="181"/>
                <c:pt idx="0">
                  <c:v>0.23</c:v>
                </c:pt>
                <c:pt idx="1">
                  <c:v>0.23</c:v>
                </c:pt>
                <c:pt idx="2">
                  <c:v>0.23</c:v>
                </c:pt>
                <c:pt idx="3">
                  <c:v>0.23</c:v>
                </c:pt>
                <c:pt idx="4">
                  <c:v>0.23</c:v>
                </c:pt>
                <c:pt idx="5">
                  <c:v>0.23</c:v>
                </c:pt>
                <c:pt idx="6">
                  <c:v>0.23</c:v>
                </c:pt>
                <c:pt idx="7">
                  <c:v>0.23</c:v>
                </c:pt>
                <c:pt idx="8">
                  <c:v>0.23</c:v>
                </c:pt>
                <c:pt idx="9">
                  <c:v>0.23</c:v>
                </c:pt>
                <c:pt idx="10">
                  <c:v>0.23</c:v>
                </c:pt>
                <c:pt idx="11">
                  <c:v>0.23</c:v>
                </c:pt>
                <c:pt idx="12">
                  <c:v>0.23</c:v>
                </c:pt>
                <c:pt idx="13">
                  <c:v>0.23</c:v>
                </c:pt>
                <c:pt idx="14">
                  <c:v>0.23</c:v>
                </c:pt>
                <c:pt idx="15">
                  <c:v>0.23</c:v>
                </c:pt>
                <c:pt idx="16">
                  <c:v>0.23</c:v>
                </c:pt>
                <c:pt idx="17">
                  <c:v>0.23</c:v>
                </c:pt>
                <c:pt idx="18">
                  <c:v>0.23</c:v>
                </c:pt>
                <c:pt idx="19">
                  <c:v>0.23</c:v>
                </c:pt>
                <c:pt idx="20">
                  <c:v>0.23</c:v>
                </c:pt>
                <c:pt idx="21">
                  <c:v>0.23</c:v>
                </c:pt>
                <c:pt idx="22">
                  <c:v>0.23</c:v>
                </c:pt>
                <c:pt idx="23">
                  <c:v>0.23</c:v>
                </c:pt>
                <c:pt idx="24">
                  <c:v>0.23</c:v>
                </c:pt>
                <c:pt idx="25">
                  <c:v>0.23</c:v>
                </c:pt>
                <c:pt idx="26">
                  <c:v>0.23</c:v>
                </c:pt>
                <c:pt idx="27">
                  <c:v>0.23</c:v>
                </c:pt>
                <c:pt idx="28">
                  <c:v>0.23</c:v>
                </c:pt>
                <c:pt idx="29">
                  <c:v>0.23</c:v>
                </c:pt>
                <c:pt idx="30">
                  <c:v>0.23</c:v>
                </c:pt>
                <c:pt idx="31">
                  <c:v>0.23</c:v>
                </c:pt>
                <c:pt idx="32">
                  <c:v>0.23</c:v>
                </c:pt>
                <c:pt idx="33">
                  <c:v>0.23</c:v>
                </c:pt>
                <c:pt idx="34">
                  <c:v>0.23</c:v>
                </c:pt>
                <c:pt idx="35">
                  <c:v>0.23</c:v>
                </c:pt>
                <c:pt idx="36">
                  <c:v>0.23</c:v>
                </c:pt>
                <c:pt idx="37">
                  <c:v>0.23</c:v>
                </c:pt>
                <c:pt idx="38">
                  <c:v>0.23</c:v>
                </c:pt>
                <c:pt idx="39">
                  <c:v>0.23</c:v>
                </c:pt>
                <c:pt idx="40">
                  <c:v>0.23</c:v>
                </c:pt>
                <c:pt idx="41">
                  <c:v>0.23</c:v>
                </c:pt>
                <c:pt idx="42">
                  <c:v>0.23</c:v>
                </c:pt>
                <c:pt idx="43">
                  <c:v>0.23</c:v>
                </c:pt>
                <c:pt idx="44">
                  <c:v>0.23</c:v>
                </c:pt>
                <c:pt idx="45">
                  <c:v>0.23</c:v>
                </c:pt>
                <c:pt idx="46">
                  <c:v>0.23</c:v>
                </c:pt>
                <c:pt idx="47">
                  <c:v>0.23</c:v>
                </c:pt>
                <c:pt idx="48">
                  <c:v>0.23</c:v>
                </c:pt>
                <c:pt idx="49">
                  <c:v>0.23</c:v>
                </c:pt>
                <c:pt idx="50">
                  <c:v>0.23</c:v>
                </c:pt>
                <c:pt idx="51">
                  <c:v>0.23</c:v>
                </c:pt>
                <c:pt idx="52">
                  <c:v>0.23</c:v>
                </c:pt>
                <c:pt idx="53">
                  <c:v>0.23</c:v>
                </c:pt>
                <c:pt idx="54">
                  <c:v>0.23499999999999999</c:v>
                </c:pt>
                <c:pt idx="55">
                  <c:v>0.24</c:v>
                </c:pt>
                <c:pt idx="56">
                  <c:v>0.25</c:v>
                </c:pt>
                <c:pt idx="57">
                  <c:v>0.255</c:v>
                </c:pt>
                <c:pt idx="58">
                  <c:v>0.26</c:v>
                </c:pt>
                <c:pt idx="59">
                  <c:v>0.27</c:v>
                </c:pt>
                <c:pt idx="60">
                  <c:v>0.28000000000000003</c:v>
                </c:pt>
                <c:pt idx="61">
                  <c:v>0.28999999999999998</c:v>
                </c:pt>
                <c:pt idx="62">
                  <c:v>0.3</c:v>
                </c:pt>
                <c:pt idx="63">
                  <c:v>0.30499999999999999</c:v>
                </c:pt>
                <c:pt idx="64">
                  <c:v>0.31</c:v>
                </c:pt>
                <c:pt idx="65">
                  <c:v>0.315</c:v>
                </c:pt>
                <c:pt idx="66">
                  <c:v>0.32</c:v>
                </c:pt>
                <c:pt idx="67">
                  <c:v>0.33</c:v>
                </c:pt>
                <c:pt idx="68">
                  <c:v>0.34</c:v>
                </c:pt>
                <c:pt idx="69">
                  <c:v>0.34499999999999997</c:v>
                </c:pt>
                <c:pt idx="70">
                  <c:v>0.35</c:v>
                </c:pt>
                <c:pt idx="71">
                  <c:v>0.36</c:v>
                </c:pt>
                <c:pt idx="72">
                  <c:v>0.36499999999999999</c:v>
                </c:pt>
                <c:pt idx="73">
                  <c:v>0.37</c:v>
                </c:pt>
                <c:pt idx="74">
                  <c:v>0.375</c:v>
                </c:pt>
                <c:pt idx="75">
                  <c:v>0.38</c:v>
                </c:pt>
                <c:pt idx="76">
                  <c:v>0.38</c:v>
                </c:pt>
                <c:pt idx="77">
                  <c:v>0.38500000000000001</c:v>
                </c:pt>
                <c:pt idx="78">
                  <c:v>0.39</c:v>
                </c:pt>
                <c:pt idx="79">
                  <c:v>0.39</c:v>
                </c:pt>
                <c:pt idx="80">
                  <c:v>0.39</c:v>
                </c:pt>
                <c:pt idx="81">
                  <c:v>0.39250000000000002</c:v>
                </c:pt>
                <c:pt idx="82">
                  <c:v>0.39500000000000002</c:v>
                </c:pt>
                <c:pt idx="83">
                  <c:v>0.39750000000000002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0.39750000000000002</c:v>
                </c:pt>
                <c:pt idx="98">
                  <c:v>0.39500000000000002</c:v>
                </c:pt>
                <c:pt idx="99">
                  <c:v>0.39250000000000002</c:v>
                </c:pt>
                <c:pt idx="100">
                  <c:v>0.39</c:v>
                </c:pt>
                <c:pt idx="101">
                  <c:v>0.39</c:v>
                </c:pt>
                <c:pt idx="102">
                  <c:v>0.39</c:v>
                </c:pt>
                <c:pt idx="103">
                  <c:v>0.38500000000000001</c:v>
                </c:pt>
                <c:pt idx="104">
                  <c:v>0.38</c:v>
                </c:pt>
                <c:pt idx="105">
                  <c:v>0.38</c:v>
                </c:pt>
                <c:pt idx="106">
                  <c:v>0.375</c:v>
                </c:pt>
                <c:pt idx="107">
                  <c:v>0.37</c:v>
                </c:pt>
                <c:pt idx="108">
                  <c:v>0.36499999999999999</c:v>
                </c:pt>
                <c:pt idx="109">
                  <c:v>0.36</c:v>
                </c:pt>
                <c:pt idx="110">
                  <c:v>0.35</c:v>
                </c:pt>
                <c:pt idx="111">
                  <c:v>0.34499999999999997</c:v>
                </c:pt>
                <c:pt idx="112">
                  <c:v>0.34</c:v>
                </c:pt>
                <c:pt idx="113">
                  <c:v>0.33</c:v>
                </c:pt>
                <c:pt idx="114">
                  <c:v>0.32</c:v>
                </c:pt>
                <c:pt idx="115">
                  <c:v>0.315</c:v>
                </c:pt>
                <c:pt idx="116">
                  <c:v>0.31</c:v>
                </c:pt>
                <c:pt idx="117">
                  <c:v>0.30499999999999999</c:v>
                </c:pt>
                <c:pt idx="118">
                  <c:v>0.3</c:v>
                </c:pt>
                <c:pt idx="119">
                  <c:v>0.28999999999999998</c:v>
                </c:pt>
                <c:pt idx="120">
                  <c:v>0.28000000000000003</c:v>
                </c:pt>
                <c:pt idx="121">
                  <c:v>0.27</c:v>
                </c:pt>
                <c:pt idx="122">
                  <c:v>0.26</c:v>
                </c:pt>
                <c:pt idx="123">
                  <c:v>0.255</c:v>
                </c:pt>
                <c:pt idx="124">
                  <c:v>0.25</c:v>
                </c:pt>
                <c:pt idx="125">
                  <c:v>0.24</c:v>
                </c:pt>
                <c:pt idx="126">
                  <c:v>0.23499999999999999</c:v>
                </c:pt>
                <c:pt idx="127">
                  <c:v>0.23</c:v>
                </c:pt>
                <c:pt idx="128">
                  <c:v>0.23</c:v>
                </c:pt>
                <c:pt idx="129">
                  <c:v>0.23</c:v>
                </c:pt>
                <c:pt idx="130">
                  <c:v>0.23</c:v>
                </c:pt>
                <c:pt idx="131">
                  <c:v>0.23</c:v>
                </c:pt>
                <c:pt idx="132">
                  <c:v>0.23</c:v>
                </c:pt>
                <c:pt idx="133">
                  <c:v>0.23</c:v>
                </c:pt>
                <c:pt idx="134">
                  <c:v>0.23</c:v>
                </c:pt>
                <c:pt idx="135">
                  <c:v>0.23</c:v>
                </c:pt>
                <c:pt idx="136">
                  <c:v>0.23</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0.23</c:v>
                </c:pt>
                <c:pt idx="171">
                  <c:v>0.23</c:v>
                </c:pt>
                <c:pt idx="172">
                  <c:v>0.23</c:v>
                </c:pt>
                <c:pt idx="173">
                  <c:v>0.23</c:v>
                </c:pt>
                <c:pt idx="174">
                  <c:v>0.23</c:v>
                </c:pt>
                <c:pt idx="175">
                  <c:v>0.23</c:v>
                </c:pt>
                <c:pt idx="176">
                  <c:v>0.23</c:v>
                </c:pt>
                <c:pt idx="177">
                  <c:v>0.23</c:v>
                </c:pt>
                <c:pt idx="178">
                  <c:v>0.23</c:v>
                </c:pt>
                <c:pt idx="179">
                  <c:v>0.23</c:v>
                </c:pt>
                <c:pt idx="180">
                  <c:v>0.23</c:v>
                </c:pt>
              </c:numCache>
            </c:numRef>
          </c:yVal>
          <c:smooth val="0"/>
        </c:ser>
        <c:ser>
          <c:idx val="2"/>
          <c:order val="2"/>
          <c:spPr>
            <a:ln w="28575" cap="rnd">
              <a:noFill/>
              <a:round/>
            </a:ln>
            <a:effectLst/>
          </c:spPr>
          <c:marker>
            <c:symbol val="circle"/>
            <c:size val="5"/>
            <c:spPr>
              <a:solidFill>
                <a:schemeClr val="accent3"/>
              </a:solidFill>
              <a:ln w="9525">
                <a:solidFill>
                  <a:schemeClr val="accent3"/>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J)'!$E$6:$E$186</c:f>
              <c:numCache>
                <c:formatCode>0.00</c:formatCode>
                <c:ptCount val="181"/>
                <c:pt idx="0">
                  <c:v>0.76</c:v>
                </c:pt>
                <c:pt idx="1">
                  <c:v>0.76</c:v>
                </c:pt>
                <c:pt idx="2">
                  <c:v>0.76</c:v>
                </c:pt>
                <c:pt idx="3">
                  <c:v>0.76</c:v>
                </c:pt>
                <c:pt idx="4">
                  <c:v>0.76</c:v>
                </c:pt>
                <c:pt idx="5">
                  <c:v>0.76</c:v>
                </c:pt>
                <c:pt idx="6">
                  <c:v>0.76</c:v>
                </c:pt>
                <c:pt idx="7">
                  <c:v>0.76</c:v>
                </c:pt>
                <c:pt idx="8">
                  <c:v>0.76</c:v>
                </c:pt>
                <c:pt idx="9">
                  <c:v>0.76</c:v>
                </c:pt>
                <c:pt idx="10">
                  <c:v>0.76</c:v>
                </c:pt>
                <c:pt idx="11">
                  <c:v>0.76</c:v>
                </c:pt>
                <c:pt idx="12">
                  <c:v>0.76</c:v>
                </c:pt>
                <c:pt idx="13">
                  <c:v>0.76</c:v>
                </c:pt>
                <c:pt idx="14">
                  <c:v>0.76</c:v>
                </c:pt>
                <c:pt idx="15">
                  <c:v>0.76</c:v>
                </c:pt>
                <c:pt idx="16">
                  <c:v>0.76</c:v>
                </c:pt>
                <c:pt idx="17">
                  <c:v>0.76</c:v>
                </c:pt>
                <c:pt idx="18">
                  <c:v>0.76</c:v>
                </c:pt>
                <c:pt idx="19">
                  <c:v>0.76</c:v>
                </c:pt>
                <c:pt idx="20">
                  <c:v>0.76</c:v>
                </c:pt>
                <c:pt idx="21">
                  <c:v>0.76</c:v>
                </c:pt>
                <c:pt idx="22">
                  <c:v>0.76</c:v>
                </c:pt>
                <c:pt idx="23">
                  <c:v>0.76</c:v>
                </c:pt>
                <c:pt idx="24">
                  <c:v>0.76</c:v>
                </c:pt>
                <c:pt idx="25">
                  <c:v>0.76</c:v>
                </c:pt>
                <c:pt idx="26">
                  <c:v>0.76</c:v>
                </c:pt>
                <c:pt idx="27">
                  <c:v>0.76</c:v>
                </c:pt>
                <c:pt idx="28">
                  <c:v>0.76</c:v>
                </c:pt>
                <c:pt idx="29">
                  <c:v>0.76</c:v>
                </c:pt>
                <c:pt idx="30">
                  <c:v>0.76</c:v>
                </c:pt>
                <c:pt idx="31">
                  <c:v>0.76</c:v>
                </c:pt>
                <c:pt idx="32">
                  <c:v>0.76</c:v>
                </c:pt>
                <c:pt idx="33">
                  <c:v>0.76</c:v>
                </c:pt>
                <c:pt idx="34">
                  <c:v>0.76</c:v>
                </c:pt>
                <c:pt idx="35">
                  <c:v>0.76</c:v>
                </c:pt>
                <c:pt idx="36">
                  <c:v>0.76</c:v>
                </c:pt>
                <c:pt idx="37">
                  <c:v>0.76</c:v>
                </c:pt>
                <c:pt idx="38">
                  <c:v>0.76</c:v>
                </c:pt>
                <c:pt idx="39">
                  <c:v>0.76</c:v>
                </c:pt>
                <c:pt idx="40">
                  <c:v>0.76</c:v>
                </c:pt>
                <c:pt idx="41">
                  <c:v>0.76</c:v>
                </c:pt>
                <c:pt idx="42">
                  <c:v>0.76</c:v>
                </c:pt>
                <c:pt idx="43">
                  <c:v>0.76</c:v>
                </c:pt>
                <c:pt idx="44">
                  <c:v>0.76</c:v>
                </c:pt>
                <c:pt idx="45">
                  <c:v>0.76</c:v>
                </c:pt>
                <c:pt idx="46">
                  <c:v>0.76</c:v>
                </c:pt>
                <c:pt idx="47">
                  <c:v>0.76</c:v>
                </c:pt>
                <c:pt idx="48">
                  <c:v>0.76</c:v>
                </c:pt>
                <c:pt idx="49">
                  <c:v>0.76</c:v>
                </c:pt>
                <c:pt idx="50">
                  <c:v>0.76</c:v>
                </c:pt>
                <c:pt idx="51">
                  <c:v>0.76</c:v>
                </c:pt>
                <c:pt idx="52">
                  <c:v>0.76</c:v>
                </c:pt>
                <c:pt idx="53">
                  <c:v>0.76</c:v>
                </c:pt>
                <c:pt idx="54">
                  <c:v>0.76</c:v>
                </c:pt>
                <c:pt idx="55">
                  <c:v>0.755</c:v>
                </c:pt>
                <c:pt idx="56">
                  <c:v>0.745</c:v>
                </c:pt>
                <c:pt idx="57">
                  <c:v>0.73</c:v>
                </c:pt>
                <c:pt idx="58">
                  <c:v>0.71499999999999997</c:v>
                </c:pt>
                <c:pt idx="59">
                  <c:v>0.7</c:v>
                </c:pt>
                <c:pt idx="60">
                  <c:v>0.69</c:v>
                </c:pt>
                <c:pt idx="61">
                  <c:v>0.68</c:v>
                </c:pt>
                <c:pt idx="62">
                  <c:v>0.67</c:v>
                </c:pt>
                <c:pt idx="63">
                  <c:v>0.66</c:v>
                </c:pt>
                <c:pt idx="64">
                  <c:v>0.64500000000000002</c:v>
                </c:pt>
                <c:pt idx="65">
                  <c:v>0.63500000000000001</c:v>
                </c:pt>
                <c:pt idx="66">
                  <c:v>0.63</c:v>
                </c:pt>
                <c:pt idx="67">
                  <c:v>0.62</c:v>
                </c:pt>
                <c:pt idx="68">
                  <c:v>0.61</c:v>
                </c:pt>
                <c:pt idx="69">
                  <c:v>0.6</c:v>
                </c:pt>
                <c:pt idx="70">
                  <c:v>0.59499999999999997</c:v>
                </c:pt>
                <c:pt idx="71">
                  <c:v>0.59</c:v>
                </c:pt>
                <c:pt idx="72">
                  <c:v>0.57999999999999996</c:v>
                </c:pt>
                <c:pt idx="73">
                  <c:v>0.57499999999999996</c:v>
                </c:pt>
                <c:pt idx="74">
                  <c:v>0.56999999999999995</c:v>
                </c:pt>
                <c:pt idx="75">
                  <c:v>0.56999999999999995</c:v>
                </c:pt>
                <c:pt idx="76">
                  <c:v>0.56000000000000005</c:v>
                </c:pt>
                <c:pt idx="77">
                  <c:v>0.55500000000000005</c:v>
                </c:pt>
                <c:pt idx="78">
                  <c:v>0.55000000000000004</c:v>
                </c:pt>
                <c:pt idx="79">
                  <c:v>0.55000000000000004</c:v>
                </c:pt>
                <c:pt idx="80">
                  <c:v>0.54749999999999999</c:v>
                </c:pt>
                <c:pt idx="81">
                  <c:v>0.54500000000000004</c:v>
                </c:pt>
                <c:pt idx="82">
                  <c:v>0.54</c:v>
                </c:pt>
                <c:pt idx="83">
                  <c:v>0.54</c:v>
                </c:pt>
                <c:pt idx="84">
                  <c:v>0.53500000000000003</c:v>
                </c:pt>
                <c:pt idx="85">
                  <c:v>0.53</c:v>
                </c:pt>
                <c:pt idx="86">
                  <c:v>0.53</c:v>
                </c:pt>
                <c:pt idx="87">
                  <c:v>0.52500000000000002</c:v>
                </c:pt>
                <c:pt idx="88">
                  <c:v>0.52</c:v>
                </c:pt>
                <c:pt idx="89">
                  <c:v>0.52</c:v>
                </c:pt>
                <c:pt idx="90">
                  <c:v>0.52</c:v>
                </c:pt>
                <c:pt idx="91">
                  <c:v>0.52</c:v>
                </c:pt>
                <c:pt idx="92">
                  <c:v>0.52</c:v>
                </c:pt>
                <c:pt idx="93">
                  <c:v>0.52500000000000002</c:v>
                </c:pt>
                <c:pt idx="94">
                  <c:v>0.53</c:v>
                </c:pt>
                <c:pt idx="95">
                  <c:v>0.53</c:v>
                </c:pt>
                <c:pt idx="96">
                  <c:v>0.53500000000000003</c:v>
                </c:pt>
                <c:pt idx="97">
                  <c:v>0.54</c:v>
                </c:pt>
                <c:pt idx="98">
                  <c:v>0.54</c:v>
                </c:pt>
                <c:pt idx="99">
                  <c:v>0.54500000000000004</c:v>
                </c:pt>
                <c:pt idx="100">
                  <c:v>0.54749999999999999</c:v>
                </c:pt>
                <c:pt idx="101">
                  <c:v>0.55000000000000004</c:v>
                </c:pt>
                <c:pt idx="102">
                  <c:v>0.55000000000000004</c:v>
                </c:pt>
                <c:pt idx="103">
                  <c:v>0.55500000000000005</c:v>
                </c:pt>
                <c:pt idx="104">
                  <c:v>0.56000000000000005</c:v>
                </c:pt>
                <c:pt idx="105">
                  <c:v>0.56999999999999995</c:v>
                </c:pt>
                <c:pt idx="106">
                  <c:v>0.56999999999999995</c:v>
                </c:pt>
                <c:pt idx="107">
                  <c:v>0.57499999999999996</c:v>
                </c:pt>
                <c:pt idx="108">
                  <c:v>0.57999999999999996</c:v>
                </c:pt>
                <c:pt idx="109">
                  <c:v>0.59</c:v>
                </c:pt>
                <c:pt idx="110">
                  <c:v>0.59499999999999997</c:v>
                </c:pt>
                <c:pt idx="111">
                  <c:v>0.6</c:v>
                </c:pt>
                <c:pt idx="112">
                  <c:v>0.61</c:v>
                </c:pt>
                <c:pt idx="113">
                  <c:v>0.62</c:v>
                </c:pt>
                <c:pt idx="114">
                  <c:v>0.63</c:v>
                </c:pt>
                <c:pt idx="115">
                  <c:v>0.63500000000000001</c:v>
                </c:pt>
                <c:pt idx="116">
                  <c:v>0.64500000000000002</c:v>
                </c:pt>
                <c:pt idx="117">
                  <c:v>0.66</c:v>
                </c:pt>
                <c:pt idx="118">
                  <c:v>0.67</c:v>
                </c:pt>
                <c:pt idx="119">
                  <c:v>0.68</c:v>
                </c:pt>
                <c:pt idx="120">
                  <c:v>0.69</c:v>
                </c:pt>
                <c:pt idx="121">
                  <c:v>0.7</c:v>
                </c:pt>
                <c:pt idx="122">
                  <c:v>0.71499999999999997</c:v>
                </c:pt>
                <c:pt idx="123">
                  <c:v>0.73</c:v>
                </c:pt>
                <c:pt idx="124">
                  <c:v>0.745</c:v>
                </c:pt>
                <c:pt idx="125">
                  <c:v>0.755</c:v>
                </c:pt>
                <c:pt idx="126">
                  <c:v>0.76</c:v>
                </c:pt>
                <c:pt idx="127">
                  <c:v>0.76</c:v>
                </c:pt>
                <c:pt idx="128">
                  <c:v>0.76</c:v>
                </c:pt>
                <c:pt idx="129">
                  <c:v>0.76</c:v>
                </c:pt>
                <c:pt idx="130">
                  <c:v>0.76</c:v>
                </c:pt>
                <c:pt idx="131">
                  <c:v>0.76</c:v>
                </c:pt>
                <c:pt idx="132">
                  <c:v>0.76</c:v>
                </c:pt>
                <c:pt idx="133">
                  <c:v>0.76</c:v>
                </c:pt>
                <c:pt idx="134">
                  <c:v>0.76</c:v>
                </c:pt>
                <c:pt idx="135">
                  <c:v>0.76</c:v>
                </c:pt>
                <c:pt idx="136">
                  <c:v>0.76</c:v>
                </c:pt>
                <c:pt idx="137">
                  <c:v>0.76</c:v>
                </c:pt>
                <c:pt idx="138">
                  <c:v>0.76</c:v>
                </c:pt>
                <c:pt idx="139">
                  <c:v>0.76</c:v>
                </c:pt>
                <c:pt idx="140">
                  <c:v>0.76</c:v>
                </c:pt>
                <c:pt idx="141">
                  <c:v>0.76</c:v>
                </c:pt>
                <c:pt idx="142">
                  <c:v>0.76</c:v>
                </c:pt>
                <c:pt idx="143">
                  <c:v>0.76</c:v>
                </c:pt>
                <c:pt idx="144">
                  <c:v>0.76</c:v>
                </c:pt>
                <c:pt idx="145">
                  <c:v>0.76</c:v>
                </c:pt>
                <c:pt idx="146">
                  <c:v>0.76</c:v>
                </c:pt>
                <c:pt idx="147">
                  <c:v>0.76</c:v>
                </c:pt>
                <c:pt idx="148">
                  <c:v>0.76</c:v>
                </c:pt>
                <c:pt idx="149">
                  <c:v>0.76</c:v>
                </c:pt>
                <c:pt idx="150">
                  <c:v>0.76</c:v>
                </c:pt>
                <c:pt idx="151">
                  <c:v>0.76</c:v>
                </c:pt>
                <c:pt idx="152">
                  <c:v>0.76</c:v>
                </c:pt>
                <c:pt idx="153">
                  <c:v>0.76</c:v>
                </c:pt>
                <c:pt idx="154">
                  <c:v>0.76</c:v>
                </c:pt>
                <c:pt idx="155">
                  <c:v>0.76</c:v>
                </c:pt>
                <c:pt idx="156">
                  <c:v>0.76</c:v>
                </c:pt>
                <c:pt idx="157">
                  <c:v>0.76</c:v>
                </c:pt>
                <c:pt idx="158">
                  <c:v>0.76</c:v>
                </c:pt>
                <c:pt idx="159">
                  <c:v>0.76</c:v>
                </c:pt>
                <c:pt idx="160">
                  <c:v>0.76</c:v>
                </c:pt>
                <c:pt idx="161">
                  <c:v>0.76</c:v>
                </c:pt>
                <c:pt idx="162">
                  <c:v>0.76</c:v>
                </c:pt>
                <c:pt idx="163">
                  <c:v>0.76</c:v>
                </c:pt>
                <c:pt idx="164">
                  <c:v>0.76</c:v>
                </c:pt>
                <c:pt idx="165">
                  <c:v>0.76</c:v>
                </c:pt>
                <c:pt idx="166">
                  <c:v>0.76</c:v>
                </c:pt>
                <c:pt idx="167">
                  <c:v>0.76</c:v>
                </c:pt>
                <c:pt idx="168">
                  <c:v>0.76</c:v>
                </c:pt>
                <c:pt idx="169">
                  <c:v>0.76</c:v>
                </c:pt>
                <c:pt idx="170">
                  <c:v>0.76</c:v>
                </c:pt>
                <c:pt idx="171">
                  <c:v>0.76</c:v>
                </c:pt>
                <c:pt idx="172">
                  <c:v>0.76</c:v>
                </c:pt>
                <c:pt idx="173">
                  <c:v>0.76</c:v>
                </c:pt>
                <c:pt idx="174">
                  <c:v>0.76</c:v>
                </c:pt>
                <c:pt idx="175">
                  <c:v>0.76</c:v>
                </c:pt>
                <c:pt idx="176">
                  <c:v>0.76</c:v>
                </c:pt>
                <c:pt idx="177">
                  <c:v>0.76</c:v>
                </c:pt>
                <c:pt idx="178">
                  <c:v>0.76</c:v>
                </c:pt>
                <c:pt idx="179">
                  <c:v>0.76</c:v>
                </c:pt>
                <c:pt idx="180">
                  <c:v>0.76</c:v>
                </c:pt>
              </c:numCache>
            </c:numRef>
          </c:yVal>
          <c:smooth val="0"/>
        </c:ser>
        <c:dLbls>
          <c:showLegendKey val="0"/>
          <c:showVal val="0"/>
          <c:showCatName val="0"/>
          <c:showSerName val="0"/>
          <c:showPercent val="0"/>
          <c:showBubbleSize val="0"/>
        </c:dLbls>
        <c:axId val="194790912"/>
        <c:axId val="194797568"/>
      </c:scatterChart>
      <c:scatterChart>
        <c:scatterStyle val="lineMarker"/>
        <c:varyColors val="0"/>
        <c:ser>
          <c:idx val="1"/>
          <c:order val="1"/>
          <c:spPr>
            <a:ln w="28575" cap="rnd">
              <a:noFill/>
              <a:round/>
            </a:ln>
            <a:effectLst/>
          </c:spPr>
          <c:marker>
            <c:symbol val="circle"/>
            <c:size val="5"/>
            <c:spPr>
              <a:solidFill>
                <a:schemeClr val="accent2"/>
              </a:solidFill>
              <a:ln w="9525">
                <a:solidFill>
                  <a:schemeClr val="accent2"/>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J)'!$D$6:$D$186</c:f>
              <c:numCache>
                <c:formatCode>0.00</c:formatCode>
                <c:ptCount val="181"/>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4.0999999999999996</c:v>
                </c:pt>
                <c:pt idx="14">
                  <c:v>4.0999999999999996</c:v>
                </c:pt>
                <c:pt idx="15">
                  <c:v>4.0999999999999996</c:v>
                </c:pt>
                <c:pt idx="16">
                  <c:v>4.0999999999999996</c:v>
                </c:pt>
                <c:pt idx="17">
                  <c:v>4.0999999999999996</c:v>
                </c:pt>
                <c:pt idx="18">
                  <c:v>4.0999999999999996</c:v>
                </c:pt>
                <c:pt idx="19">
                  <c:v>4.0999999999999996</c:v>
                </c:pt>
                <c:pt idx="20">
                  <c:v>4.0999999999999996</c:v>
                </c:pt>
                <c:pt idx="21">
                  <c:v>4.0999999999999996</c:v>
                </c:pt>
                <c:pt idx="22">
                  <c:v>4.0999999999999996</c:v>
                </c:pt>
                <c:pt idx="23">
                  <c:v>4.0999999999999996</c:v>
                </c:pt>
                <c:pt idx="24">
                  <c:v>4.0999999999999996</c:v>
                </c:pt>
                <c:pt idx="25">
                  <c:v>4.0999999999999996</c:v>
                </c:pt>
                <c:pt idx="26">
                  <c:v>4.0999999999999996</c:v>
                </c:pt>
                <c:pt idx="27">
                  <c:v>4.0999999999999996</c:v>
                </c:pt>
                <c:pt idx="28">
                  <c:v>4.0999999999999996</c:v>
                </c:pt>
                <c:pt idx="29">
                  <c:v>4.0999999999999996</c:v>
                </c:pt>
                <c:pt idx="30">
                  <c:v>4.0999999999999996</c:v>
                </c:pt>
                <c:pt idx="31">
                  <c:v>4.0999999999999996</c:v>
                </c:pt>
                <c:pt idx="32">
                  <c:v>4.0999999999999996</c:v>
                </c:pt>
                <c:pt idx="33">
                  <c:v>4.0999999999999996</c:v>
                </c:pt>
                <c:pt idx="34">
                  <c:v>4.0999999999999996</c:v>
                </c:pt>
                <c:pt idx="35">
                  <c:v>4.0999999999999996</c:v>
                </c:pt>
                <c:pt idx="36">
                  <c:v>4.0999999999999996</c:v>
                </c:pt>
                <c:pt idx="37">
                  <c:v>4.0999999999999996</c:v>
                </c:pt>
                <c:pt idx="38">
                  <c:v>4.0999999999999996</c:v>
                </c:pt>
                <c:pt idx="39">
                  <c:v>4.0999999999999996</c:v>
                </c:pt>
                <c:pt idx="40">
                  <c:v>4.0999999999999996</c:v>
                </c:pt>
                <c:pt idx="41">
                  <c:v>4.0999999999999996</c:v>
                </c:pt>
                <c:pt idx="42">
                  <c:v>4.0999999999999996</c:v>
                </c:pt>
                <c:pt idx="43">
                  <c:v>4.0999999999999996</c:v>
                </c:pt>
                <c:pt idx="44">
                  <c:v>4.0999999999999996</c:v>
                </c:pt>
                <c:pt idx="45">
                  <c:v>4.0999999999999996</c:v>
                </c:pt>
                <c:pt idx="46">
                  <c:v>4.0999999999999996</c:v>
                </c:pt>
                <c:pt idx="47">
                  <c:v>4.0999999999999996</c:v>
                </c:pt>
                <c:pt idx="48">
                  <c:v>4.0999999999999996</c:v>
                </c:pt>
                <c:pt idx="49">
                  <c:v>4.0999999999999996</c:v>
                </c:pt>
                <c:pt idx="50">
                  <c:v>4.0999999999999996</c:v>
                </c:pt>
                <c:pt idx="51">
                  <c:v>4.0999999999999996</c:v>
                </c:pt>
                <c:pt idx="52">
                  <c:v>4.0999999999999996</c:v>
                </c:pt>
                <c:pt idx="53">
                  <c:v>4.0999999999999996</c:v>
                </c:pt>
                <c:pt idx="54">
                  <c:v>4.0999999999999996</c:v>
                </c:pt>
                <c:pt idx="55">
                  <c:v>4.1025</c:v>
                </c:pt>
                <c:pt idx="56">
                  <c:v>4.1100000000000003</c:v>
                </c:pt>
                <c:pt idx="57">
                  <c:v>4.125</c:v>
                </c:pt>
                <c:pt idx="58">
                  <c:v>4.1399999999999997</c:v>
                </c:pt>
                <c:pt idx="59">
                  <c:v>4.16</c:v>
                </c:pt>
                <c:pt idx="60">
                  <c:v>4.1825000000000001</c:v>
                </c:pt>
                <c:pt idx="61">
                  <c:v>4.2</c:v>
                </c:pt>
                <c:pt idx="62">
                  <c:v>4.21</c:v>
                </c:pt>
                <c:pt idx="63">
                  <c:v>4.2300000000000004</c:v>
                </c:pt>
                <c:pt idx="64">
                  <c:v>4.24</c:v>
                </c:pt>
                <c:pt idx="65">
                  <c:v>4.25</c:v>
                </c:pt>
                <c:pt idx="66">
                  <c:v>4.26</c:v>
                </c:pt>
                <c:pt idx="67">
                  <c:v>4.2699999999999996</c:v>
                </c:pt>
                <c:pt idx="68">
                  <c:v>4.28</c:v>
                </c:pt>
                <c:pt idx="69">
                  <c:v>4.29</c:v>
                </c:pt>
                <c:pt idx="70">
                  <c:v>4.3</c:v>
                </c:pt>
                <c:pt idx="71">
                  <c:v>4.3075000000000001</c:v>
                </c:pt>
                <c:pt idx="72">
                  <c:v>4.3125</c:v>
                </c:pt>
                <c:pt idx="73">
                  <c:v>4.32</c:v>
                </c:pt>
                <c:pt idx="74">
                  <c:v>4.3274999999999997</c:v>
                </c:pt>
                <c:pt idx="75">
                  <c:v>4.335</c:v>
                </c:pt>
                <c:pt idx="76">
                  <c:v>4.34</c:v>
                </c:pt>
                <c:pt idx="77">
                  <c:v>4.3449999999999998</c:v>
                </c:pt>
                <c:pt idx="78">
                  <c:v>4.3499999999999996</c:v>
                </c:pt>
                <c:pt idx="79">
                  <c:v>4.3550000000000004</c:v>
                </c:pt>
                <c:pt idx="80">
                  <c:v>4.3600000000000003</c:v>
                </c:pt>
                <c:pt idx="81">
                  <c:v>4.3650000000000002</c:v>
                </c:pt>
                <c:pt idx="82">
                  <c:v>4.37</c:v>
                </c:pt>
                <c:pt idx="83">
                  <c:v>4.375</c:v>
                </c:pt>
                <c:pt idx="84">
                  <c:v>4.38</c:v>
                </c:pt>
                <c:pt idx="85">
                  <c:v>4.3849999999999998</c:v>
                </c:pt>
                <c:pt idx="86">
                  <c:v>4.3875000000000002</c:v>
                </c:pt>
                <c:pt idx="87">
                  <c:v>4.3899999999999997</c:v>
                </c:pt>
                <c:pt idx="88">
                  <c:v>4.3925000000000001</c:v>
                </c:pt>
                <c:pt idx="89">
                  <c:v>4.3949999999999996</c:v>
                </c:pt>
                <c:pt idx="90">
                  <c:v>4.4000000000000004</c:v>
                </c:pt>
                <c:pt idx="91">
                  <c:v>4.3949999999999996</c:v>
                </c:pt>
                <c:pt idx="92">
                  <c:v>4.3925000000000001</c:v>
                </c:pt>
                <c:pt idx="93">
                  <c:v>4.3899999999999997</c:v>
                </c:pt>
                <c:pt idx="94">
                  <c:v>4.3875000000000002</c:v>
                </c:pt>
                <c:pt idx="95">
                  <c:v>4.3849999999999998</c:v>
                </c:pt>
                <c:pt idx="96">
                  <c:v>4.38</c:v>
                </c:pt>
                <c:pt idx="97">
                  <c:v>4.375</c:v>
                </c:pt>
                <c:pt idx="98">
                  <c:v>4.37</c:v>
                </c:pt>
                <c:pt idx="99">
                  <c:v>4.3650000000000002</c:v>
                </c:pt>
                <c:pt idx="100">
                  <c:v>4.3600000000000003</c:v>
                </c:pt>
                <c:pt idx="101">
                  <c:v>4.3550000000000004</c:v>
                </c:pt>
                <c:pt idx="102">
                  <c:v>4.3499999999999996</c:v>
                </c:pt>
                <c:pt idx="103">
                  <c:v>4.3449999999999998</c:v>
                </c:pt>
                <c:pt idx="104">
                  <c:v>4.34</c:v>
                </c:pt>
                <c:pt idx="105">
                  <c:v>4.335</c:v>
                </c:pt>
                <c:pt idx="106">
                  <c:v>4.3274999999999997</c:v>
                </c:pt>
                <c:pt idx="107">
                  <c:v>4.32</c:v>
                </c:pt>
                <c:pt idx="108">
                  <c:v>4.3125</c:v>
                </c:pt>
                <c:pt idx="109">
                  <c:v>4.3075000000000001</c:v>
                </c:pt>
                <c:pt idx="110">
                  <c:v>4.3</c:v>
                </c:pt>
                <c:pt idx="111">
                  <c:v>4.29</c:v>
                </c:pt>
                <c:pt idx="112">
                  <c:v>4.28</c:v>
                </c:pt>
                <c:pt idx="113">
                  <c:v>4.2699999999999996</c:v>
                </c:pt>
                <c:pt idx="114">
                  <c:v>4.26</c:v>
                </c:pt>
                <c:pt idx="115">
                  <c:v>4.25</c:v>
                </c:pt>
                <c:pt idx="116">
                  <c:v>4.24</c:v>
                </c:pt>
                <c:pt idx="117">
                  <c:v>4.2300000000000004</c:v>
                </c:pt>
                <c:pt idx="118">
                  <c:v>4.21</c:v>
                </c:pt>
                <c:pt idx="119">
                  <c:v>4.2</c:v>
                </c:pt>
                <c:pt idx="120">
                  <c:v>4.1825000000000001</c:v>
                </c:pt>
                <c:pt idx="121">
                  <c:v>4.16</c:v>
                </c:pt>
                <c:pt idx="122">
                  <c:v>4.1399999999999997</c:v>
                </c:pt>
                <c:pt idx="123">
                  <c:v>4.125</c:v>
                </c:pt>
                <c:pt idx="124">
                  <c:v>4.1100000000000003</c:v>
                </c:pt>
                <c:pt idx="125">
                  <c:v>4.1025</c:v>
                </c:pt>
                <c:pt idx="126">
                  <c:v>4.0999999999999996</c:v>
                </c:pt>
                <c:pt idx="127">
                  <c:v>4.0999999999999996</c:v>
                </c:pt>
                <c:pt idx="128">
                  <c:v>4.0999999999999996</c:v>
                </c:pt>
                <c:pt idx="129">
                  <c:v>4.0999999999999996</c:v>
                </c:pt>
                <c:pt idx="130">
                  <c:v>4.0999999999999996</c:v>
                </c:pt>
                <c:pt idx="131">
                  <c:v>4.0999999999999996</c:v>
                </c:pt>
                <c:pt idx="132">
                  <c:v>4.0999999999999996</c:v>
                </c:pt>
                <c:pt idx="133">
                  <c:v>4.0999999999999996</c:v>
                </c:pt>
                <c:pt idx="134">
                  <c:v>4.0999999999999996</c:v>
                </c:pt>
                <c:pt idx="135">
                  <c:v>4.0999999999999996</c:v>
                </c:pt>
                <c:pt idx="136">
                  <c:v>4.0999999999999996</c:v>
                </c:pt>
                <c:pt idx="137">
                  <c:v>4.0999999999999996</c:v>
                </c:pt>
                <c:pt idx="138">
                  <c:v>4.0999999999999996</c:v>
                </c:pt>
                <c:pt idx="139">
                  <c:v>4.0999999999999996</c:v>
                </c:pt>
                <c:pt idx="140">
                  <c:v>4.0999999999999996</c:v>
                </c:pt>
                <c:pt idx="141">
                  <c:v>4.0999999999999996</c:v>
                </c:pt>
                <c:pt idx="142">
                  <c:v>4.0999999999999996</c:v>
                </c:pt>
                <c:pt idx="143">
                  <c:v>4.0999999999999996</c:v>
                </c:pt>
                <c:pt idx="144">
                  <c:v>4.0999999999999996</c:v>
                </c:pt>
                <c:pt idx="145">
                  <c:v>4.0999999999999996</c:v>
                </c:pt>
                <c:pt idx="146">
                  <c:v>4.0999999999999996</c:v>
                </c:pt>
                <c:pt idx="147">
                  <c:v>4.0999999999999996</c:v>
                </c:pt>
                <c:pt idx="148">
                  <c:v>4.0999999999999996</c:v>
                </c:pt>
                <c:pt idx="149">
                  <c:v>4.0999999999999996</c:v>
                </c:pt>
                <c:pt idx="150">
                  <c:v>4.0999999999999996</c:v>
                </c:pt>
                <c:pt idx="151">
                  <c:v>4.0999999999999996</c:v>
                </c:pt>
                <c:pt idx="152">
                  <c:v>4.0999999999999996</c:v>
                </c:pt>
                <c:pt idx="153">
                  <c:v>4.0999999999999996</c:v>
                </c:pt>
                <c:pt idx="154">
                  <c:v>4.0999999999999996</c:v>
                </c:pt>
                <c:pt idx="155">
                  <c:v>4.0999999999999996</c:v>
                </c:pt>
                <c:pt idx="156">
                  <c:v>4.0999999999999996</c:v>
                </c:pt>
                <c:pt idx="157">
                  <c:v>4.0999999999999996</c:v>
                </c:pt>
                <c:pt idx="158">
                  <c:v>4.0999999999999996</c:v>
                </c:pt>
                <c:pt idx="159">
                  <c:v>4.0999999999999996</c:v>
                </c:pt>
                <c:pt idx="160">
                  <c:v>4.0999999999999996</c:v>
                </c:pt>
                <c:pt idx="161">
                  <c:v>4.0999999999999996</c:v>
                </c:pt>
                <c:pt idx="162">
                  <c:v>4.0999999999999996</c:v>
                </c:pt>
                <c:pt idx="163">
                  <c:v>4.0999999999999996</c:v>
                </c:pt>
                <c:pt idx="164">
                  <c:v>4.0999999999999996</c:v>
                </c:pt>
                <c:pt idx="165">
                  <c:v>4.0999999999999996</c:v>
                </c:pt>
                <c:pt idx="166">
                  <c:v>4.0999999999999996</c:v>
                </c:pt>
                <c:pt idx="167">
                  <c:v>4.0999999999999996</c:v>
                </c:pt>
                <c:pt idx="168">
                  <c:v>4.0999999999999996</c:v>
                </c:pt>
                <c:pt idx="169">
                  <c:v>4.0999999999999996</c:v>
                </c:pt>
                <c:pt idx="170">
                  <c:v>4.0999999999999996</c:v>
                </c:pt>
                <c:pt idx="171">
                  <c:v>4.0999999999999996</c:v>
                </c:pt>
                <c:pt idx="172">
                  <c:v>4.0999999999999996</c:v>
                </c:pt>
                <c:pt idx="173">
                  <c:v>4.0999999999999996</c:v>
                </c:pt>
                <c:pt idx="174">
                  <c:v>4.0999999999999996</c:v>
                </c:pt>
                <c:pt idx="175">
                  <c:v>4.0999999999999996</c:v>
                </c:pt>
                <c:pt idx="176">
                  <c:v>4.0999999999999996</c:v>
                </c:pt>
                <c:pt idx="177">
                  <c:v>4.0999999999999996</c:v>
                </c:pt>
                <c:pt idx="178">
                  <c:v>4.0999999999999996</c:v>
                </c:pt>
                <c:pt idx="179">
                  <c:v>4.0999999999999996</c:v>
                </c:pt>
                <c:pt idx="180">
                  <c:v>4.0999999999999996</c:v>
                </c:pt>
              </c:numCache>
            </c:numRef>
          </c:yVal>
          <c:smooth val="0"/>
        </c:ser>
        <c:dLbls>
          <c:showLegendKey val="0"/>
          <c:showVal val="0"/>
          <c:showCatName val="0"/>
          <c:showSerName val="0"/>
          <c:showPercent val="0"/>
          <c:showBubbleSize val="0"/>
        </c:dLbls>
        <c:axId val="194801664"/>
        <c:axId val="194799488"/>
      </c:scatterChart>
      <c:valAx>
        <c:axId val="194790912"/>
        <c:scaling>
          <c:orientation val="minMax"/>
          <c:max val="90"/>
          <c:min val="-90"/>
        </c:scaling>
        <c:delete val="0"/>
        <c:axPos val="b"/>
        <c:title>
          <c:tx>
            <c:rich>
              <a:bodyPr rot="0" vert="horz"/>
              <a:lstStyle/>
              <a:p>
                <a:pPr>
                  <a:defRPr/>
                </a:pPr>
                <a:r>
                  <a:rPr lang="en-GB"/>
                  <a:t>Geomagnetic latitude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94797568"/>
        <c:crossesAt val="-90"/>
        <c:crossBetween val="midCat"/>
        <c:majorUnit val="10"/>
      </c:valAx>
      <c:valAx>
        <c:axId val="194797568"/>
        <c:scaling>
          <c:orientation val="minMax"/>
        </c:scaling>
        <c:delete val="0"/>
        <c:axPos val="l"/>
        <c:title>
          <c:tx>
            <c:rich>
              <a:bodyPr rot="-5400000" vert="horz"/>
              <a:lstStyle/>
              <a:p>
                <a:pPr>
                  <a:defRPr/>
                </a:pPr>
                <a:r>
                  <a:rPr lang="en-GB"/>
                  <a:t>F, J</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94790912"/>
        <c:crossesAt val="-90"/>
        <c:crossBetween val="midCat"/>
      </c:valAx>
      <c:valAx>
        <c:axId val="194799488"/>
        <c:scaling>
          <c:orientation val="minMax"/>
        </c:scaling>
        <c:delete val="0"/>
        <c:axPos val="r"/>
        <c:title>
          <c:tx>
            <c:rich>
              <a:bodyPr rot="-5400000" vert="horz"/>
              <a:lstStyle/>
              <a:p>
                <a:pPr>
                  <a:defRPr/>
                </a:pPr>
                <a:r>
                  <a:rPr lang="en-GB"/>
                  <a:t>H</a:t>
                </a:r>
              </a:p>
            </c:rich>
          </c:tx>
          <c:overlay val="0"/>
          <c:spPr>
            <a:noFill/>
            <a:ln>
              <a:noFill/>
            </a:ln>
            <a:effectLst/>
          </c:sp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94801664"/>
        <c:crosses val="max"/>
        <c:crossBetween val="midCat"/>
      </c:valAx>
      <c:valAx>
        <c:axId val="194801664"/>
        <c:scaling>
          <c:orientation val="minMax"/>
        </c:scaling>
        <c:delete val="1"/>
        <c:axPos val="b"/>
        <c:numFmt formatCode="General" sourceLinked="1"/>
        <c:majorTickMark val="out"/>
        <c:minorTickMark val="none"/>
        <c:tickLblPos val="nextTo"/>
        <c:crossAx val="19479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40" b="1" i="0" u="none" strike="noStrike" baseline="0">
                <a:effectLst/>
              </a:rPr>
              <a:t>1-φ(D)</a:t>
            </a:r>
            <a:r>
              <a:rPr lang="en-GB"/>
              <a:t>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attenuation'!$F$8:$F$38</c:f>
              <c:numCache>
                <c:formatCode>0.000</c:formatCode>
                <c:ptCount val="31"/>
                <c:pt idx="0">
                  <c:v>0.99099999999999999</c:v>
                </c:pt>
                <c:pt idx="1">
                  <c:v>0.98199999999999998</c:v>
                </c:pt>
                <c:pt idx="2">
                  <c:v>0.97299999999999998</c:v>
                </c:pt>
                <c:pt idx="3">
                  <c:v>0.96399999999999997</c:v>
                </c:pt>
                <c:pt idx="4">
                  <c:v>0.95499999999999996</c:v>
                </c:pt>
                <c:pt idx="5">
                  <c:v>0.94499999999999995</c:v>
                </c:pt>
                <c:pt idx="6">
                  <c:v>0.93600000000000005</c:v>
                </c:pt>
                <c:pt idx="7">
                  <c:v>0.92600000000000005</c:v>
                </c:pt>
                <c:pt idx="8">
                  <c:v>0.91700000000000004</c:v>
                </c:pt>
                <c:pt idx="9">
                  <c:v>0.90700000000000003</c:v>
                </c:pt>
                <c:pt idx="10">
                  <c:v>0.85899999999999999</c:v>
                </c:pt>
                <c:pt idx="11">
                  <c:v>0.80700000000000005</c:v>
                </c:pt>
                <c:pt idx="12">
                  <c:v>0.69</c:v>
                </c:pt>
                <c:pt idx="13">
                  <c:v>0.56699999999999995</c:v>
                </c:pt>
                <c:pt idx="14">
                  <c:v>0.47099999999999997</c:v>
                </c:pt>
                <c:pt idx="15">
                  <c:v>0.40200000000000002</c:v>
                </c:pt>
                <c:pt idx="16">
                  <c:v>0.34899999999999998</c:v>
                </c:pt>
                <c:pt idx="17">
                  <c:v>0.308</c:v>
                </c:pt>
                <c:pt idx="18">
                  <c:v>0.27500000000000002</c:v>
                </c:pt>
                <c:pt idx="19">
                  <c:v>0.248</c:v>
                </c:pt>
                <c:pt idx="20">
                  <c:v>0.16700000000000001</c:v>
                </c:pt>
                <c:pt idx="21">
                  <c:v>0.126</c:v>
                </c:pt>
                <c:pt idx="22">
                  <c:v>0.10100000000000001</c:v>
                </c:pt>
                <c:pt idx="23">
                  <c:v>8.4000000000000005E-2</c:v>
                </c:pt>
                <c:pt idx="24">
                  <c:v>6.3E-2</c:v>
                </c:pt>
                <c:pt idx="25">
                  <c:v>0.05</c:v>
                </c:pt>
                <c:pt idx="30">
                  <c:v>2.5000000000000001E-2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attenuation'!$P$8:$P$1007</c:f>
              <c:numCache>
                <c:formatCode>0.000</c:formatCode>
                <c:ptCount val="1000"/>
                <c:pt idx="0">
                  <c:v>0.99106645380196901</c:v>
                </c:pt>
                <c:pt idx="1">
                  <c:v>0.98206168969463803</c:v>
                </c:pt>
                <c:pt idx="2">
                  <c:v>0.97302650966854098</c:v>
                </c:pt>
                <c:pt idx="3">
                  <c:v>0.96391242742629901</c:v>
                </c:pt>
                <c:pt idx="4">
                  <c:v>0.95466564957937206</c:v>
                </c:pt>
                <c:pt idx="5">
                  <c:v>0.94527585434664496</c:v>
                </c:pt>
                <c:pt idx="6">
                  <c:v>0.93580876742863095</c:v>
                </c:pt>
                <c:pt idx="7">
                  <c:v>0.92629178835357195</c:v>
                </c:pt>
                <c:pt idx="8">
                  <c:v>0.91676547953421195</c:v>
                </c:pt>
                <c:pt idx="9">
                  <c:v>0.90722127758419802</c:v>
                </c:pt>
                <c:pt idx="10">
                  <c:v>0.89767897625538995</c:v>
                </c:pt>
                <c:pt idx="11">
                  <c:v>0.88811517080954006</c:v>
                </c:pt>
                <c:pt idx="12">
                  <c:v>0.87849175587822803</c:v>
                </c:pt>
                <c:pt idx="13">
                  <c:v>0.86877062609303002</c:v>
                </c:pt>
                <c:pt idx="14">
                  <c:v>0.85891367608552704</c:v>
                </c:pt>
                <c:pt idx="15">
                  <c:v>0.84888852735925802</c:v>
                </c:pt>
                <c:pt idx="16">
                  <c:v>0.838685708905623</c:v>
                </c:pt>
                <c:pt idx="17">
                  <c:v>0.82830147658798303</c:v>
                </c:pt>
                <c:pt idx="18">
                  <c:v>0.81773208626970095</c:v>
                </c:pt>
                <c:pt idx="19">
                  <c:v>0.80697379381413803</c:v>
                </c:pt>
                <c:pt idx="20">
                  <c:v>0.79602457127493498</c:v>
                </c:pt>
                <c:pt idx="21">
                  <c:v>0.78488925546684396</c:v>
                </c:pt>
                <c:pt idx="22">
                  <c:v>0.77357439939489903</c:v>
                </c:pt>
                <c:pt idx="23">
                  <c:v>0.76208655606413001</c:v>
                </c:pt>
                <c:pt idx="24">
                  <c:v>0.75043227847956995</c:v>
                </c:pt>
                <c:pt idx="25">
                  <c:v>0.73861811964624902</c:v>
                </c:pt>
                <c:pt idx="26">
                  <c:v>0.72665063256920104</c:v>
                </c:pt>
                <c:pt idx="27">
                  <c:v>0.71453637025345595</c:v>
                </c:pt>
                <c:pt idx="28">
                  <c:v>0.70228188570404604</c:v>
                </c:pt>
                <c:pt idx="29">
                  <c:v>0.68989373192600401</c:v>
                </c:pt>
                <c:pt idx="30">
                  <c:v>0.67738550279789</c:v>
                </c:pt>
                <c:pt idx="31">
                  <c:v>0.66479895569238501</c:v>
                </c:pt>
                <c:pt idx="32">
                  <c:v>0.65218288885569797</c:v>
                </c:pt>
                <c:pt idx="33">
                  <c:v>0.63958610053403897</c:v>
                </c:pt>
                <c:pt idx="34">
                  <c:v>0.62705738897361596</c:v>
                </c:pt>
                <c:pt idx="35">
                  <c:v>0.61464555242064001</c:v>
                </c:pt>
                <c:pt idx="36">
                  <c:v>0.60239938912132096</c:v>
                </c:pt>
                <c:pt idx="37">
                  <c:v>0.590367697321867</c:v>
                </c:pt>
                <c:pt idx="38">
                  <c:v>0.57859927526848798</c:v>
                </c:pt>
                <c:pt idx="39">
                  <c:v>0.56714292120739396</c:v>
                </c:pt>
                <c:pt idx="40">
                  <c:v>0.55603797029306701</c:v>
                </c:pt>
                <c:pt idx="41">
                  <c:v>0.54528590531307797</c:v>
                </c:pt>
                <c:pt idx="42">
                  <c:v>0.53487874596327101</c:v>
                </c:pt>
                <c:pt idx="43">
                  <c:v>0.52480851193948996</c:v>
                </c:pt>
                <c:pt idx="44">
                  <c:v>0.51506722293757901</c:v>
                </c:pt>
                <c:pt idx="45">
                  <c:v>0.50564689865338097</c:v>
                </c:pt>
                <c:pt idx="46">
                  <c:v>0.49653955878274197</c:v>
                </c:pt>
                <c:pt idx="47">
                  <c:v>0.48773722302150302</c:v>
                </c:pt>
                <c:pt idx="48">
                  <c:v>0.47923191106551</c:v>
                </c:pt>
                <c:pt idx="49">
                  <c:v>0.47101564261060602</c:v>
                </c:pt>
                <c:pt idx="50">
                  <c:v>0.46307941055380603</c:v>
                </c:pt>
                <c:pt idx="51">
                  <c:v>0.45541010059680898</c:v>
                </c:pt>
                <c:pt idx="52">
                  <c:v>0.44799357164248299</c:v>
                </c:pt>
                <c:pt idx="53">
                  <c:v>0.44081568259369802</c:v>
                </c:pt>
                <c:pt idx="54">
                  <c:v>0.43386229235332302</c:v>
                </c:pt>
                <c:pt idx="55">
                  <c:v>0.42711925982422699</c:v>
                </c:pt>
                <c:pt idx="56">
                  <c:v>0.42057244390928</c:v>
                </c:pt>
                <c:pt idx="57">
                  <c:v>0.414207703511351</c:v>
                </c:pt>
                <c:pt idx="58">
                  <c:v>0.40801089753330899</c:v>
                </c:pt>
                <c:pt idx="59">
                  <c:v>0.40196788487802299</c:v>
                </c:pt>
                <c:pt idx="60">
                  <c:v>0.39606664858200502</c:v>
                </c:pt>
                <c:pt idx="61">
                  <c:v>0.390303668216334</c:v>
                </c:pt>
                <c:pt idx="62">
                  <c:v>0.38467754748573202</c:v>
                </c:pt>
                <c:pt idx="63">
                  <c:v>0.37918689009492001</c:v>
                </c:pt>
                <c:pt idx="64">
                  <c:v>0.37383029974861898</c:v>
                </c:pt>
                <c:pt idx="65">
                  <c:v>0.36860638015155101</c:v>
                </c:pt>
                <c:pt idx="66">
                  <c:v>0.36351373500843698</c:v>
                </c:pt>
                <c:pt idx="67">
                  <c:v>0.35855096802399899</c:v>
                </c:pt>
                <c:pt idx="68">
                  <c:v>0.35371668290295799</c:v>
                </c:pt>
                <c:pt idx="69">
                  <c:v>0.34900948335003601</c:v>
                </c:pt>
                <c:pt idx="70">
                  <c:v>0.344427343490952</c:v>
                </c:pt>
                <c:pt idx="71">
                  <c:v>0.33996571913541801</c:v>
                </c:pt>
                <c:pt idx="72">
                  <c:v>0.335619436514142</c:v>
                </c:pt>
                <c:pt idx="73">
                  <c:v>0.33138332185783298</c:v>
                </c:pt>
                <c:pt idx="74">
                  <c:v>0.32725220139720201</c:v>
                </c:pt>
                <c:pt idx="75">
                  <c:v>0.323220901362957</c:v>
                </c:pt>
                <c:pt idx="76">
                  <c:v>0.31928424798580801</c:v>
                </c:pt>
                <c:pt idx="77">
                  <c:v>0.315437067496464</c:v>
                </c:pt>
                <c:pt idx="78">
                  <c:v>0.31167418612563402</c:v>
                </c:pt>
                <c:pt idx="79">
                  <c:v>0.30799043010402599</c:v>
                </c:pt>
                <c:pt idx="80">
                  <c:v>0.30438125971699798</c:v>
                </c:pt>
                <c:pt idx="81">
                  <c:v>0.30084467146849198</c:v>
                </c:pt>
                <c:pt idx="82">
                  <c:v>0.297379295917094</c:v>
                </c:pt>
                <c:pt idx="83">
                  <c:v>0.293983763621394</c:v>
                </c:pt>
                <c:pt idx="84">
                  <c:v>0.29065670513998099</c:v>
                </c:pt>
                <c:pt idx="85">
                  <c:v>0.28739675103144202</c:v>
                </c:pt>
                <c:pt idx="86">
                  <c:v>0.284202531854366</c:v>
                </c:pt>
                <c:pt idx="87">
                  <c:v>0.28107267816734199</c:v>
                </c:pt>
                <c:pt idx="88">
                  <c:v>0.278005820528958</c:v>
                </c:pt>
                <c:pt idx="89">
                  <c:v>0.27500058949780298</c:v>
                </c:pt>
                <c:pt idx="90">
                  <c:v>0.27205557676761899</c:v>
                </c:pt>
                <c:pt idx="91">
                  <c:v>0.26916921857277298</c:v>
                </c:pt>
                <c:pt idx="92">
                  <c:v>0.26633991228278298</c:v>
                </c:pt>
                <c:pt idx="93">
                  <c:v>0.26356605526717197</c:v>
                </c:pt>
                <c:pt idx="94">
                  <c:v>0.26084604489545798</c:v>
                </c:pt>
                <c:pt idx="95">
                  <c:v>0.25817827853716202</c:v>
                </c:pt>
                <c:pt idx="96">
                  <c:v>0.25556115356180398</c:v>
                </c:pt>
                <c:pt idx="97">
                  <c:v>0.25299306733890398</c:v>
                </c:pt>
                <c:pt idx="98">
                  <c:v>0.25047241723798302</c:v>
                </c:pt>
                <c:pt idx="99">
                  <c:v>0.24799760062856099</c:v>
                </c:pt>
                <c:pt idx="100">
                  <c:v>0.24556717265842801</c:v>
                </c:pt>
                <c:pt idx="101">
                  <c:v>0.24318031958846001</c:v>
                </c:pt>
                <c:pt idx="102">
                  <c:v>0.24083638545780101</c:v>
                </c:pt>
                <c:pt idx="103">
                  <c:v>0.238534714305597</c:v>
                </c:pt>
                <c:pt idx="104">
                  <c:v>0.236274650170993</c:v>
                </c:pt>
                <c:pt idx="105">
                  <c:v>0.23405553709313501</c:v>
                </c:pt>
                <c:pt idx="106">
                  <c:v>0.231876719111168</c:v>
                </c:pt>
                <c:pt idx="107">
                  <c:v>0.22973754026423601</c:v>
                </c:pt>
                <c:pt idx="108">
                  <c:v>0.22763734459148599</c:v>
                </c:pt>
                <c:pt idx="109">
                  <c:v>0.225575476132063</c:v>
                </c:pt>
                <c:pt idx="110">
                  <c:v>0.22355127892511201</c:v>
                </c:pt>
                <c:pt idx="111">
                  <c:v>0.221564097009778</c:v>
                </c:pt>
                <c:pt idx="112">
                  <c:v>0.21961327442520701</c:v>
                </c:pt>
                <c:pt idx="113">
                  <c:v>0.217698155210544</c:v>
                </c:pt>
                <c:pt idx="114">
                  <c:v>0.215818083404934</c:v>
                </c:pt>
                <c:pt idx="115">
                  <c:v>0.21397240304752299</c:v>
                </c:pt>
                <c:pt idx="116">
                  <c:v>0.21216045817745599</c:v>
                </c:pt>
                <c:pt idx="117">
                  <c:v>0.210381592833878</c:v>
                </c:pt>
                <c:pt idx="118">
                  <c:v>0.208635151055934</c:v>
                </c:pt>
                <c:pt idx="119">
                  <c:v>0.20692047688276999</c:v>
                </c:pt>
                <c:pt idx="120">
                  <c:v>0.205236914353532</c:v>
                </c:pt>
                <c:pt idx="121">
                  <c:v>0.20358380750736399</c:v>
                </c:pt>
                <c:pt idx="122">
                  <c:v>0.20196050038341101</c:v>
                </c:pt>
                <c:pt idx="123">
                  <c:v>0.20036633702081999</c:v>
                </c:pt>
                <c:pt idx="124">
                  <c:v>0.19880066145873501</c:v>
                </c:pt>
                <c:pt idx="125">
                  <c:v>0.197262817736302</c:v>
                </c:pt>
                <c:pt idx="126">
                  <c:v>0.19575214989266601</c:v>
                </c:pt>
                <c:pt idx="127">
                  <c:v>0.194268001966972</c:v>
                </c:pt>
                <c:pt idx="128">
                  <c:v>0.19280971799836499</c:v>
                </c:pt>
                <c:pt idx="129">
                  <c:v>0.191376642025992</c:v>
                </c:pt>
                <c:pt idx="130">
                  <c:v>0.189968118088997</c:v>
                </c:pt>
                <c:pt idx="131">
                  <c:v>0.18858349022652501</c:v>
                </c:pt>
                <c:pt idx="132">
                  <c:v>0.187222102477723</c:v>
                </c:pt>
                <c:pt idx="133">
                  <c:v>0.18588329888173399</c:v>
                </c:pt>
                <c:pt idx="134">
                  <c:v>0.18456642347770499</c:v>
                </c:pt>
                <c:pt idx="135">
                  <c:v>0.18327082030478101</c:v>
                </c:pt>
                <c:pt idx="136">
                  <c:v>0.18199583340210701</c:v>
                </c:pt>
                <c:pt idx="137">
                  <c:v>0.18074080680882801</c:v>
                </c:pt>
                <c:pt idx="138">
                  <c:v>0.17950508456409001</c:v>
                </c:pt>
                <c:pt idx="139">
                  <c:v>0.17828801070703801</c:v>
                </c:pt>
                <c:pt idx="140">
                  <c:v>0.17708892927681699</c:v>
                </c:pt>
                <c:pt idx="141">
                  <c:v>0.17590718431257299</c:v>
                </c:pt>
                <c:pt idx="142">
                  <c:v>0.174742119853452</c:v>
                </c:pt>
                <c:pt idx="143">
                  <c:v>0.17359307993859699</c:v>
                </c:pt>
                <c:pt idx="144">
                  <c:v>0.172459408607155</c:v>
                </c:pt>
                <c:pt idx="145">
                  <c:v>0.17134044989826999</c:v>
                </c:pt>
                <c:pt idx="146">
                  <c:v>0.17023554785108899</c:v>
                </c:pt>
                <c:pt idx="147">
                  <c:v>0.16914404650475701</c:v>
                </c:pt>
                <c:pt idx="148">
                  <c:v>0.16806528989841801</c:v>
                </c:pt>
                <c:pt idx="149">
                  <c:v>0.16699862207121899</c:v>
                </c:pt>
                <c:pt idx="150">
                  <c:v>0.1659434784079</c:v>
                </c:pt>
                <c:pt idx="151">
                  <c:v>0.164899659675592</c:v>
                </c:pt>
                <c:pt idx="152">
                  <c:v>0.163867057987021</c:v>
                </c:pt>
                <c:pt idx="153">
                  <c:v>0.162845565454911</c:v>
                </c:pt>
                <c:pt idx="154">
                  <c:v>0.161835074191989</c:v>
                </c:pt>
                <c:pt idx="155">
                  <c:v>0.160835476310982</c:v>
                </c:pt>
                <c:pt idx="156">
                  <c:v>0.159846663924614</c:v>
                </c:pt>
                <c:pt idx="157">
                  <c:v>0.158868529145612</c:v>
                </c:pt>
                <c:pt idx="158">
                  <c:v>0.15790096408670201</c:v>
                </c:pt>
                <c:pt idx="159">
                  <c:v>0.15694386086060999</c:v>
                </c:pt>
                <c:pt idx="160">
                  <c:v>0.15599711158006099</c:v>
                </c:pt>
                <c:pt idx="161">
                  <c:v>0.15506060835778099</c:v>
                </c:pt>
                <c:pt idx="162">
                  <c:v>0.154134243306496</c:v>
                </c:pt>
                <c:pt idx="163">
                  <c:v>0.153217908538933</c:v>
                </c:pt>
                <c:pt idx="164">
                  <c:v>0.152311496167817</c:v>
                </c:pt>
                <c:pt idx="165">
                  <c:v>0.15141489830587401</c:v>
                </c:pt>
                <c:pt idx="166">
                  <c:v>0.15052800706583</c:v>
                </c:pt>
                <c:pt idx="167">
                  <c:v>0.14965071456041101</c:v>
                </c:pt>
                <c:pt idx="168">
                  <c:v>0.148782912902343</c:v>
                </c:pt>
                <c:pt idx="169">
                  <c:v>0.147924494204351</c:v>
                </c:pt>
                <c:pt idx="170">
                  <c:v>0.14707535057916199</c:v>
                </c:pt>
                <c:pt idx="171">
                  <c:v>0.146235374139501</c:v>
                </c:pt>
                <c:pt idx="172">
                  <c:v>0.14540445699809501</c:v>
                </c:pt>
                <c:pt idx="173">
                  <c:v>0.14458249126766801</c:v>
                </c:pt>
                <c:pt idx="174">
                  <c:v>0.143769369060949</c:v>
                </c:pt>
                <c:pt idx="175">
                  <c:v>0.142964982490661</c:v>
                </c:pt>
                <c:pt idx="176">
                  <c:v>0.142169223669531</c:v>
                </c:pt>
                <c:pt idx="177">
                  <c:v>0.14138198471028501</c:v>
                </c:pt>
                <c:pt idx="178">
                  <c:v>0.14060315772564899</c:v>
                </c:pt>
                <c:pt idx="179">
                  <c:v>0.13983263482834801</c:v>
                </c:pt>
                <c:pt idx="180">
                  <c:v>0.13907030813110999</c:v>
                </c:pt>
                <c:pt idx="181">
                  <c:v>0.138316069746658</c:v>
                </c:pt>
                <c:pt idx="182">
                  <c:v>0.13756981178772101</c:v>
                </c:pt>
                <c:pt idx="183">
                  <c:v>0.136831426367022</c:v>
                </c:pt>
                <c:pt idx="184">
                  <c:v>0.13610080559728899</c:v>
                </c:pt>
                <c:pt idx="185">
                  <c:v>0.13537784159124699</c:v>
                </c:pt>
                <c:pt idx="186">
                  <c:v>0.13466242646162199</c:v>
                </c:pt>
                <c:pt idx="187">
                  <c:v>0.13395445232114001</c:v>
                </c:pt>
                <c:pt idx="188">
                  <c:v>0.133253811282527</c:v>
                </c:pt>
                <c:pt idx="189">
                  <c:v>0.13256039545850801</c:v>
                </c:pt>
                <c:pt idx="190">
                  <c:v>0.13187409696180999</c:v>
                </c:pt>
                <c:pt idx="191">
                  <c:v>0.131194807905159</c:v>
                </c:pt>
                <c:pt idx="192">
                  <c:v>0.13052242040128101</c:v>
                </c:pt>
                <c:pt idx="193">
                  <c:v>0.12985682656290001</c:v>
                </c:pt>
                <c:pt idx="194">
                  <c:v>0.12919791850274401</c:v>
                </c:pt>
                <c:pt idx="195">
                  <c:v>0.12854558833353899</c:v>
                </c:pt>
                <c:pt idx="196">
                  <c:v>0.12789972816800901</c:v>
                </c:pt>
                <c:pt idx="197">
                  <c:v>0.12726023011888099</c:v>
                </c:pt>
                <c:pt idx="198">
                  <c:v>0.126626986298882</c:v>
                </c:pt>
                <c:pt idx="199">
                  <c:v>0.12599988882073601</c:v>
                </c:pt>
                <c:pt idx="200">
                  <c:v>0.12537883701789501</c:v>
                </c:pt>
                <c:pt idx="201">
                  <c:v>0.124763759106712</c:v>
                </c:pt>
                <c:pt idx="202">
                  <c:v>0.124154590524264</c:v>
                </c:pt>
                <c:pt idx="203">
                  <c:v>0.12355126670763</c:v>
                </c:pt>
                <c:pt idx="204">
                  <c:v>0.122953723093887</c:v>
                </c:pt>
                <c:pt idx="205">
                  <c:v>0.122361895120113</c:v>
                </c:pt>
                <c:pt idx="206">
                  <c:v>0.121775718223386</c:v>
                </c:pt>
                <c:pt idx="207">
                  <c:v>0.121195127840783</c:v>
                </c:pt>
                <c:pt idx="208">
                  <c:v>0.120620059409384</c:v>
                </c:pt>
                <c:pt idx="209">
                  <c:v>0.12005044836626499</c:v>
                </c:pt>
                <c:pt idx="210">
                  <c:v>0.119486230148504</c:v>
                </c:pt>
                <c:pt idx="211">
                  <c:v>0.11892734019318001</c:v>
                </c:pt>
                <c:pt idx="212">
                  <c:v>0.11837371393737001</c:v>
                </c:pt>
                <c:pt idx="213">
                  <c:v>0.11782528681815201</c:v>
                </c:pt>
                <c:pt idx="214">
                  <c:v>0.117281994272604</c:v>
                </c:pt>
                <c:pt idx="215">
                  <c:v>0.11674377173780399</c:v>
                </c:pt>
                <c:pt idx="216">
                  <c:v>0.116210554650829</c:v>
                </c:pt>
                <c:pt idx="217">
                  <c:v>0.115682278448758</c:v>
                </c:pt>
                <c:pt idx="218">
                  <c:v>0.11515887856866799</c:v>
                </c:pt>
                <c:pt idx="219">
                  <c:v>0.114640290447638</c:v>
                </c:pt>
                <c:pt idx="220">
                  <c:v>0.114126449522745</c:v>
                </c:pt>
                <c:pt idx="221">
                  <c:v>0.11361729123106699</c:v>
                </c:pt>
                <c:pt idx="222">
                  <c:v>0.113112751009681</c:v>
                </c:pt>
                <c:pt idx="223">
                  <c:v>0.11261276429566699</c:v>
                </c:pt>
                <c:pt idx="224">
                  <c:v>0.112117266526101</c:v>
                </c:pt>
                <c:pt idx="225">
                  <c:v>0.111626193138062</c:v>
                </c:pt>
                <c:pt idx="226">
                  <c:v>0.11113947956862701</c:v>
                </c:pt>
                <c:pt idx="227">
                  <c:v>0.110657061254874</c:v>
                </c:pt>
                <c:pt idx="228">
                  <c:v>0.110178873633881</c:v>
                </c:pt>
                <c:pt idx="229">
                  <c:v>0.109704852142727</c:v>
                </c:pt>
                <c:pt idx="230">
                  <c:v>0.109234932218488</c:v>
                </c:pt>
                <c:pt idx="231">
                  <c:v>0.10876904929824301</c:v>
                </c:pt>
                <c:pt idx="232">
                  <c:v>0.108307138819069</c:v>
                </c:pt>
                <c:pt idx="233">
                  <c:v>0.107849136218045</c:v>
                </c:pt>
                <c:pt idx="234">
                  <c:v>0.107394976932248</c:v>
                </c:pt>
                <c:pt idx="235">
                  <c:v>0.106944596398757</c:v>
                </c:pt>
                <c:pt idx="236">
                  <c:v>0.106497930054649</c:v>
                </c:pt>
                <c:pt idx="237">
                  <c:v>0.106054913337001</c:v>
                </c:pt>
                <c:pt idx="238">
                  <c:v>0.105615481682893</c:v>
                </c:pt>
                <c:pt idx="239">
                  <c:v>0.105179570529401</c:v>
                </c:pt>
                <c:pt idx="240">
                  <c:v>0.10474711531360301</c:v>
                </c:pt>
                <c:pt idx="241">
                  <c:v>0.104318051472578</c:v>
                </c:pt>
                <c:pt idx="242">
                  <c:v>0.10389231444340399</c:v>
                </c:pt>
                <c:pt idx="243">
                  <c:v>0.103469839663157</c:v>
                </c:pt>
                <c:pt idx="244">
                  <c:v>0.103050562568917</c:v>
                </c:pt>
                <c:pt idx="245">
                  <c:v>0.10263441859776</c:v>
                </c:pt>
                <c:pt idx="246">
                  <c:v>0.102221343186766</c:v>
                </c:pt>
                <c:pt idx="247">
                  <c:v>0.101811271773011</c:v>
                </c:pt>
                <c:pt idx="248">
                  <c:v>0.101404139793573</c:v>
                </c:pt>
                <c:pt idx="249">
                  <c:v>0.10099988268553101</c:v>
                </c:pt>
                <c:pt idx="250">
                  <c:v>0.100598443680679</c:v>
                </c:pt>
                <c:pt idx="251">
                  <c:v>0.100199797189678</c:v>
                </c:pt>
                <c:pt idx="252">
                  <c:v>9.9803925417906003E-2</c:v>
                </c:pt>
                <c:pt idx="253">
                  <c:v>9.9410810570741207E-2</c:v>
                </c:pt>
                <c:pt idx="254">
                  <c:v>9.9020434853561504E-2</c:v>
                </c:pt>
                <c:pt idx="255">
                  <c:v>9.8632780471744702E-2</c:v>
                </c:pt>
                <c:pt idx="256">
                  <c:v>9.8247829630668707E-2</c:v>
                </c:pt>
                <c:pt idx="257">
                  <c:v>9.7865564535711602E-2</c:v>
                </c:pt>
                <c:pt idx="258">
                  <c:v>9.7485967392251197E-2</c:v>
                </c:pt>
                <c:pt idx="259">
                  <c:v>9.7109020405665505E-2</c:v>
                </c:pt>
                <c:pt idx="260">
                  <c:v>9.6734705781332406E-2</c:v>
                </c:pt>
                <c:pt idx="261">
                  <c:v>9.6363005724629899E-2</c:v>
                </c:pt>
                <c:pt idx="262">
                  <c:v>9.5993902440935794E-2</c:v>
                </c:pt>
                <c:pt idx="263">
                  <c:v>9.5627378135628202E-2</c:v>
                </c:pt>
                <c:pt idx="264">
                  <c:v>9.5263415014084904E-2</c:v>
                </c:pt>
                <c:pt idx="265">
                  <c:v>9.4901995281683901E-2</c:v>
                </c:pt>
                <c:pt idx="266">
                  <c:v>9.4543101143803099E-2</c:v>
                </c:pt>
                <c:pt idx="267">
                  <c:v>9.4186714805820498E-2</c:v>
                </c:pt>
                <c:pt idx="268">
                  <c:v>9.3832818473113894E-2</c:v>
                </c:pt>
                <c:pt idx="269">
                  <c:v>9.3481394351061398E-2</c:v>
                </c:pt>
                <c:pt idx="270">
                  <c:v>9.3132424645040901E-2</c:v>
                </c:pt>
                <c:pt idx="271">
                  <c:v>9.2785891560430198E-2</c:v>
                </c:pt>
                <c:pt idx="272">
                  <c:v>9.24417773026074E-2</c:v>
                </c:pt>
                <c:pt idx="273">
                  <c:v>9.2100064076950303E-2</c:v>
                </c:pt>
                <c:pt idx="274">
                  <c:v>9.1760734088837004E-2</c:v>
                </c:pt>
                <c:pt idx="275">
                  <c:v>9.14237695436452E-2</c:v>
                </c:pt>
                <c:pt idx="276">
                  <c:v>9.1089152646753102E-2</c:v>
                </c:pt>
                <c:pt idx="277">
                  <c:v>9.0756865603538406E-2</c:v>
                </c:pt>
                <c:pt idx="278">
                  <c:v>9.0426890619379197E-2</c:v>
                </c:pt>
                <c:pt idx="279">
                  <c:v>9.0099209899653296E-2</c:v>
                </c:pt>
                <c:pt idx="280">
                  <c:v>8.9773805649738803E-2</c:v>
                </c:pt>
                <c:pt idx="281">
                  <c:v>8.9450660075013497E-2</c:v>
                </c:pt>
                <c:pt idx="282">
                  <c:v>8.9129755380855297E-2</c:v>
                </c:pt>
                <c:pt idx="283">
                  <c:v>8.8811073772642302E-2</c:v>
                </c:pt>
                <c:pt idx="284">
                  <c:v>8.8494597455752305E-2</c:v>
                </c:pt>
                <c:pt idx="285">
                  <c:v>8.8180308635563295E-2</c:v>
                </c:pt>
                <c:pt idx="286">
                  <c:v>8.7868189517453302E-2</c:v>
                </c:pt>
                <c:pt idx="287">
                  <c:v>8.7558222306799993E-2</c:v>
                </c:pt>
                <c:pt idx="288">
                  <c:v>8.7250389208981496E-2</c:v>
                </c:pt>
                <c:pt idx="289">
                  <c:v>8.6944672429375799E-2</c:v>
                </c:pt>
                <c:pt idx="290">
                  <c:v>8.6641054173360696E-2</c:v>
                </c:pt>
                <c:pt idx="291">
                  <c:v>8.6339516646314202E-2</c:v>
                </c:pt>
                <c:pt idx="292">
                  <c:v>8.6040042053614194E-2</c:v>
                </c:pt>
                <c:pt idx="293">
                  <c:v>8.5742612600638604E-2</c:v>
                </c:pt>
                <c:pt idx="294">
                  <c:v>8.5447210492765505E-2</c:v>
                </c:pt>
                <c:pt idx="295">
                  <c:v>8.5153817935372703E-2</c:v>
                </c:pt>
                <c:pt idx="296">
                  <c:v>8.4862417133838103E-2</c:v>
                </c:pt>
                <c:pt idx="297">
                  <c:v>8.4572990293539693E-2</c:v>
                </c:pt>
                <c:pt idx="298">
                  <c:v>8.4285519619855503E-2</c:v>
                </c:pt>
                <c:pt idx="299">
                  <c:v>8.3999987318163299E-2</c:v>
                </c:pt>
                <c:pt idx="300">
                  <c:v>8.3716376413616803E-2</c:v>
                </c:pt>
                <c:pt idx="301">
                  <c:v>8.3434673210472696E-2</c:v>
                </c:pt>
                <c:pt idx="302">
                  <c:v>8.3154864832763006E-2</c:v>
                </c:pt>
                <c:pt idx="303">
                  <c:v>8.2876938404520206E-2</c:v>
                </c:pt>
                <c:pt idx="304">
                  <c:v>8.2600881049776503E-2</c:v>
                </c:pt>
                <c:pt idx="305">
                  <c:v>8.2326679892564203E-2</c:v>
                </c:pt>
                <c:pt idx="306">
                  <c:v>8.2054322056915596E-2</c:v>
                </c:pt>
                <c:pt idx="307">
                  <c:v>8.1783794666862794E-2</c:v>
                </c:pt>
                <c:pt idx="308">
                  <c:v>8.1515084846438393E-2</c:v>
                </c:pt>
                <c:pt idx="309">
                  <c:v>8.1248179719674393E-2</c:v>
                </c:pt>
                <c:pt idx="310">
                  <c:v>8.09830664106031E-2</c:v>
                </c:pt>
                <c:pt idx="311">
                  <c:v>8.0719732043256998E-2</c:v>
                </c:pt>
                <c:pt idx="312">
                  <c:v>8.0458163741668101E-2</c:v>
                </c:pt>
                <c:pt idx="313">
                  <c:v>8.0198348629868896E-2</c:v>
                </c:pt>
                <c:pt idx="314">
                  <c:v>7.9940273831891506E-2</c:v>
                </c:pt>
                <c:pt idx="315">
                  <c:v>7.9683926471768293E-2</c:v>
                </c:pt>
                <c:pt idx="316">
                  <c:v>7.9429293673531604E-2</c:v>
                </c:pt>
                <c:pt idx="317">
                  <c:v>7.9176362561213603E-2</c:v>
                </c:pt>
                <c:pt idx="318">
                  <c:v>7.8925120258846501E-2</c:v>
                </c:pt>
                <c:pt idx="319">
                  <c:v>7.8675553890462699E-2</c:v>
                </c:pt>
                <c:pt idx="320">
                  <c:v>7.8427650580094502E-2</c:v>
                </c:pt>
                <c:pt idx="321">
                  <c:v>7.8181397451774104E-2</c:v>
                </c:pt>
                <c:pt idx="322">
                  <c:v>7.7936781629533797E-2</c:v>
                </c:pt>
                <c:pt idx="323">
                  <c:v>7.7693790237405899E-2</c:v>
                </c:pt>
                <c:pt idx="324">
                  <c:v>7.7452410399422703E-2</c:v>
                </c:pt>
                <c:pt idx="325">
                  <c:v>7.7212629239616401E-2</c:v>
                </c:pt>
                <c:pt idx="326">
                  <c:v>7.69744338820193E-2</c:v>
                </c:pt>
                <c:pt idx="327">
                  <c:v>7.6737811450663704E-2</c:v>
                </c:pt>
                <c:pt idx="328">
                  <c:v>7.6502749069581905E-2</c:v>
                </c:pt>
                <c:pt idx="329">
                  <c:v>7.6269233862806096E-2</c:v>
                </c:pt>
                <c:pt idx="330">
                  <c:v>7.6037252954368695E-2</c:v>
                </c:pt>
                <c:pt idx="331">
                  <c:v>7.5806793468301797E-2</c:v>
                </c:pt>
                <c:pt idx="332">
                  <c:v>7.5577842528637904E-2</c:v>
                </c:pt>
                <c:pt idx="333">
                  <c:v>7.5350387259409096E-2</c:v>
                </c:pt>
                <c:pt idx="334">
                  <c:v>7.5124414784647695E-2</c:v>
                </c:pt>
                <c:pt idx="335">
                  <c:v>7.4899912228386101E-2</c:v>
                </c:pt>
                <c:pt idx="336">
                  <c:v>7.4676866714656398E-2</c:v>
                </c:pt>
                <c:pt idx="337">
                  <c:v>7.4455265367491003E-2</c:v>
                </c:pt>
                <c:pt idx="338">
                  <c:v>7.4235095310922206E-2</c:v>
                </c:pt>
                <c:pt idx="339">
                  <c:v>7.4016343668982201E-2</c:v>
                </c:pt>
                <c:pt idx="340">
                  <c:v>7.3798997565703295E-2</c:v>
                </c:pt>
                <c:pt idx="341">
                  <c:v>7.3583044125117805E-2</c:v>
                </c:pt>
                <c:pt idx="342">
                  <c:v>7.3368470471257899E-2</c:v>
                </c:pt>
                <c:pt idx="343">
                  <c:v>7.3155263728156006E-2</c:v>
                </c:pt>
                <c:pt idx="344">
                  <c:v>7.2943411019844306E-2</c:v>
                </c:pt>
                <c:pt idx="345">
                  <c:v>7.2732899470355106E-2</c:v>
                </c:pt>
                <c:pt idx="346">
                  <c:v>7.2523716203720598E-2</c:v>
                </c:pt>
                <c:pt idx="347">
                  <c:v>7.2315848343973199E-2</c:v>
                </c:pt>
                <c:pt idx="348">
                  <c:v>7.2109283015145104E-2</c:v>
                </c:pt>
                <c:pt idx="349">
                  <c:v>7.1904007341268603E-2</c:v>
                </c:pt>
                <c:pt idx="350">
                  <c:v>7.1700008446376098E-2</c:v>
                </c:pt>
                <c:pt idx="351">
                  <c:v>7.1497273454499605E-2</c:v>
                </c:pt>
                <c:pt idx="352">
                  <c:v>7.1295789489671593E-2</c:v>
                </c:pt>
                <c:pt idx="353">
                  <c:v>7.1095543675924397E-2</c:v>
                </c:pt>
                <c:pt idx="354">
                  <c:v>7.0896523137290099E-2</c:v>
                </c:pt>
                <c:pt idx="355">
                  <c:v>7.0698714997801004E-2</c:v>
                </c:pt>
                <c:pt idx="356">
                  <c:v>7.0502106381489502E-2</c:v>
                </c:pt>
                <c:pt idx="357">
                  <c:v>7.0306684412387896E-2</c:v>
                </c:pt>
                <c:pt idx="358">
                  <c:v>7.0112436214528395E-2</c:v>
                </c:pt>
                <c:pt idx="359">
                  <c:v>6.9919348911943194E-2</c:v>
                </c:pt>
                <c:pt idx="360">
                  <c:v>6.9727409628664694E-2</c:v>
                </c:pt>
                <c:pt idx="361">
                  <c:v>6.9536605488725103E-2</c:v>
                </c:pt>
                <c:pt idx="362">
                  <c:v>6.93469236161567E-2</c:v>
                </c:pt>
                <c:pt idx="363">
                  <c:v>6.9158351134991802E-2</c:v>
                </c:pt>
                <c:pt idx="364">
                  <c:v>6.8970875169262702E-2</c:v>
                </c:pt>
                <c:pt idx="365">
                  <c:v>6.8784482843001704E-2</c:v>
                </c:pt>
                <c:pt idx="366">
                  <c:v>6.8599161280240906E-2</c:v>
                </c:pt>
                <c:pt idx="367">
                  <c:v>6.8414897605012806E-2</c:v>
                </c:pt>
                <c:pt idx="368">
                  <c:v>6.8231678941349502E-2</c:v>
                </c:pt>
                <c:pt idx="369">
                  <c:v>6.8049492413283397E-2</c:v>
                </c:pt>
                <c:pt idx="370">
                  <c:v>6.7868325144846794E-2</c:v>
                </c:pt>
                <c:pt idx="371">
                  <c:v>6.7688164260071806E-2</c:v>
                </c:pt>
                <c:pt idx="372">
                  <c:v>6.7508996882990793E-2</c:v>
                </c:pt>
                <c:pt idx="373">
                  <c:v>6.7330810137636102E-2</c:v>
                </c:pt>
                <c:pt idx="374">
                  <c:v>6.7153591148039996E-2</c:v>
                </c:pt>
                <c:pt idx="375">
                  <c:v>6.6977327038234696E-2</c:v>
                </c:pt>
                <c:pt idx="376">
                  <c:v>6.6802004932252398E-2</c:v>
                </c:pt>
                <c:pt idx="377">
                  <c:v>6.6627611954125601E-2</c:v>
                </c:pt>
                <c:pt idx="378">
                  <c:v>6.6454135227886402E-2</c:v>
                </c:pt>
                <c:pt idx="379">
                  <c:v>6.6281561877567105E-2</c:v>
                </c:pt>
                <c:pt idx="380">
                  <c:v>6.61098790272001E-2</c:v>
                </c:pt>
                <c:pt idx="381">
                  <c:v>6.5939073800817496E-2</c:v>
                </c:pt>
                <c:pt idx="382">
                  <c:v>6.5769133322451698E-2</c:v>
                </c:pt>
                <c:pt idx="383">
                  <c:v>6.5600044716134995E-2</c:v>
                </c:pt>
                <c:pt idx="384">
                  <c:v>6.5431795105899498E-2</c:v>
                </c:pt>
                <c:pt idx="385">
                  <c:v>6.5264371615777694E-2</c:v>
                </c:pt>
                <c:pt idx="386">
                  <c:v>6.5097761369801693E-2</c:v>
                </c:pt>
                <c:pt idx="387">
                  <c:v>6.4931951492003898E-2</c:v>
                </c:pt>
                <c:pt idx="388">
                  <c:v>6.4766929106416599E-2</c:v>
                </c:pt>
                <c:pt idx="389">
                  <c:v>6.4602681337071893E-2</c:v>
                </c:pt>
                <c:pt idx="390">
                  <c:v>6.4439195308002198E-2</c:v>
                </c:pt>
                <c:pt idx="391">
                  <c:v>6.4276458143239804E-2</c:v>
                </c:pt>
                <c:pt idx="392">
                  <c:v>6.4114456966817002E-2</c:v>
                </c:pt>
                <c:pt idx="393">
                  <c:v>6.3953178902765903E-2</c:v>
                </c:pt>
                <c:pt idx="394">
                  <c:v>6.3792611075118993E-2</c:v>
                </c:pt>
                <c:pt idx="395">
                  <c:v>6.3632740607908397E-2</c:v>
                </c:pt>
                <c:pt idx="396">
                  <c:v>6.3473554625166503E-2</c:v>
                </c:pt>
                <c:pt idx="397">
                  <c:v>6.3315040250925506E-2</c:v>
                </c:pt>
                <c:pt idx="398">
                  <c:v>6.3157184609217806E-2</c:v>
                </c:pt>
                <c:pt idx="399">
                  <c:v>6.2999974824075503E-2</c:v>
                </c:pt>
                <c:pt idx="400">
                  <c:v>6.2843399689757204E-2</c:v>
                </c:pt>
                <c:pt idx="401">
                  <c:v>6.26874546814261E-2</c:v>
                </c:pt>
                <c:pt idx="402">
                  <c:v>6.2532136944471794E-2</c:v>
                </c:pt>
                <c:pt idx="403">
                  <c:v>6.2377443624283699E-2</c:v>
                </c:pt>
                <c:pt idx="404">
                  <c:v>6.2223371866251397E-2</c:v>
                </c:pt>
                <c:pt idx="405">
                  <c:v>6.2069918815764298E-2</c:v>
                </c:pt>
                <c:pt idx="406">
                  <c:v>6.1917081618211897E-2</c:v>
                </c:pt>
                <c:pt idx="407">
                  <c:v>6.1764857418983701E-2</c:v>
                </c:pt>
                <c:pt idx="408">
                  <c:v>6.1613243363469197E-2</c:v>
                </c:pt>
                <c:pt idx="409">
                  <c:v>6.1462236597057997E-2</c:v>
                </c:pt>
                <c:pt idx="410">
                  <c:v>6.1311834265139399E-2</c:v>
                </c:pt>
                <c:pt idx="411">
                  <c:v>6.1162033513103002E-2</c:v>
                </c:pt>
                <c:pt idx="412">
                  <c:v>6.1012831486338202E-2</c:v>
                </c:pt>
                <c:pt idx="413">
                  <c:v>6.0864225330234702E-2</c:v>
                </c:pt>
                <c:pt idx="414">
                  <c:v>6.0716212190181702E-2</c:v>
                </c:pt>
                <c:pt idx="415">
                  <c:v>6.0568789211569003E-2</c:v>
                </c:pt>
                <c:pt idx="416">
                  <c:v>6.0421953539785897E-2</c:v>
                </c:pt>
                <c:pt idx="417">
                  <c:v>6.0275702320221898E-2</c:v>
                </c:pt>
                <c:pt idx="418">
                  <c:v>6.01300326982665E-2</c:v>
                </c:pt>
                <c:pt idx="419">
                  <c:v>5.9984941819309301E-2</c:v>
                </c:pt>
                <c:pt idx="420">
                  <c:v>5.98404268287396E-2</c:v>
                </c:pt>
                <c:pt idx="421">
                  <c:v>5.9696484871947099E-2</c:v>
                </c:pt>
                <c:pt idx="422">
                  <c:v>5.9553113094321201E-2</c:v>
                </c:pt>
                <c:pt idx="423">
                  <c:v>5.9410308641251401E-2</c:v>
                </c:pt>
                <c:pt idx="424">
                  <c:v>5.9268068658127102E-2</c:v>
                </c:pt>
                <c:pt idx="425">
                  <c:v>5.91263902903379E-2</c:v>
                </c:pt>
                <c:pt idx="426">
                  <c:v>5.8985270683273298E-2</c:v>
                </c:pt>
                <c:pt idx="427">
                  <c:v>5.8844706982322699E-2</c:v>
                </c:pt>
                <c:pt idx="428">
                  <c:v>5.87046963328757E-2</c:v>
                </c:pt>
                <c:pt idx="429">
                  <c:v>5.8565235880321802E-2</c:v>
                </c:pt>
                <c:pt idx="430">
                  <c:v>5.8426322770050297E-2</c:v>
                </c:pt>
                <c:pt idx="431">
                  <c:v>5.8287954147450999E-2</c:v>
                </c:pt>
                <c:pt idx="432">
                  <c:v>5.8150127157913102E-2</c:v>
                </c:pt>
                <c:pt idx="433">
                  <c:v>5.8012838946826198E-2</c:v>
                </c:pt>
                <c:pt idx="434">
                  <c:v>5.7876086659579801E-2</c:v>
                </c:pt>
                <c:pt idx="435">
                  <c:v>5.7739867441563501E-2</c:v>
                </c:pt>
                <c:pt idx="436">
                  <c:v>5.7604178438166599E-2</c:v>
                </c:pt>
                <c:pt idx="437">
                  <c:v>5.7469016794778699E-2</c:v>
                </c:pt>
                <c:pt idx="438">
                  <c:v>5.7334379656789301E-2</c:v>
                </c:pt>
                <c:pt idx="439">
                  <c:v>5.7200264169587803E-2</c:v>
                </c:pt>
                <c:pt idx="440">
                  <c:v>5.7066667478563801E-2</c:v>
                </c:pt>
                <c:pt idx="441">
                  <c:v>5.6933586729106797E-2</c:v>
                </c:pt>
                <c:pt idx="442">
                  <c:v>5.6801019066606201E-2</c:v>
                </c:pt>
                <c:pt idx="443">
                  <c:v>5.6668961636451499E-2</c:v>
                </c:pt>
                <c:pt idx="444">
                  <c:v>5.6537411584032297E-2</c:v>
                </c:pt>
                <c:pt idx="445">
                  <c:v>5.6406366054737901E-2</c:v>
                </c:pt>
                <c:pt idx="446">
                  <c:v>5.6275822193958103E-2</c:v>
                </c:pt>
                <c:pt idx="447">
                  <c:v>5.6145777147082097E-2</c:v>
                </c:pt>
                <c:pt idx="448">
                  <c:v>5.6016228059499497E-2</c:v>
                </c:pt>
                <c:pt idx="449">
                  <c:v>5.5887172076599802E-2</c:v>
                </c:pt>
                <c:pt idx="450">
                  <c:v>5.5758606343772402E-2</c:v>
                </c:pt>
                <c:pt idx="451">
                  <c:v>5.5630528006406998E-2</c:v>
                </c:pt>
                <c:pt idx="452">
                  <c:v>5.5502934209892898E-2</c:v>
                </c:pt>
                <c:pt idx="453">
                  <c:v>5.53758220996197E-2</c:v>
                </c:pt>
                <c:pt idx="454">
                  <c:v>5.5249188820976798E-2</c:v>
                </c:pt>
                <c:pt idx="455">
                  <c:v>5.5123031519353799E-2</c:v>
                </c:pt>
                <c:pt idx="456">
                  <c:v>5.4997347340140099E-2</c:v>
                </c:pt>
                <c:pt idx="457">
                  <c:v>5.4872133428725198E-2</c:v>
                </c:pt>
                <c:pt idx="458">
                  <c:v>5.4747386930498701E-2</c:v>
                </c:pt>
                <c:pt idx="459">
                  <c:v>5.4623104990849998E-2</c:v>
                </c:pt>
                <c:pt idx="460">
                  <c:v>5.4499284755168499E-2</c:v>
                </c:pt>
                <c:pt idx="461">
                  <c:v>5.4375923368843899E-2</c:v>
                </c:pt>
                <c:pt idx="462">
                  <c:v>5.4253017977265602E-2</c:v>
                </c:pt>
                <c:pt idx="463">
                  <c:v>5.4130565725822997E-2</c:v>
                </c:pt>
                <c:pt idx="464">
                  <c:v>5.40085637599058E-2</c:v>
                </c:pt>
                <c:pt idx="465">
                  <c:v>5.3887009224903297E-2</c:v>
                </c:pt>
                <c:pt idx="466">
                  <c:v>5.3765899266205001E-2</c:v>
                </c:pt>
                <c:pt idx="467">
                  <c:v>5.3645231029200498E-2</c:v>
                </c:pt>
                <c:pt idx="468">
                  <c:v>5.35250016592793E-2</c:v>
                </c:pt>
                <c:pt idx="469">
                  <c:v>5.3405208301830799E-2</c:v>
                </c:pt>
                <c:pt idx="470">
                  <c:v>5.3285848102244501E-2</c:v>
                </c:pt>
                <c:pt idx="471">
                  <c:v>5.3166918205909901E-2</c:v>
                </c:pt>
                <c:pt idx="472">
                  <c:v>5.3048415758216602E-2</c:v>
                </c:pt>
                <c:pt idx="473">
                  <c:v>5.2930337904553898E-2</c:v>
                </c:pt>
                <c:pt idx="474">
                  <c:v>5.2812681790311497E-2</c:v>
                </c:pt>
                <c:pt idx="475">
                  <c:v>5.2695444560878803E-2</c:v>
                </c:pt>
                <c:pt idx="476">
                  <c:v>5.2578623361645198E-2</c:v>
                </c:pt>
                <c:pt idx="477">
                  <c:v>5.2462215338000301E-2</c:v>
                </c:pt>
                <c:pt idx="478">
                  <c:v>5.2346217635333599E-2</c:v>
                </c:pt>
                <c:pt idx="479">
                  <c:v>5.2230627399034599E-2</c:v>
                </c:pt>
                <c:pt idx="480">
                  <c:v>5.2115441774492698E-2</c:v>
                </c:pt>
                <c:pt idx="481">
                  <c:v>5.2000657907097403E-2</c:v>
                </c:pt>
                <c:pt idx="482">
                  <c:v>5.1886272942238298E-2</c:v>
                </c:pt>
                <c:pt idx="483">
                  <c:v>5.1772284025304802E-2</c:v>
                </c:pt>
                <c:pt idx="484">
                  <c:v>5.1658688301686399E-2</c:v>
                </c:pt>
                <c:pt idx="485">
                  <c:v>5.1545482916772703E-2</c:v>
                </c:pt>
                <c:pt idx="486">
                  <c:v>5.1432665015952998E-2</c:v>
                </c:pt>
                <c:pt idx="487">
                  <c:v>5.1320231744617001E-2</c:v>
                </c:pt>
                <c:pt idx="488">
                  <c:v>5.12081802481541E-2</c:v>
                </c:pt>
                <c:pt idx="489">
                  <c:v>5.10965076719537E-2</c:v>
                </c:pt>
                <c:pt idx="490">
                  <c:v>5.0985211161405398E-2</c:v>
                </c:pt>
                <c:pt idx="491">
                  <c:v>5.0874287861898702E-2</c:v>
                </c:pt>
                <c:pt idx="492">
                  <c:v>5.0763734918823002E-2</c:v>
                </c:pt>
                <c:pt idx="493">
                  <c:v>5.0653549477567901E-2</c:v>
                </c:pt>
                <c:pt idx="494">
                  <c:v>5.0543728683522901E-2</c:v>
                </c:pt>
                <c:pt idx="495">
                  <c:v>5.0434269682077301E-2</c:v>
                </c:pt>
                <c:pt idx="496">
                  <c:v>5.03251696186209E-2</c:v>
                </c:pt>
                <c:pt idx="497">
                  <c:v>5.0216425638542901E-2</c:v>
                </c:pt>
                <c:pt idx="498">
                  <c:v>5.0108034887232901E-2</c:v>
                </c:pt>
                <c:pt idx="499">
                  <c:v>4.9999994510080498E-2</c:v>
                </c:pt>
                <c:pt idx="500">
                  <c:v>4.98923020121885E-2</c:v>
                </c:pt>
                <c:pt idx="501">
                  <c:v>4.9784956337513897E-2</c:v>
                </c:pt>
                <c:pt idx="502">
                  <c:v>4.96779567897268E-2</c:v>
                </c:pt>
                <c:pt idx="503">
                  <c:v>4.9571302672497597E-2</c:v>
                </c:pt>
                <c:pt idx="504">
                  <c:v>4.9464993289496599E-2</c:v>
                </c:pt>
                <c:pt idx="505">
                  <c:v>4.9359027944394E-2</c:v>
                </c:pt>
                <c:pt idx="506">
                  <c:v>4.9253405940860299E-2</c:v>
                </c:pt>
                <c:pt idx="507">
                  <c:v>4.91481265825656E-2</c:v>
                </c:pt>
                <c:pt idx="508">
                  <c:v>4.9043189173180297E-2</c:v>
                </c:pt>
                <c:pt idx="509">
                  <c:v>4.8938593016374703E-2</c:v>
                </c:pt>
                <c:pt idx="510">
                  <c:v>4.8834337415819003E-2</c:v>
                </c:pt>
                <c:pt idx="511">
                  <c:v>4.8730421675183599E-2</c:v>
                </c:pt>
                <c:pt idx="512">
                  <c:v>4.86268450981387E-2</c:v>
                </c:pt>
                <c:pt idx="513">
                  <c:v>4.8523606988354701E-2</c:v>
                </c:pt>
                <c:pt idx="514">
                  <c:v>4.84207066495018E-2</c:v>
                </c:pt>
                <c:pt idx="515">
                  <c:v>4.8318143385250402E-2</c:v>
                </c:pt>
                <c:pt idx="516">
                  <c:v>4.8215916499270699E-2</c:v>
                </c:pt>
                <c:pt idx="517">
                  <c:v>4.81140252952331E-2</c:v>
                </c:pt>
                <c:pt idx="518">
                  <c:v>4.8012469076807798E-2</c:v>
                </c:pt>
                <c:pt idx="519">
                  <c:v>4.7911247147665099E-2</c:v>
                </c:pt>
                <c:pt idx="520">
                  <c:v>4.7810358811475301E-2</c:v>
                </c:pt>
                <c:pt idx="521">
                  <c:v>4.77098033719087E-2</c:v>
                </c:pt>
                <c:pt idx="522">
                  <c:v>4.76095801326357E-2</c:v>
                </c:pt>
                <c:pt idx="523">
                  <c:v>4.7509688397326499E-2</c:v>
                </c:pt>
                <c:pt idx="524">
                  <c:v>4.7410127469651397E-2</c:v>
                </c:pt>
                <c:pt idx="525">
                  <c:v>4.7310896653280698E-2</c:v>
                </c:pt>
                <c:pt idx="526">
                  <c:v>4.72119952518847E-2</c:v>
                </c:pt>
                <c:pt idx="527">
                  <c:v>4.7113422569133701E-2</c:v>
                </c:pt>
                <c:pt idx="528">
                  <c:v>4.70151779086979E-2</c:v>
                </c:pt>
                <c:pt idx="529">
                  <c:v>4.6917260574247797E-2</c:v>
                </c:pt>
                <c:pt idx="530">
                  <c:v>4.6819669869453601E-2</c:v>
                </c:pt>
                <c:pt idx="531">
                  <c:v>4.6722405097985503E-2</c:v>
                </c:pt>
                <c:pt idx="532">
                  <c:v>4.66254655635139E-2</c:v>
                </c:pt>
                <c:pt idx="533">
                  <c:v>4.6528850569709103E-2</c:v>
                </c:pt>
                <c:pt idx="534">
                  <c:v>4.6432559420241402E-2</c:v>
                </c:pt>
                <c:pt idx="535">
                  <c:v>4.6336591418780999E-2</c:v>
                </c:pt>
                <c:pt idx="536">
                  <c:v>4.6240945868998302E-2</c:v>
                </c:pt>
                <c:pt idx="537">
                  <c:v>4.6145622074563603E-2</c:v>
                </c:pt>
                <c:pt idx="538">
                  <c:v>4.60506193391471E-2</c:v>
                </c:pt>
                <c:pt idx="539">
                  <c:v>4.59559369664191E-2</c:v>
                </c:pt>
                <c:pt idx="540">
                  <c:v>4.5861574260049998E-2</c:v>
                </c:pt>
                <c:pt idx="541">
                  <c:v>4.5767530523710097E-2</c:v>
                </c:pt>
                <c:pt idx="542">
                  <c:v>4.5673805061069599E-2</c:v>
                </c:pt>
                <c:pt idx="543">
                  <c:v>4.5580397175798801E-2</c:v>
                </c:pt>
                <c:pt idx="544">
                  <c:v>4.5487306171568001E-2</c:v>
                </c:pt>
                <c:pt idx="545">
                  <c:v>4.5394531352047601E-2</c:v>
                </c:pt>
                <c:pt idx="546">
                  <c:v>4.5302072020907802E-2</c:v>
                </c:pt>
                <c:pt idx="547">
                  <c:v>4.5209927481818901E-2</c:v>
                </c:pt>
                <c:pt idx="548">
                  <c:v>4.5118097038451301E-2</c:v>
                </c:pt>
                <c:pt idx="549">
                  <c:v>4.5026579994475097E-2</c:v>
                </c:pt>
                <c:pt idx="550">
                  <c:v>4.4935375653560802E-2</c:v>
                </c:pt>
                <c:pt idx="551">
                  <c:v>4.4844483319378597E-2</c:v>
                </c:pt>
                <c:pt idx="552">
                  <c:v>4.4753902295598703E-2</c:v>
                </c:pt>
                <c:pt idx="553">
                  <c:v>4.4663631885891598E-2</c:v>
                </c:pt>
                <c:pt idx="554">
                  <c:v>4.45736713939274E-2</c:v>
                </c:pt>
                <c:pt idx="555">
                  <c:v>4.44840201233766E-2</c:v>
                </c:pt>
                <c:pt idx="556">
                  <c:v>4.4394677377909302E-2</c:v>
                </c:pt>
                <c:pt idx="557">
                  <c:v>4.43056424611959E-2</c:v>
                </c:pt>
                <c:pt idx="558">
                  <c:v>4.42169146769067E-2</c:v>
                </c:pt>
                <c:pt idx="559">
                  <c:v>4.4128493328712E-2</c:v>
                </c:pt>
                <c:pt idx="560">
                  <c:v>4.4040377720282103E-2</c:v>
                </c:pt>
                <c:pt idx="561">
                  <c:v>4.3952567155287101E-2</c:v>
                </c:pt>
                <c:pt idx="562">
                  <c:v>4.3865060937397601E-2</c:v>
                </c:pt>
                <c:pt idx="563">
                  <c:v>4.37778583702838E-2</c:v>
                </c:pt>
                <c:pt idx="564">
                  <c:v>4.3690958757615798E-2</c:v>
                </c:pt>
                <c:pt idx="565">
                  <c:v>4.3604361403064201E-2</c:v>
                </c:pt>
                <c:pt idx="566">
                  <c:v>4.3518065610299E-2</c:v>
                </c:pt>
                <c:pt idx="567">
                  <c:v>4.3432070682990799E-2</c:v>
                </c:pt>
                <c:pt idx="568">
                  <c:v>4.3346375924809603E-2</c:v>
                </c:pt>
                <c:pt idx="569">
                  <c:v>4.3260980639425899E-2</c:v>
                </c:pt>
                <c:pt idx="570">
                  <c:v>4.3175884130510003E-2</c:v>
                </c:pt>
                <c:pt idx="571">
                  <c:v>4.3091085701732E-2</c:v>
                </c:pt>
                <c:pt idx="572">
                  <c:v>4.3006584656762402E-2</c:v>
                </c:pt>
                <c:pt idx="573">
                  <c:v>4.2922380299271402E-2</c:v>
                </c:pt>
                <c:pt idx="574">
                  <c:v>4.2838471932929299E-2</c:v>
                </c:pt>
                <c:pt idx="575">
                  <c:v>4.2754858861406501E-2</c:v>
                </c:pt>
                <c:pt idx="576">
                  <c:v>4.2671540388373098E-2</c:v>
                </c:pt>
                <c:pt idx="577">
                  <c:v>4.2588515817499603E-2</c:v>
                </c:pt>
                <c:pt idx="578">
                  <c:v>4.2505784452456098E-2</c:v>
                </c:pt>
                <c:pt idx="579">
                  <c:v>4.2423345596912999E-2</c:v>
                </c:pt>
                <c:pt idx="580">
                  <c:v>4.2341198554540702E-2</c:v>
                </c:pt>
                <c:pt idx="581">
                  <c:v>4.2259342629009301E-2</c:v>
                </c:pt>
                <c:pt idx="582">
                  <c:v>4.21777771239892E-2</c:v>
                </c:pt>
                <c:pt idx="583">
                  <c:v>4.2096501343150697E-2</c:v>
                </c:pt>
                <c:pt idx="584">
                  <c:v>4.2015514590164102E-2</c:v>
                </c:pt>
                <c:pt idx="585">
                  <c:v>4.19348161686997E-2</c:v>
                </c:pt>
                <c:pt idx="586">
                  <c:v>4.1854405382427698E-2</c:v>
                </c:pt>
                <c:pt idx="587">
                  <c:v>4.1774281535018498E-2</c:v>
                </c:pt>
                <c:pt idx="588">
                  <c:v>4.1694443930142301E-2</c:v>
                </c:pt>
                <c:pt idx="589">
                  <c:v>4.1614891871469502E-2</c:v>
                </c:pt>
                <c:pt idx="590">
                  <c:v>4.1535624662670398E-2</c:v>
                </c:pt>
                <c:pt idx="591">
                  <c:v>4.1456641607415197E-2</c:v>
                </c:pt>
                <c:pt idx="592">
                  <c:v>4.1377942009374301E-2</c:v>
                </c:pt>
                <c:pt idx="593">
                  <c:v>4.1299525172217903E-2</c:v>
                </c:pt>
                <c:pt idx="594">
                  <c:v>4.1221390399616302E-2</c:v>
                </c:pt>
                <c:pt idx="595">
                  <c:v>4.1143536995239899E-2</c:v>
                </c:pt>
                <c:pt idx="596">
                  <c:v>4.1065964262758901E-2</c:v>
                </c:pt>
                <c:pt idx="597">
                  <c:v>4.0988671505843698E-2</c:v>
                </c:pt>
                <c:pt idx="598">
                  <c:v>4.0911658028164398E-2</c:v>
                </c:pt>
                <c:pt idx="599">
                  <c:v>4.0834923133391501E-2</c:v>
                </c:pt>
                <c:pt idx="600">
                  <c:v>4.0758466125195299E-2</c:v>
                </c:pt>
                <c:pt idx="601">
                  <c:v>4.06822863072459E-2</c:v>
                </c:pt>
                <c:pt idx="602">
                  <c:v>4.0606382983213701E-2</c:v>
                </c:pt>
                <c:pt idx="603">
                  <c:v>4.0530755456768999E-2</c:v>
                </c:pt>
                <c:pt idx="604">
                  <c:v>4.0455403031582203E-2</c:v>
                </c:pt>
                <c:pt idx="605">
                  <c:v>4.0380325011323402E-2</c:v>
                </c:pt>
                <c:pt idx="606">
                  <c:v>4.0305520699662999E-2</c:v>
                </c:pt>
                <c:pt idx="607">
                  <c:v>4.0230989400271401E-2</c:v>
                </c:pt>
                <c:pt idx="608">
                  <c:v>4.0156730416818699E-2</c:v>
                </c:pt>
                <c:pt idx="609">
                  <c:v>4.0082743052975302E-2</c:v>
                </c:pt>
                <c:pt idx="610">
                  <c:v>4.0009026612411402E-2</c:v>
                </c:pt>
                <c:pt idx="611">
                  <c:v>3.99355803987975E-2</c:v>
                </c:pt>
                <c:pt idx="612">
                  <c:v>3.9862403715803699E-2</c:v>
                </c:pt>
                <c:pt idx="613">
                  <c:v>3.97894958671004E-2</c:v>
                </c:pt>
                <c:pt idx="614">
                  <c:v>3.9716856156357797E-2</c:v>
                </c:pt>
                <c:pt idx="615">
                  <c:v>3.9644483887246298E-2</c:v>
                </c:pt>
                <c:pt idx="616">
                  <c:v>3.9572378363436203E-2</c:v>
                </c:pt>
                <c:pt idx="617">
                  <c:v>3.9500538888597697E-2</c:v>
                </c:pt>
                <c:pt idx="618">
                  <c:v>3.9428964766401099E-2</c:v>
                </c:pt>
                <c:pt idx="619">
                  <c:v>3.9357655300516797E-2</c:v>
                </c:pt>
                <c:pt idx="620">
                  <c:v>3.9286609794615103E-2</c:v>
                </c:pt>
                <c:pt idx="621">
                  <c:v>3.9215827552366099E-2</c:v>
                </c:pt>
                <c:pt idx="622">
                  <c:v>3.9145307877440402E-2</c:v>
                </c:pt>
                <c:pt idx="623">
                  <c:v>3.9075050073507998E-2</c:v>
                </c:pt>
                <c:pt idx="624">
                  <c:v>3.90050534442394E-2</c:v>
                </c:pt>
                <c:pt idx="625">
                  <c:v>3.8935317293304697E-2</c:v>
                </c:pt>
                <c:pt idx="626">
                  <c:v>3.8865840924374499E-2</c:v>
                </c:pt>
                <c:pt idx="627">
                  <c:v>3.8796623641118799E-2</c:v>
                </c:pt>
                <c:pt idx="628">
                  <c:v>3.8727664747207999E-2</c:v>
                </c:pt>
                <c:pt idx="629">
                  <c:v>3.8658963546312403E-2</c:v>
                </c:pt>
                <c:pt idx="630">
                  <c:v>3.8590519342102399E-2</c:v>
                </c:pt>
                <c:pt idx="631">
                  <c:v>3.8522331438248097E-2</c:v>
                </c:pt>
                <c:pt idx="632">
                  <c:v>3.8454399138419901E-2</c:v>
                </c:pt>
                <c:pt idx="633">
                  <c:v>3.8386721746288099E-2</c:v>
                </c:pt>
                <c:pt idx="634">
                  <c:v>3.8319298565522998E-2</c:v>
                </c:pt>
                <c:pt idx="635">
                  <c:v>3.8252128899794902E-2</c:v>
                </c:pt>
                <c:pt idx="636">
                  <c:v>3.8185212052774101E-2</c:v>
                </c:pt>
                <c:pt idx="637">
                  <c:v>3.8118547328130803E-2</c:v>
                </c:pt>
                <c:pt idx="638">
                  <c:v>3.8052134029535403E-2</c:v>
                </c:pt>
                <c:pt idx="639">
                  <c:v>3.7985971460658199E-2</c:v>
                </c:pt>
                <c:pt idx="640">
                  <c:v>3.7920058925169399E-2</c:v>
                </c:pt>
                <c:pt idx="641">
                  <c:v>3.7854395726739397E-2</c:v>
                </c:pt>
                <c:pt idx="642">
                  <c:v>3.7788981169038498E-2</c:v>
                </c:pt>
                <c:pt idx="643">
                  <c:v>3.7723814555736902E-2</c:v>
                </c:pt>
                <c:pt idx="644">
                  <c:v>3.7658895190504901E-2</c:v>
                </c:pt>
                <c:pt idx="645">
                  <c:v>3.7594222377013001E-2</c:v>
                </c:pt>
                <c:pt idx="646">
                  <c:v>3.75297954189312E-2</c:v>
                </c:pt>
                <c:pt idx="647">
                  <c:v>3.7465613619929998E-2</c:v>
                </c:pt>
                <c:pt idx="648">
                  <c:v>3.7401676283679602E-2</c:v>
                </c:pt>
                <c:pt idx="649">
                  <c:v>3.7337982713850297E-2</c:v>
                </c:pt>
                <c:pt idx="650">
                  <c:v>3.7274532214112498E-2</c:v>
                </c:pt>
                <c:pt idx="651">
                  <c:v>3.7211324088136398E-2</c:v>
                </c:pt>
                <c:pt idx="652">
                  <c:v>3.7148357639592303E-2</c:v>
                </c:pt>
                <c:pt idx="653">
                  <c:v>3.7085632172150503E-2</c:v>
                </c:pt>
                <c:pt idx="654">
                  <c:v>3.7023146989481302E-2</c:v>
                </c:pt>
                <c:pt idx="655">
                  <c:v>3.6960901395255E-2</c:v>
                </c:pt>
                <c:pt idx="656">
                  <c:v>3.6898894693141997E-2</c:v>
                </c:pt>
                <c:pt idx="657">
                  <c:v>3.6837126186812397E-2</c:v>
                </c:pt>
                <c:pt idx="658">
                  <c:v>3.6775595179936699E-2</c:v>
                </c:pt>
                <c:pt idx="659">
                  <c:v>3.6714300976184999E-2</c:v>
                </c:pt>
                <c:pt idx="660">
                  <c:v>3.66532428792277E-2</c:v>
                </c:pt>
                <c:pt idx="661">
                  <c:v>3.6592420192735099E-2</c:v>
                </c:pt>
                <c:pt idx="662">
                  <c:v>3.6531832220377397E-2</c:v>
                </c:pt>
                <c:pt idx="663">
                  <c:v>3.64714782658251E-2</c:v>
                </c:pt>
                <c:pt idx="664">
                  <c:v>3.6411357632748297E-2</c:v>
                </c:pt>
                <c:pt idx="665">
                  <c:v>3.6351469624817397E-2</c:v>
                </c:pt>
                <c:pt idx="666">
                  <c:v>3.62918135457026E-2</c:v>
                </c:pt>
                <c:pt idx="667">
                  <c:v>3.6232388699074303E-2</c:v>
                </c:pt>
                <c:pt idx="668">
                  <c:v>3.6173194388602802E-2</c:v>
                </c:pt>
                <c:pt idx="669">
                  <c:v>3.6114229917958297E-2</c:v>
                </c:pt>
                <c:pt idx="670">
                  <c:v>3.6055494590811199E-2</c:v>
                </c:pt>
                <c:pt idx="671">
                  <c:v>3.59969877108317E-2</c:v>
                </c:pt>
                <c:pt idx="672">
                  <c:v>3.5938708581690099E-2</c:v>
                </c:pt>
                <c:pt idx="673">
                  <c:v>3.5880656507056803E-2</c:v>
                </c:pt>
                <c:pt idx="674">
                  <c:v>3.5822830790602E-2</c:v>
                </c:pt>
                <c:pt idx="675">
                  <c:v>3.5765230735996099E-2</c:v>
                </c:pt>
                <c:pt idx="676">
                  <c:v>3.5707855646909203E-2</c:v>
                </c:pt>
                <c:pt idx="677">
                  <c:v>3.5650704827011798E-2</c:v>
                </c:pt>
                <c:pt idx="678">
                  <c:v>3.5593777579974097E-2</c:v>
                </c:pt>
                <c:pt idx="679">
                  <c:v>3.5537073209466502E-2</c:v>
                </c:pt>
                <c:pt idx="680">
                  <c:v>3.5480591019159097E-2</c:v>
                </c:pt>
                <c:pt idx="681">
                  <c:v>3.5424330312722303E-2</c:v>
                </c:pt>
                <c:pt idx="682">
                  <c:v>3.5368290393826503E-2</c:v>
                </c:pt>
                <c:pt idx="683">
                  <c:v>3.5312470566141799E-2</c:v>
                </c:pt>
                <c:pt idx="684">
                  <c:v>3.5256870133338697E-2</c:v>
                </c:pt>
                <c:pt idx="685">
                  <c:v>3.5201488399087301E-2</c:v>
                </c:pt>
                <c:pt idx="686">
                  <c:v>3.5146324667057999E-2</c:v>
                </c:pt>
                <c:pt idx="687">
                  <c:v>3.5091378240921102E-2</c:v>
                </c:pt>
                <c:pt idx="688">
                  <c:v>3.5036648424346901E-2</c:v>
                </c:pt>
                <c:pt idx="689">
                  <c:v>3.4982134521005598E-2</c:v>
                </c:pt>
                <c:pt idx="690">
                  <c:v>3.4927835834567697E-2</c:v>
                </c:pt>
                <c:pt idx="691">
                  <c:v>3.4873751668703303E-2</c:v>
                </c:pt>
                <c:pt idx="692">
                  <c:v>3.4819881327082698E-2</c:v>
                </c:pt>
                <c:pt idx="693">
                  <c:v>3.47662241133763E-2</c:v>
                </c:pt>
                <c:pt idx="694">
                  <c:v>3.4712779331254398E-2</c:v>
                </c:pt>
                <c:pt idx="695">
                  <c:v>3.4659546284387201E-2</c:v>
                </c:pt>
                <c:pt idx="696">
                  <c:v>3.4606524276445103E-2</c:v>
                </c:pt>
                <c:pt idx="697">
                  <c:v>3.4553712611098297E-2</c:v>
                </c:pt>
                <c:pt idx="698">
                  <c:v>3.4501110592017201E-2</c:v>
                </c:pt>
                <c:pt idx="699">
                  <c:v>3.4448717522871999E-2</c:v>
                </c:pt>
                <c:pt idx="700">
                  <c:v>3.4396532707332998E-2</c:v>
                </c:pt>
                <c:pt idx="701">
                  <c:v>3.4344555449070599E-2</c:v>
                </c:pt>
                <c:pt idx="702">
                  <c:v>3.4292785051755002E-2</c:v>
                </c:pt>
                <c:pt idx="703">
                  <c:v>3.4241220819056499E-2</c:v>
                </c:pt>
                <c:pt idx="704">
                  <c:v>3.4189862054645401E-2</c:v>
                </c:pt>
                <c:pt idx="705">
                  <c:v>3.4138708062192102E-2</c:v>
                </c:pt>
                <c:pt idx="706">
                  <c:v>3.4087758145366701E-2</c:v>
                </c:pt>
                <c:pt idx="707">
                  <c:v>3.4037011607839701E-2</c:v>
                </c:pt>
                <c:pt idx="708">
                  <c:v>3.3986467753281201E-2</c:v>
                </c:pt>
                <c:pt idx="709">
                  <c:v>3.3936125885361698E-2</c:v>
                </c:pt>
                <c:pt idx="710">
                  <c:v>3.3885985307751297E-2</c:v>
                </c:pt>
                <c:pt idx="711">
                  <c:v>3.3836045324120503E-2</c:v>
                </c:pt>
                <c:pt idx="712">
                  <c:v>3.37863052381394E-2</c:v>
                </c:pt>
                <c:pt idx="713">
                  <c:v>3.3736764353478402E-2</c:v>
                </c:pt>
                <c:pt idx="714">
                  <c:v>3.36874219738078E-2</c:v>
                </c:pt>
                <c:pt idx="715">
                  <c:v>3.36382774027979E-2</c:v>
                </c:pt>
                <c:pt idx="716">
                  <c:v>3.3589329944118999E-2</c:v>
                </c:pt>
                <c:pt idx="717">
                  <c:v>3.3540578901441298E-2</c:v>
                </c:pt>
                <c:pt idx="718">
                  <c:v>3.3492023578435101E-2</c:v>
                </c:pt>
                <c:pt idx="719">
                  <c:v>3.3443663278770901E-2</c:v>
                </c:pt>
                <c:pt idx="720">
                  <c:v>3.33954973061188E-2</c:v>
                </c:pt>
                <c:pt idx="721">
                  <c:v>3.3347524964149097E-2</c:v>
                </c:pt>
                <c:pt idx="722">
                  <c:v>3.3299745556532201E-2</c:v>
                </c:pt>
                <c:pt idx="723">
                  <c:v>3.3252158386938402E-2</c:v>
                </c:pt>
                <c:pt idx="724">
                  <c:v>3.3204762759037797E-2</c:v>
                </c:pt>
                <c:pt idx="725">
                  <c:v>3.3157557976501002E-2</c:v>
                </c:pt>
                <c:pt idx="726">
                  <c:v>3.3110543342997997E-2</c:v>
                </c:pt>
                <c:pt idx="727">
                  <c:v>3.3063718162199301E-2</c:v>
                </c:pt>
                <c:pt idx="728">
                  <c:v>3.3017081737775102E-2</c:v>
                </c:pt>
                <c:pt idx="729">
                  <c:v>3.2970633373395702E-2</c:v>
                </c:pt>
                <c:pt idx="730">
                  <c:v>3.2924372372731499E-2</c:v>
                </c:pt>
                <c:pt idx="731">
                  <c:v>3.2878298039452698E-2</c:v>
                </c:pt>
                <c:pt idx="732">
                  <c:v>3.2832409677229502E-2</c:v>
                </c:pt>
                <c:pt idx="733">
                  <c:v>3.2786706589732401E-2</c:v>
                </c:pt>
                <c:pt idx="734">
                  <c:v>3.2741188080631603E-2</c:v>
                </c:pt>
                <c:pt idx="735">
                  <c:v>3.26958534535974E-2</c:v>
                </c:pt>
                <c:pt idx="736">
                  <c:v>3.2650702012300102E-2</c:v>
                </c:pt>
                <c:pt idx="737">
                  <c:v>3.2605733060409897E-2</c:v>
                </c:pt>
                <c:pt idx="738">
                  <c:v>3.2560945901597298E-2</c:v>
                </c:pt>
                <c:pt idx="739">
                  <c:v>3.25163398395324E-2</c:v>
                </c:pt>
                <c:pt idx="740">
                  <c:v>3.2471914177885697E-2</c:v>
                </c:pt>
                <c:pt idx="741">
                  <c:v>3.2427668220327201E-2</c:v>
                </c:pt>
                <c:pt idx="742">
                  <c:v>3.2383601270527501E-2</c:v>
                </c:pt>
                <c:pt idx="743">
                  <c:v>3.2339712632156799E-2</c:v>
                </c:pt>
                <c:pt idx="744">
                  <c:v>3.2296001608885301E-2</c:v>
                </c:pt>
                <c:pt idx="745">
                  <c:v>3.2252467504383299E-2</c:v>
                </c:pt>
                <c:pt idx="746">
                  <c:v>3.2209109622321201E-2</c:v>
                </c:pt>
                <c:pt idx="747">
                  <c:v>3.2165927266369299E-2</c:v>
                </c:pt>
                <c:pt idx="748">
                  <c:v>3.2122919740197799E-2</c:v>
                </c:pt>
                <c:pt idx="749">
                  <c:v>3.2080086347477103E-2</c:v>
                </c:pt>
                <c:pt idx="750">
                  <c:v>3.2037426391877399E-2</c:v>
                </c:pt>
                <c:pt idx="751">
                  <c:v>3.1994939177069102E-2</c:v>
                </c:pt>
                <c:pt idx="752">
                  <c:v>3.1952624006722399E-2</c:v>
                </c:pt>
                <c:pt idx="753">
                  <c:v>3.1910480184507602E-2</c:v>
                </c:pt>
                <c:pt idx="754">
                  <c:v>3.1868507014095E-2</c:v>
                </c:pt>
                <c:pt idx="755">
                  <c:v>3.1826703799154997E-2</c:v>
                </c:pt>
                <c:pt idx="756">
                  <c:v>3.1785069843357799E-2</c:v>
                </c:pt>
                <c:pt idx="757">
                  <c:v>3.1743604450373601E-2</c:v>
                </c:pt>
                <c:pt idx="758">
                  <c:v>3.1702306923872998E-2</c:v>
                </c:pt>
                <c:pt idx="759">
                  <c:v>3.1661176567525998E-2</c:v>
                </c:pt>
                <c:pt idx="760">
                  <c:v>3.1620212685003E-2</c:v>
                </c:pt>
                <c:pt idx="761">
                  <c:v>3.1579414579974298E-2</c:v>
                </c:pt>
                <c:pt idx="762">
                  <c:v>3.1538781556110201E-2</c:v>
                </c:pt>
                <c:pt idx="763">
                  <c:v>3.1498312917081002E-2</c:v>
                </c:pt>
                <c:pt idx="764">
                  <c:v>3.1458007966556997E-2</c:v>
                </c:pt>
                <c:pt idx="765">
                  <c:v>3.1417866008208499E-2</c:v>
                </c:pt>
                <c:pt idx="766">
                  <c:v>3.1377886345705701E-2</c:v>
                </c:pt>
                <c:pt idx="767">
                  <c:v>3.1338068282719102E-2</c:v>
                </c:pt>
                <c:pt idx="768">
                  <c:v>3.1298411122918798E-2</c:v>
                </c:pt>
                <c:pt idx="769">
                  <c:v>3.1258914169975102E-2</c:v>
                </c:pt>
                <c:pt idx="770">
                  <c:v>3.1219576727558498E-2</c:v>
                </c:pt>
                <c:pt idx="771">
                  <c:v>3.1180398099339101E-2</c:v>
                </c:pt>
                <c:pt idx="772">
                  <c:v>3.1141377588987201E-2</c:v>
                </c:pt>
                <c:pt idx="773">
                  <c:v>3.1102514500173199E-2</c:v>
                </c:pt>
                <c:pt idx="774">
                  <c:v>3.1063808136567402E-2</c:v>
                </c:pt>
                <c:pt idx="775">
                  <c:v>3.1025257801840001E-2</c:v>
                </c:pt>
                <c:pt idx="776">
                  <c:v>3.09868627996614E-2</c:v>
                </c:pt>
                <c:pt idx="777">
                  <c:v>3.0948622433701702E-2</c:v>
                </c:pt>
                <c:pt idx="778">
                  <c:v>3.0910536007631498E-2</c:v>
                </c:pt>
                <c:pt idx="779">
                  <c:v>3.0872602825120801E-2</c:v>
                </c:pt>
                <c:pt idx="780">
                  <c:v>3.08348221898401E-2</c:v>
                </c:pt>
                <c:pt idx="781">
                  <c:v>3.07971934054596E-2</c:v>
                </c:pt>
                <c:pt idx="782">
                  <c:v>3.07597157756496E-2</c:v>
                </c:pt>
                <c:pt idx="783">
                  <c:v>3.07223886040804E-2</c:v>
                </c:pt>
                <c:pt idx="784">
                  <c:v>3.0685211194422399E-2</c:v>
                </c:pt>
                <c:pt idx="785">
                  <c:v>3.06481828503457E-2</c:v>
                </c:pt>
                <c:pt idx="786">
                  <c:v>3.0611302875520802E-2</c:v>
                </c:pt>
                <c:pt idx="787">
                  <c:v>3.0574570573617801E-2</c:v>
                </c:pt>
                <c:pt idx="788">
                  <c:v>3.0537985248307201E-2</c:v>
                </c:pt>
                <c:pt idx="789">
                  <c:v>3.0501546203259101E-2</c:v>
                </c:pt>
                <c:pt idx="790">
                  <c:v>3.0465252742144001E-2</c:v>
                </c:pt>
                <c:pt idx="791">
                  <c:v>3.0429104168631999E-2</c:v>
                </c:pt>
                <c:pt idx="792">
                  <c:v>3.0393099786393499E-2</c:v>
                </c:pt>
                <c:pt idx="793">
                  <c:v>3.03572388990987E-2</c:v>
                </c:pt>
                <c:pt idx="794">
                  <c:v>3.0321520810418098E-2</c:v>
                </c:pt>
                <c:pt idx="795">
                  <c:v>3.0285944824021801E-2</c:v>
                </c:pt>
                <c:pt idx="796">
                  <c:v>3.0250510243580199E-2</c:v>
                </c:pt>
                <c:pt idx="797">
                  <c:v>3.02152163727635E-2</c:v>
                </c:pt>
                <c:pt idx="798">
                  <c:v>3.01800625152421E-2</c:v>
                </c:pt>
                <c:pt idx="799">
                  <c:v>3.0145047974686302E-2</c:v>
                </c:pt>
                <c:pt idx="800">
                  <c:v>3.01101720547663E-2</c:v>
                </c:pt>
                <c:pt idx="801">
                  <c:v>3.00754340591524E-2</c:v>
                </c:pt>
                <c:pt idx="802">
                  <c:v>3.0040833291514999E-2</c:v>
                </c:pt>
                <c:pt idx="803">
                  <c:v>3.0006369055524298E-2</c:v>
                </c:pt>
                <c:pt idx="804">
                  <c:v>2.99720406548507E-2</c:v>
                </c:pt>
                <c:pt idx="805">
                  <c:v>2.99378473931644E-2</c:v>
                </c:pt>
                <c:pt idx="806">
                  <c:v>2.9903788574135701E-2</c:v>
                </c:pt>
                <c:pt idx="807">
                  <c:v>2.9869863501434901E-2</c:v>
                </c:pt>
                <c:pt idx="808">
                  <c:v>2.98360714787324E-2</c:v>
                </c:pt>
                <c:pt idx="809">
                  <c:v>2.9802411809698399E-2</c:v>
                </c:pt>
                <c:pt idx="810">
                  <c:v>2.9768883798003201E-2</c:v>
                </c:pt>
                <c:pt idx="811">
                  <c:v>2.9735486747317099E-2</c:v>
                </c:pt>
                <c:pt idx="812">
                  <c:v>2.9702219961310401E-2</c:v>
                </c:pt>
                <c:pt idx="813">
                  <c:v>2.9669082743653399E-2</c:v>
                </c:pt>
                <c:pt idx="814">
                  <c:v>2.9636074398016399E-2</c:v>
                </c:pt>
                <c:pt idx="815">
                  <c:v>2.9603194228069601E-2</c:v>
                </c:pt>
                <c:pt idx="816">
                  <c:v>2.9570441537483502E-2</c:v>
                </c:pt>
                <c:pt idx="817">
                  <c:v>2.9537815629928299E-2</c:v>
                </c:pt>
                <c:pt idx="818">
                  <c:v>2.9505315809074201E-2</c:v>
                </c:pt>
                <c:pt idx="819">
                  <c:v>2.9472941378591602E-2</c:v>
                </c:pt>
                <c:pt idx="820">
                  <c:v>2.9440691642150799E-2</c:v>
                </c:pt>
                <c:pt idx="821">
                  <c:v>2.9408565903422099E-2</c:v>
                </c:pt>
                <c:pt idx="822">
                  <c:v>2.93765634660757E-2</c:v>
                </c:pt>
                <c:pt idx="823">
                  <c:v>2.9344683633781999E-2</c:v>
                </c:pt>
                <c:pt idx="824">
                  <c:v>2.93129257102113E-2</c:v>
                </c:pt>
                <c:pt idx="825">
                  <c:v>2.9281288999033699E-2</c:v>
                </c:pt>
                <c:pt idx="826">
                  <c:v>2.9249772803919799E-2</c:v>
                </c:pt>
                <c:pt idx="827">
                  <c:v>2.9218376428539701E-2</c:v>
                </c:pt>
                <c:pt idx="828">
                  <c:v>2.9187099176563699E-2</c:v>
                </c:pt>
                <c:pt idx="829">
                  <c:v>2.9155940351662201E-2</c:v>
                </c:pt>
                <c:pt idx="830">
                  <c:v>2.9124899257505402E-2</c:v>
                </c:pt>
                <c:pt idx="831">
                  <c:v>2.9093975197763699E-2</c:v>
                </c:pt>
                <c:pt idx="832">
                  <c:v>2.90631674761072E-2</c:v>
                </c:pt>
                <c:pt idx="833">
                  <c:v>2.90324753962064E-2</c:v>
                </c:pt>
                <c:pt idx="834">
                  <c:v>2.9001898261731499E-2</c:v>
                </c:pt>
                <c:pt idx="835">
                  <c:v>2.89714353763529E-2</c:v>
                </c:pt>
                <c:pt idx="836">
                  <c:v>2.89410860437407E-2</c:v>
                </c:pt>
                <c:pt idx="837">
                  <c:v>2.89108495675654E-2</c:v>
                </c:pt>
                <c:pt idx="838">
                  <c:v>2.88807252514971E-2</c:v>
                </c:pt>
                <c:pt idx="839">
                  <c:v>2.8850712399206301E-2</c:v>
                </c:pt>
                <c:pt idx="840">
                  <c:v>2.88208103143631E-2</c:v>
                </c:pt>
                <c:pt idx="841">
                  <c:v>2.8791018300637902E-2</c:v>
                </c:pt>
                <c:pt idx="842">
                  <c:v>2.8761335661701099E-2</c:v>
                </c:pt>
                <c:pt idx="843">
                  <c:v>2.87317617012228E-2</c:v>
                </c:pt>
                <c:pt idx="844">
                  <c:v>2.8702295722873399E-2</c:v>
                </c:pt>
                <c:pt idx="845">
                  <c:v>2.8672937030323201E-2</c:v>
                </c:pt>
                <c:pt idx="846">
                  <c:v>2.86436849272424E-2</c:v>
                </c:pt>
                <c:pt idx="847">
                  <c:v>2.8614538717301401E-2</c:v>
                </c:pt>
                <c:pt idx="848">
                  <c:v>2.8585497704170501E-2</c:v>
                </c:pt>
                <c:pt idx="849">
                  <c:v>2.8556561191519999E-2</c:v>
                </c:pt>
                <c:pt idx="850">
                  <c:v>2.8527728483020001E-2</c:v>
                </c:pt>
                <c:pt idx="851">
                  <c:v>2.8498998882341101E-2</c:v>
                </c:pt>
                <c:pt idx="852">
                  <c:v>2.8470371693153401E-2</c:v>
                </c:pt>
                <c:pt idx="853">
                  <c:v>2.8441846219127299E-2</c:v>
                </c:pt>
                <c:pt idx="854">
                  <c:v>2.8413421763933001E-2</c:v>
                </c:pt>
                <c:pt idx="855">
                  <c:v>2.8385097631240801E-2</c:v>
                </c:pt>
                <c:pt idx="856">
                  <c:v>2.8356873124721099E-2</c:v>
                </c:pt>
                <c:pt idx="857">
                  <c:v>2.8328747548044101E-2</c:v>
                </c:pt>
                <c:pt idx="858">
                  <c:v>2.83007202048801E-2</c:v>
                </c:pt>
                <c:pt idx="859">
                  <c:v>2.8272790398899399E-2</c:v>
                </c:pt>
                <c:pt idx="860">
                  <c:v>2.8244957433772401E-2</c:v>
                </c:pt>
                <c:pt idx="861">
                  <c:v>2.8217220613169301E-2</c:v>
                </c:pt>
                <c:pt idx="862">
                  <c:v>2.8189579240760401E-2</c:v>
                </c:pt>
                <c:pt idx="863">
                  <c:v>2.8162032620216E-2</c:v>
                </c:pt>
                <c:pt idx="864">
                  <c:v>2.8134580055206401E-2</c:v>
                </c:pt>
                <c:pt idx="865">
                  <c:v>2.8107220849401902E-2</c:v>
                </c:pt>
                <c:pt idx="866">
                  <c:v>2.8079954306472799E-2</c:v>
                </c:pt>
                <c:pt idx="867">
                  <c:v>2.8052779730089399E-2</c:v>
                </c:pt>
                <c:pt idx="868">
                  <c:v>2.8025696423922001E-2</c:v>
                </c:pt>
                <c:pt idx="869">
                  <c:v>2.7998703691640901E-2</c:v>
                </c:pt>
                <c:pt idx="870">
                  <c:v>2.7971800836916399E-2</c:v>
                </c:pt>
                <c:pt idx="871">
                  <c:v>2.79449871634187E-2</c:v>
                </c:pt>
                <c:pt idx="872">
                  <c:v>2.7918261974818202E-2</c:v>
                </c:pt>
                <c:pt idx="873">
                  <c:v>2.7891624574785199E-2</c:v>
                </c:pt>
                <c:pt idx="874">
                  <c:v>2.7865074266989899E-2</c:v>
                </c:pt>
                <c:pt idx="875">
                  <c:v>2.78386103551027E-2</c:v>
                </c:pt>
                <c:pt idx="876">
                  <c:v>2.7812232142793901E-2</c:v>
                </c:pt>
                <c:pt idx="877">
                  <c:v>2.7785938933733701E-2</c:v>
                </c:pt>
                <c:pt idx="878">
                  <c:v>2.7759730031592499E-2</c:v>
                </c:pt>
                <c:pt idx="879">
                  <c:v>2.77336047400405E-2</c:v>
                </c:pt>
                <c:pt idx="880">
                  <c:v>2.77075623627481E-2</c:v>
                </c:pt>
                <c:pt idx="881">
                  <c:v>2.7681602203385499E-2</c:v>
                </c:pt>
                <c:pt idx="882">
                  <c:v>2.7655723565623E-2</c:v>
                </c:pt>
                <c:pt idx="883">
                  <c:v>2.7629925753131002E-2</c:v>
                </c:pt>
                <c:pt idx="884">
                  <c:v>2.7604208069579601E-2</c:v>
                </c:pt>
                <c:pt idx="885">
                  <c:v>2.75785698186394E-2</c:v>
                </c:pt>
                <c:pt idx="886">
                  <c:v>2.7553010303980399E-2</c:v>
                </c:pt>
                <c:pt idx="887">
                  <c:v>2.7527528829273101E-2</c:v>
                </c:pt>
                <c:pt idx="888">
                  <c:v>2.7502124698187601E-2</c:v>
                </c:pt>
                <c:pt idx="889">
                  <c:v>2.7476797214394399E-2</c:v>
                </c:pt>
                <c:pt idx="890">
                  <c:v>2.7451545681563699E-2</c:v>
                </c:pt>
                <c:pt idx="891">
                  <c:v>2.7426369403365802E-2</c:v>
                </c:pt>
                <c:pt idx="892">
                  <c:v>2.7401267683470901E-2</c:v>
                </c:pt>
                <c:pt idx="893">
                  <c:v>2.73762398255495E-2</c:v>
                </c:pt>
                <c:pt idx="894">
                  <c:v>2.7351285133271799E-2</c:v>
                </c:pt>
                <c:pt idx="895">
                  <c:v>2.7326402910307999E-2</c:v>
                </c:pt>
                <c:pt idx="896">
                  <c:v>2.7301592460328501E-2</c:v>
                </c:pt>
                <c:pt idx="897">
                  <c:v>2.7276853087003599E-2</c:v>
                </c:pt>
                <c:pt idx="898">
                  <c:v>2.7252184094003599E-2</c:v>
                </c:pt>
                <c:pt idx="899">
                  <c:v>2.7227584784998801E-2</c:v>
                </c:pt>
                <c:pt idx="900">
                  <c:v>2.72030544636594E-2</c:v>
                </c:pt>
                <c:pt idx="901">
                  <c:v>2.71785924336557E-2</c:v>
                </c:pt>
                <c:pt idx="902">
                  <c:v>2.7154197998658199E-2</c:v>
                </c:pt>
                <c:pt idx="903">
                  <c:v>2.7129870462336999E-2</c:v>
                </c:pt>
                <c:pt idx="904">
                  <c:v>2.71056091283624E-2</c:v>
                </c:pt>
                <c:pt idx="905">
                  <c:v>2.70814133004048E-2</c:v>
                </c:pt>
                <c:pt idx="906">
                  <c:v>2.7057282282134401E-2</c:v>
                </c:pt>
                <c:pt idx="907">
                  <c:v>2.7033215377221601E-2</c:v>
                </c:pt>
                <c:pt idx="908">
                  <c:v>2.7009211889336599E-2</c:v>
                </c:pt>
                <c:pt idx="909">
                  <c:v>2.6985271122149702E-2</c:v>
                </c:pt>
                <c:pt idx="910">
                  <c:v>2.69613923793313E-2</c:v>
                </c:pt>
                <c:pt idx="911">
                  <c:v>2.6937574964551601E-2</c:v>
                </c:pt>
                <c:pt idx="912">
                  <c:v>2.6913818181480899E-2</c:v>
                </c:pt>
                <c:pt idx="913">
                  <c:v>2.6890121333789499E-2</c:v>
                </c:pt>
                <c:pt idx="914">
                  <c:v>2.6866483725147799E-2</c:v>
                </c:pt>
                <c:pt idx="915">
                  <c:v>2.68429046592259E-2</c:v>
                </c:pt>
                <c:pt idx="916">
                  <c:v>2.6819383439694301E-2</c:v>
                </c:pt>
                <c:pt idx="917">
                  <c:v>2.67959193702231E-2</c:v>
                </c:pt>
                <c:pt idx="918">
                  <c:v>2.6772511754482801E-2</c:v>
                </c:pt>
                <c:pt idx="919">
                  <c:v>2.6749159896143501E-2</c:v>
                </c:pt>
                <c:pt idx="920">
                  <c:v>2.6725863098875601E-2</c:v>
                </c:pt>
                <c:pt idx="921">
                  <c:v>2.67026206663495E-2</c:v>
                </c:pt>
                <c:pt idx="922">
                  <c:v>2.66794319022353E-2</c:v>
                </c:pt>
                <c:pt idx="923">
                  <c:v>2.6656296110203301E-2</c:v>
                </c:pt>
                <c:pt idx="924">
                  <c:v>2.6633212593924E-2</c:v>
                </c:pt>
                <c:pt idx="925">
                  <c:v>2.6610180657067498E-2</c:v>
                </c:pt>
                <c:pt idx="926">
                  <c:v>2.6587199603304201E-2</c:v>
                </c:pt>
                <c:pt idx="927">
                  <c:v>2.6564268736304401E-2</c:v>
                </c:pt>
                <c:pt idx="928">
                  <c:v>2.6541387359738301E-2</c:v>
                </c:pt>
                <c:pt idx="929">
                  <c:v>2.6518554777276201E-2</c:v>
                </c:pt>
                <c:pt idx="930">
                  <c:v>2.6495770292588601E-2</c:v>
                </c:pt>
                <c:pt idx="931">
                  <c:v>2.6473033209345499E-2</c:v>
                </c:pt>
                <c:pt idx="932">
                  <c:v>2.6450342831217399E-2</c:v>
                </c:pt>
                <c:pt idx="933">
                  <c:v>2.6427698461874601E-2</c:v>
                </c:pt>
                <c:pt idx="934">
                  <c:v>2.6405099404987298E-2</c:v>
                </c:pt>
                <c:pt idx="935">
                  <c:v>2.6382544964225801E-2</c:v>
                </c:pt>
                <c:pt idx="936">
                  <c:v>2.6360034443260402E-2</c:v>
                </c:pt>
                <c:pt idx="937">
                  <c:v>2.6337567145761499E-2</c:v>
                </c:pt>
                <c:pt idx="938">
                  <c:v>2.6315142375399302E-2</c:v>
                </c:pt>
                <c:pt idx="939">
                  <c:v>2.6292759435844099E-2</c:v>
                </c:pt>
                <c:pt idx="940">
                  <c:v>2.62704176307662E-2</c:v>
                </c:pt>
                <c:pt idx="941">
                  <c:v>2.6248116263835899E-2</c:v>
                </c:pt>
                <c:pt idx="942">
                  <c:v>2.6225854638723602E-2</c:v>
                </c:pt>
                <c:pt idx="943">
                  <c:v>2.62036320590994E-2</c:v>
                </c:pt>
                <c:pt idx="944">
                  <c:v>2.61814478286337E-2</c:v>
                </c:pt>
                <c:pt idx="945">
                  <c:v>2.61593012509969E-2</c:v>
                </c:pt>
                <c:pt idx="946">
                  <c:v>2.6137191629859099E-2</c:v>
                </c:pt>
                <c:pt idx="947">
                  <c:v>2.6115118268890701E-2</c:v>
                </c:pt>
                <c:pt idx="948">
                  <c:v>2.6093080471761999E-2</c:v>
                </c:pt>
                <c:pt idx="949">
                  <c:v>2.60710775421432E-2</c:v>
                </c:pt>
                <c:pt idx="950">
                  <c:v>2.60491087837048E-2</c:v>
                </c:pt>
                <c:pt idx="951">
                  <c:v>2.60271735001169E-2</c:v>
                </c:pt>
                <c:pt idx="952">
                  <c:v>2.60052709950498E-2</c:v>
                </c:pt>
                <c:pt idx="953">
                  <c:v>2.5983400572173999E-2</c:v>
                </c:pt>
                <c:pt idx="954">
                  <c:v>2.5961561535159602E-2</c:v>
                </c:pt>
                <c:pt idx="955">
                  <c:v>2.5939753187676901E-2</c:v>
                </c:pt>
                <c:pt idx="956">
                  <c:v>2.59179748333963E-2</c:v>
                </c:pt>
                <c:pt idx="957">
                  <c:v>2.5896225775988099E-2</c:v>
                </c:pt>
                <c:pt idx="958">
                  <c:v>2.5874505319122498E-2</c:v>
                </c:pt>
                <c:pt idx="959">
                  <c:v>2.58528127664698E-2</c:v>
                </c:pt>
                <c:pt idx="960">
                  <c:v>2.5831147421700399E-2</c:v>
                </c:pt>
                <c:pt idx="961">
                  <c:v>2.5809508588484499E-2</c:v>
                </c:pt>
                <c:pt idx="962">
                  <c:v>2.5787895570492401E-2</c:v>
                </c:pt>
                <c:pt idx="963">
                  <c:v>2.5766307671394501E-2</c:v>
                </c:pt>
                <c:pt idx="964">
                  <c:v>2.5744744194860902E-2</c:v>
                </c:pt>
                <c:pt idx="965">
                  <c:v>2.5723204444562098E-2</c:v>
                </c:pt>
                <c:pt idx="966">
                  <c:v>2.5701687724168299E-2</c:v>
                </c:pt>
                <c:pt idx="967">
                  <c:v>2.5680193337349898E-2</c:v>
                </c:pt>
                <c:pt idx="968">
                  <c:v>2.5658720587777E-2</c:v>
                </c:pt>
                <c:pt idx="969">
                  <c:v>2.5637268779119999E-2</c:v>
                </c:pt>
                <c:pt idx="970">
                  <c:v>2.56158372150492E-2</c:v>
                </c:pt>
                <c:pt idx="971">
                  <c:v>2.55944251992349E-2</c:v>
                </c:pt>
                <c:pt idx="972">
                  <c:v>2.5573032035347401E-2</c:v>
                </c:pt>
                <c:pt idx="973">
                  <c:v>2.5551657027057001E-2</c:v>
                </c:pt>
                <c:pt idx="974">
                  <c:v>2.5530299478034001E-2</c:v>
                </c:pt>
                <c:pt idx="975">
                  <c:v>2.5508958691948701E-2</c:v>
                </c:pt>
                <c:pt idx="976">
                  <c:v>2.5487633972471301E-2</c:v>
                </c:pt>
                <c:pt idx="977">
                  <c:v>2.54663246232722E-2</c:v>
                </c:pt>
                <c:pt idx="978">
                  <c:v>2.54450299480217E-2</c:v>
                </c:pt>
                <c:pt idx="979">
                  <c:v>2.5423749250389999E-2</c:v>
                </c:pt>
                <c:pt idx="980">
                  <c:v>2.5402481834047499E-2</c:v>
                </c:pt>
                <c:pt idx="981">
                  <c:v>2.5381227002664399E-2</c:v>
                </c:pt>
                <c:pt idx="982">
                  <c:v>2.5359984059911099E-2</c:v>
                </c:pt>
                <c:pt idx="983">
                  <c:v>2.5338752309457799E-2</c:v>
                </c:pt>
                <c:pt idx="984">
                  <c:v>2.53175310549749E-2</c:v>
                </c:pt>
                <c:pt idx="985">
                  <c:v>2.5296319600132702E-2</c:v>
                </c:pt>
                <c:pt idx="986">
                  <c:v>2.5275117248601299E-2</c:v>
                </c:pt>
                <c:pt idx="987">
                  <c:v>2.5253923304051198E-2</c:v>
                </c:pt>
                <c:pt idx="988">
                  <c:v>2.5232737070152601E-2</c:v>
                </c:pt>
                <c:pt idx="989">
                  <c:v>2.52115578505759E-2</c:v>
                </c:pt>
                <c:pt idx="990">
                  <c:v>2.5190384948991298E-2</c:v>
                </c:pt>
                <c:pt idx="991">
                  <c:v>2.5169217669069099E-2</c:v>
                </c:pt>
                <c:pt idx="992">
                  <c:v>2.5148055314479601E-2</c:v>
                </c:pt>
                <c:pt idx="993">
                  <c:v>2.5126897188893101E-2</c:v>
                </c:pt>
                <c:pt idx="994">
                  <c:v>2.5105742595979901E-2</c:v>
                </c:pt>
                <c:pt idx="995">
                  <c:v>2.5084590839410299E-2</c:v>
                </c:pt>
                <c:pt idx="996">
                  <c:v>2.5063441222854602E-2</c:v>
                </c:pt>
                <c:pt idx="997">
                  <c:v>2.5042293049983101E-2</c:v>
                </c:pt>
                <c:pt idx="998">
                  <c:v>2.5021145624466098E-2</c:v>
                </c:pt>
                <c:pt idx="999">
                  <c:v>2.4999998249973902E-2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attenuation'!$J$8:$J$38</c:f>
              <c:numCache>
                <c:formatCode>0.000</c:formatCode>
                <c:ptCount val="31"/>
                <c:pt idx="0">
                  <c:v>0.98</c:v>
                </c:pt>
                <c:pt idx="1">
                  <c:v>0.95499999999999996</c:v>
                </c:pt>
                <c:pt idx="2">
                  <c:v>0.94499999999999995</c:v>
                </c:pt>
                <c:pt idx="3">
                  <c:v>0.93</c:v>
                </c:pt>
                <c:pt idx="4">
                  <c:v>0.91</c:v>
                </c:pt>
                <c:pt idx="5">
                  <c:v>0.89</c:v>
                </c:pt>
                <c:pt idx="6">
                  <c:v>0.87</c:v>
                </c:pt>
                <c:pt idx="7">
                  <c:v>0.86</c:v>
                </c:pt>
                <c:pt idx="8">
                  <c:v>0.84</c:v>
                </c:pt>
                <c:pt idx="9">
                  <c:v>0.83</c:v>
                </c:pt>
                <c:pt idx="11">
                  <c:v>0.66</c:v>
                </c:pt>
                <c:pt idx="12">
                  <c:v>0.52</c:v>
                </c:pt>
                <c:pt idx="13">
                  <c:v>0.42</c:v>
                </c:pt>
                <c:pt idx="14">
                  <c:v>0.36499999999999999</c:v>
                </c:pt>
                <c:pt idx="15">
                  <c:v>0.28999999999999998</c:v>
                </c:pt>
                <c:pt idx="16">
                  <c:v>0.26</c:v>
                </c:pt>
                <c:pt idx="17">
                  <c:v>0.23</c:v>
                </c:pt>
                <c:pt idx="18">
                  <c:v>0.21</c:v>
                </c:pt>
                <c:pt idx="19">
                  <c:v>0.18</c:v>
                </c:pt>
                <c:pt idx="21">
                  <c:v>9.5000000000000001E-2</c:v>
                </c:pt>
                <c:pt idx="23">
                  <c:v>0.06</c:v>
                </c:pt>
                <c:pt idx="24">
                  <c:v>0.05</c:v>
                </c:pt>
                <c:pt idx="25">
                  <c:v>4.4999999999999998E-2</c:v>
                </c:pt>
                <c:pt idx="26">
                  <c:v>3.5000000000000003E-2</c:v>
                </c:pt>
                <c:pt idx="27">
                  <c:v>0.03</c:v>
                </c:pt>
                <c:pt idx="28">
                  <c:v>0.03</c:v>
                </c:pt>
                <c:pt idx="29">
                  <c:v>2.5000000000000001E-2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attenuation'!$V$8:$V$1007</c:f>
              <c:numCache>
                <c:formatCode>0.000</c:formatCode>
                <c:ptCount val="1000"/>
                <c:pt idx="0">
                  <c:v>0.98005028720156295</c:v>
                </c:pt>
                <c:pt idx="1">
                  <c:v>0.96275645629109197</c:v>
                </c:pt>
                <c:pt idx="2">
                  <c:v>0.94547322592720695</c:v>
                </c:pt>
                <c:pt idx="3">
                  <c:v>0.92820222789639695</c:v>
                </c:pt>
                <c:pt idx="4">
                  <c:v>0.91091500945074699</c:v>
                </c:pt>
                <c:pt idx="5">
                  <c:v>0.89358681460301703</c:v>
                </c:pt>
                <c:pt idx="6">
                  <c:v>0.87621872539596901</c:v>
                </c:pt>
                <c:pt idx="7">
                  <c:v>0.858839142175713</c:v>
                </c:pt>
                <c:pt idx="8">
                  <c:v>0.84145895840642904</c:v>
                </c:pt>
                <c:pt idx="9">
                  <c:v>0.82408162508162797</c:v>
                </c:pt>
                <c:pt idx="10">
                  <c:v>0.80672811496210095</c:v>
                </c:pt>
                <c:pt idx="11">
                  <c:v>0.78944081940341404</c:v>
                </c:pt>
                <c:pt idx="12">
                  <c:v>0.77225400812641898</c:v>
                </c:pt>
                <c:pt idx="13">
                  <c:v>0.75519648209276002</c:v>
                </c:pt>
                <c:pt idx="14">
                  <c:v>0.738294877079403</c:v>
                </c:pt>
                <c:pt idx="15">
                  <c:v>0.72157001298217704</c:v>
                </c:pt>
                <c:pt idx="16">
                  <c:v>0.70503749380546299</c:v>
                </c:pt>
                <c:pt idx="17">
                  <c:v>0.688714676778162</c:v>
                </c:pt>
                <c:pt idx="18">
                  <c:v>0.67262170618946004</c:v>
                </c:pt>
                <c:pt idx="19">
                  <c:v>0.65677727111113704</c:v>
                </c:pt>
                <c:pt idx="20">
                  <c:v>0.64119855148197002</c:v>
                </c:pt>
                <c:pt idx="21">
                  <c:v>0.62590730890027502</c:v>
                </c:pt>
                <c:pt idx="22">
                  <c:v>0.61094218013304902</c:v>
                </c:pt>
                <c:pt idx="23">
                  <c:v>0.59634157300329904</c:v>
                </c:pt>
                <c:pt idx="24">
                  <c:v>0.58212147085917498</c:v>
                </c:pt>
                <c:pt idx="25">
                  <c:v>0.56829017244304303</c:v>
                </c:pt>
                <c:pt idx="26">
                  <c:v>0.55485589120050505</c:v>
                </c:pt>
                <c:pt idx="27">
                  <c:v>0.54182563218336999</c:v>
                </c:pt>
                <c:pt idx="28">
                  <c:v>0.52920545216301995</c:v>
                </c:pt>
                <c:pt idx="29">
                  <c:v>0.51700065725003397</c:v>
                </c:pt>
                <c:pt idx="30">
                  <c:v>0.50521424496984202</c:v>
                </c:pt>
                <c:pt idx="31">
                  <c:v>0.493848754504912</c:v>
                </c:pt>
                <c:pt idx="32">
                  <c:v>0.48290651334074097</c:v>
                </c:pt>
                <c:pt idx="33">
                  <c:v>0.47237818850343199</c:v>
                </c:pt>
                <c:pt idx="34">
                  <c:v>0.46223694793897602</c:v>
                </c:pt>
                <c:pt idx="35">
                  <c:v>0.45245451951034898</c:v>
                </c:pt>
                <c:pt idx="36">
                  <c:v>0.44300338216759899</c:v>
                </c:pt>
                <c:pt idx="37">
                  <c:v>0.43386846010357499</c:v>
                </c:pt>
                <c:pt idx="38">
                  <c:v>0.42504491520516202</c:v>
                </c:pt>
                <c:pt idx="39">
                  <c:v>0.41652821365292603</c:v>
                </c:pt>
                <c:pt idx="40">
                  <c:v>0.40831382162742902</c:v>
                </c:pt>
                <c:pt idx="41">
                  <c:v>0.40039672383638197</c:v>
                </c:pt>
                <c:pt idx="42">
                  <c:v>0.39276534759481602</c:v>
                </c:pt>
                <c:pt idx="43">
                  <c:v>0.38540338396923102</c:v>
                </c:pt>
                <c:pt idx="44">
                  <c:v>0.37829441891099402</c:v>
                </c:pt>
                <c:pt idx="45">
                  <c:v>0.37142203837147503</c:v>
                </c:pt>
                <c:pt idx="46">
                  <c:v>0.36476982830204202</c:v>
                </c:pt>
                <c:pt idx="47">
                  <c:v>0.35832136862292102</c:v>
                </c:pt>
                <c:pt idx="48">
                  <c:v>0.35205657026508302</c:v>
                </c:pt>
                <c:pt idx="49">
                  <c:v>0.34594545312589298</c:v>
                </c:pt>
                <c:pt idx="50">
                  <c:v>0.33995638709155301</c:v>
                </c:pt>
                <c:pt idx="51">
                  <c:v>0.33406087483957198</c:v>
                </c:pt>
                <c:pt idx="52">
                  <c:v>0.32825183069157798</c:v>
                </c:pt>
                <c:pt idx="53">
                  <c:v>0.32253112421129898</c:v>
                </c:pt>
                <c:pt idx="54">
                  <c:v>0.31690065514394899</c:v>
                </c:pt>
                <c:pt idx="55">
                  <c:v>0.311362323234739</c:v>
                </c:pt>
                <c:pt idx="56">
                  <c:v>0.30591802822888398</c:v>
                </c:pt>
                <c:pt idx="57">
                  <c:v>0.30057249946548398</c:v>
                </c:pt>
                <c:pt idx="58">
                  <c:v>0.29534513534560403</c:v>
                </c:pt>
                <c:pt idx="59">
                  <c:v>0.290260073341986</c:v>
                </c:pt>
                <c:pt idx="60">
                  <c:v>0.28534145329079202</c:v>
                </c:pt>
                <c:pt idx="61">
                  <c:v>0.28061341502818399</c:v>
                </c:pt>
                <c:pt idx="62">
                  <c:v>0.276096303606573</c:v>
                </c:pt>
                <c:pt idx="63">
                  <c:v>0.27178657886550101</c:v>
                </c:pt>
                <c:pt idx="64">
                  <c:v>0.26767143095191598</c:v>
                </c:pt>
                <c:pt idx="65">
                  <c:v>0.26373802954925102</c:v>
                </c:pt>
                <c:pt idx="66">
                  <c:v>0.259973544340936</c:v>
                </c:pt>
                <c:pt idx="67">
                  <c:v>0.25636514501040297</c:v>
                </c:pt>
                <c:pt idx="68">
                  <c:v>0.25290000124108503</c:v>
                </c:pt>
                <c:pt idx="69">
                  <c:v>0.24956528271641301</c:v>
                </c:pt>
                <c:pt idx="70">
                  <c:v>0.246348159119819</c:v>
                </c:pt>
                <c:pt idx="71">
                  <c:v>0.24323600130185899</c:v>
                </c:pt>
                <c:pt idx="72">
                  <c:v>0.240220336187627</c:v>
                </c:pt>
                <c:pt idx="73">
                  <c:v>0.23729660093212601</c:v>
                </c:pt>
                <c:pt idx="74">
                  <c:v>0.23446038463124899</c:v>
                </c:pt>
                <c:pt idx="75">
                  <c:v>0.23170727638088701</c:v>
                </c:pt>
                <c:pt idx="76">
                  <c:v>0.22903286527693201</c:v>
                </c:pt>
                <c:pt idx="77">
                  <c:v>0.226432740415274</c:v>
                </c:pt>
                <c:pt idx="78">
                  <c:v>0.223902490891806</c:v>
                </c:pt>
                <c:pt idx="79">
                  <c:v>0.22143770807939001</c:v>
                </c:pt>
                <c:pt idx="80">
                  <c:v>0.219034247559414</c:v>
                </c:pt>
                <c:pt idx="81">
                  <c:v>0.21668847207477601</c:v>
                </c:pt>
                <c:pt idx="82">
                  <c:v>0.21439680181326201</c:v>
                </c:pt>
                <c:pt idx="83">
                  <c:v>0.21215565696265701</c:v>
                </c:pt>
                <c:pt idx="84">
                  <c:v>0.20996145771074701</c:v>
                </c:pt>
                <c:pt idx="85">
                  <c:v>0.20781062424531799</c:v>
                </c:pt>
                <c:pt idx="86">
                  <c:v>0.20569957675415401</c:v>
                </c:pt>
                <c:pt idx="87">
                  <c:v>0.203624735425041</c:v>
                </c:pt>
                <c:pt idx="88">
                  <c:v>0.201582520445765</c:v>
                </c:pt>
                <c:pt idx="89">
                  <c:v>0.19956935200411099</c:v>
                </c:pt>
                <c:pt idx="90">
                  <c:v>0.19758165028786401</c:v>
                </c:pt>
                <c:pt idx="91">
                  <c:v>0.19561583548481101</c:v>
                </c:pt>
                <c:pt idx="92">
                  <c:v>0.19366832778273499</c:v>
                </c:pt>
                <c:pt idx="93">
                  <c:v>0.19173554737335999</c:v>
                </c:pt>
                <c:pt idx="94">
                  <c:v>0.18981498020617699</c:v>
                </c:pt>
                <c:pt idx="95">
                  <c:v>0.18790817918425601</c:v>
                </c:pt>
                <c:pt idx="96">
                  <c:v>0.18601766716440701</c:v>
                </c:pt>
                <c:pt idx="97">
                  <c:v>0.18414596700343899</c:v>
                </c:pt>
                <c:pt idx="98">
                  <c:v>0.18229560155816099</c:v>
                </c:pt>
                <c:pt idx="99">
                  <c:v>0.180469093685383</c:v>
                </c:pt>
                <c:pt idx="100">
                  <c:v>0.178668966241915</c:v>
                </c:pt>
                <c:pt idx="101">
                  <c:v>0.17689774208456499</c:v>
                </c:pt>
                <c:pt idx="102">
                  <c:v>0.17515794407014301</c:v>
                </c:pt>
                <c:pt idx="103">
                  <c:v>0.173452095055458</c:v>
                </c:pt>
                <c:pt idx="104">
                  <c:v>0.17178271789732</c:v>
                </c:pt>
                <c:pt idx="105">
                  <c:v>0.17015233545253799</c:v>
                </c:pt>
                <c:pt idx="106">
                  <c:v>0.16856347057792201</c:v>
                </c:pt>
                <c:pt idx="107">
                  <c:v>0.16701845495746301</c:v>
                </c:pt>
                <c:pt idx="108">
                  <c:v>0.165516166823725</c:v>
                </c:pt>
                <c:pt idx="109">
                  <c:v>0.16405248575480499</c:v>
                </c:pt>
                <c:pt idx="110">
                  <c:v>0.16262319168433101</c:v>
                </c:pt>
                <c:pt idx="111">
                  <c:v>0.161224064545928</c:v>
                </c:pt>
                <c:pt idx="112">
                  <c:v>0.159850884273222</c:v>
                </c:pt>
                <c:pt idx="113">
                  <c:v>0.158499430799839</c:v>
                </c:pt>
                <c:pt idx="114">
                  <c:v>0.157165484059407</c:v>
                </c:pt>
                <c:pt idx="115">
                  <c:v>0.155844823985551</c:v>
                </c:pt>
                <c:pt idx="116">
                  <c:v>0.15453323051189799</c:v>
                </c:pt>
                <c:pt idx="117">
                  <c:v>0.153226483572073</c:v>
                </c:pt>
                <c:pt idx="118">
                  <c:v>0.151920363099704</c:v>
                </c:pt>
                <c:pt idx="119">
                  <c:v>0.150610650658032</c:v>
                </c:pt>
                <c:pt idx="120">
                  <c:v>0.14929476369408901</c:v>
                </c:pt>
                <c:pt idx="121">
                  <c:v>0.147974829689072</c:v>
                </c:pt>
                <c:pt idx="122">
                  <c:v>0.14665381867608099</c:v>
                </c:pt>
                <c:pt idx="123">
                  <c:v>0.145334700688213</c:v>
                </c:pt>
                <c:pt idx="124">
                  <c:v>0.14402044575856801</c:v>
                </c:pt>
                <c:pt idx="125">
                  <c:v>0.14271402392024399</c:v>
                </c:pt>
                <c:pt idx="126">
                  <c:v>0.141418405206338</c:v>
                </c:pt>
                <c:pt idx="127">
                  <c:v>0.140136559649951</c:v>
                </c:pt>
                <c:pt idx="128">
                  <c:v>0.13887145728417999</c:v>
                </c:pt>
                <c:pt idx="129">
                  <c:v>0.137626068142123</c:v>
                </c:pt>
                <c:pt idx="130">
                  <c:v>0.13640336225687999</c:v>
                </c:pt>
                <c:pt idx="131">
                  <c:v>0.13520630966154901</c:v>
                </c:pt>
                <c:pt idx="132">
                  <c:v>0.13403788038922801</c:v>
                </c:pt>
                <c:pt idx="133">
                  <c:v>0.13290104447301601</c:v>
                </c:pt>
                <c:pt idx="134">
                  <c:v>0.13179871866411699</c:v>
                </c:pt>
                <c:pt idx="135">
                  <c:v>0.130731903629309</c:v>
                </c:pt>
                <c:pt idx="136">
                  <c:v>0.12969919723922499</c:v>
                </c:pt>
                <c:pt idx="137">
                  <c:v>0.128699045174203</c:v>
                </c:pt>
                <c:pt idx="138">
                  <c:v>0.12772989311458</c:v>
                </c:pt>
                <c:pt idx="139">
                  <c:v>0.12679018674069301</c:v>
                </c:pt>
                <c:pt idx="140">
                  <c:v>0.12587837173288</c:v>
                </c:pt>
                <c:pt idx="141">
                  <c:v>0.124992893771476</c:v>
                </c:pt>
                <c:pt idx="142">
                  <c:v>0.124132198536821</c:v>
                </c:pt>
                <c:pt idx="143">
                  <c:v>0.12329473170925</c:v>
                </c:pt>
                <c:pt idx="144">
                  <c:v>0.122478938969101</c:v>
                </c:pt>
                <c:pt idx="145">
                  <c:v>0.121683265996711</c:v>
                </c:pt>
                <c:pt idx="146">
                  <c:v>0.12090615847241699</c:v>
                </c:pt>
                <c:pt idx="147">
                  <c:v>0.12014606207655699</c:v>
                </c:pt>
                <c:pt idx="148">
                  <c:v>0.119401422489468</c:v>
                </c:pt>
                <c:pt idx="149">
                  <c:v>0.11867068539148599</c:v>
                </c:pt>
                <c:pt idx="150">
                  <c:v>0.117952296462949</c:v>
                </c:pt>
                <c:pt idx="151">
                  <c:v>0.117244701384195</c:v>
                </c:pt>
                <c:pt idx="152">
                  <c:v>0.11654634583556001</c:v>
                </c:pt>
                <c:pt idx="153">
                  <c:v>0.115855675497382</c:v>
                </c:pt>
                <c:pt idx="154">
                  <c:v>0.115171136049997</c:v>
                </c:pt>
                <c:pt idx="155">
                  <c:v>0.11449117317374401</c:v>
                </c:pt>
                <c:pt idx="156">
                  <c:v>0.11381423254895801</c:v>
                </c:pt>
                <c:pt idx="157">
                  <c:v>0.113138759855978</c:v>
                </c:pt>
                <c:pt idx="158">
                  <c:v>0.11246320077513999</c:v>
                </c:pt>
                <c:pt idx="159">
                  <c:v>0.111786000986782</c:v>
                </c:pt>
                <c:pt idx="160">
                  <c:v>0.111105630736022</c:v>
                </c:pt>
                <c:pt idx="161">
                  <c:v>0.110421455299787</c:v>
                </c:pt>
                <c:pt idx="162">
                  <c:v>0.109733969107146</c:v>
                </c:pt>
                <c:pt idx="163">
                  <c:v>0.10904373876996</c:v>
                </c:pt>
                <c:pt idx="164">
                  <c:v>0.10835133090009</c:v>
                </c:pt>
                <c:pt idx="165">
                  <c:v>0.107657312109398</c:v>
                </c:pt>
                <c:pt idx="166">
                  <c:v>0.106962249009747</c:v>
                </c:pt>
                <c:pt idx="167">
                  <c:v>0.106266708212997</c:v>
                </c:pt>
                <c:pt idx="168">
                  <c:v>0.10557125633101</c:v>
                </c:pt>
                <c:pt idx="169">
                  <c:v>0.104876459975648</c:v>
                </c:pt>
                <c:pt idx="170">
                  <c:v>0.10418288575877201</c:v>
                </c:pt>
                <c:pt idx="171">
                  <c:v>0.10349110029224499</c:v>
                </c:pt>
                <c:pt idx="172">
                  <c:v>0.10280167018792701</c:v>
                </c:pt>
                <c:pt idx="173">
                  <c:v>0.10211516205768099</c:v>
                </c:pt>
                <c:pt idx="174">
                  <c:v>0.101432142513368</c:v>
                </c:pt>
                <c:pt idx="175">
                  <c:v>0.10075317816684901</c:v>
                </c:pt>
                <c:pt idx="176">
                  <c:v>0.100078835629987</c:v>
                </c:pt>
                <c:pt idx="177">
                  <c:v>9.9409681514642703E-2</c:v>
                </c:pt>
                <c:pt idx="178">
                  <c:v>9.8746282432678106E-2</c:v>
                </c:pt>
                <c:pt idx="179">
                  <c:v>9.8089204995954804E-2</c:v>
                </c:pt>
                <c:pt idx="180">
                  <c:v>9.7439015816334296E-2</c:v>
                </c:pt>
                <c:pt idx="181">
                  <c:v>9.6796281505678497E-2</c:v>
                </c:pt>
                <c:pt idx="182">
                  <c:v>9.6161568675848699E-2</c:v>
                </c:pt>
                <c:pt idx="183">
                  <c:v>9.5535443938706902E-2</c:v>
                </c:pt>
                <c:pt idx="184">
                  <c:v>9.4918473906114506E-2</c:v>
                </c:pt>
                <c:pt idx="185">
                  <c:v>9.4311225189933207E-2</c:v>
                </c:pt>
                <c:pt idx="186">
                  <c:v>9.3714264402024697E-2</c:v>
                </c:pt>
                <c:pt idx="187">
                  <c:v>9.3128158154250601E-2</c:v>
                </c:pt>
                <c:pt idx="188">
                  <c:v>9.2553473058472599E-2</c:v>
                </c:pt>
                <c:pt idx="189">
                  <c:v>9.1990727980159906E-2</c:v>
                </c:pt>
                <c:pt idx="190">
                  <c:v>9.1439958066835594E-2</c:v>
                </c:pt>
                <c:pt idx="191">
                  <c:v>9.0900917229325404E-2</c:v>
                </c:pt>
                <c:pt idx="192">
                  <c:v>9.0373355900432398E-2</c:v>
                </c:pt>
                <c:pt idx="193">
                  <c:v>8.9857024512959197E-2</c:v>
                </c:pt>
                <c:pt idx="194">
                  <c:v>8.9351673499708906E-2</c:v>
                </c:pt>
                <c:pt idx="195">
                  <c:v>8.8857053293484103E-2</c:v>
                </c:pt>
                <c:pt idx="196">
                  <c:v>8.8372914327088006E-2</c:v>
                </c:pt>
                <c:pt idx="197">
                  <c:v>8.7899007033323304E-2</c:v>
                </c:pt>
                <c:pt idx="198">
                  <c:v>8.7435081844992907E-2</c:v>
                </c:pt>
                <c:pt idx="199">
                  <c:v>8.6980889194899602E-2</c:v>
                </c:pt>
                <c:pt idx="200">
                  <c:v>8.6536179515846398E-2</c:v>
                </c:pt>
                <c:pt idx="201">
                  <c:v>8.6100703240636206E-2</c:v>
                </c:pt>
                <c:pt idx="202">
                  <c:v>8.5674210802071701E-2</c:v>
                </c:pt>
                <c:pt idx="203">
                  <c:v>8.5256452632955906E-2</c:v>
                </c:pt>
                <c:pt idx="204">
                  <c:v>8.4847179166091705E-2</c:v>
                </c:pt>
                <c:pt idx="205">
                  <c:v>8.4446140834281994E-2</c:v>
                </c:pt>
                <c:pt idx="206">
                  <c:v>8.4053088070329504E-2</c:v>
                </c:pt>
                <c:pt idx="207">
                  <c:v>8.36677713070373E-2</c:v>
                </c:pt>
                <c:pt idx="208">
                  <c:v>8.3289940977208099E-2</c:v>
                </c:pt>
                <c:pt idx="209">
                  <c:v>8.2919347513644895E-2</c:v>
                </c:pt>
                <c:pt idx="210">
                  <c:v>8.2555741349150502E-2</c:v>
                </c:pt>
                <c:pt idx="211">
                  <c:v>8.2198872916527804E-2</c:v>
                </c:pt>
                <c:pt idx="212">
                  <c:v>8.1848492648579602E-2</c:v>
                </c:pt>
                <c:pt idx="213">
                  <c:v>8.1504350978109E-2</c:v>
                </c:pt>
                <c:pt idx="214">
                  <c:v>8.1166198337918605E-2</c:v>
                </c:pt>
                <c:pt idx="215">
                  <c:v>8.0833785160811494E-2</c:v>
                </c:pt>
                <c:pt idx="216">
                  <c:v>8.0506861879590497E-2</c:v>
                </c:pt>
                <c:pt idx="217">
                  <c:v>8.0185178927058398E-2</c:v>
                </c:pt>
                <c:pt idx="218">
                  <c:v>7.9868486736018193E-2</c:v>
                </c:pt>
                <c:pt idx="219">
                  <c:v>7.9556535739272599E-2</c:v>
                </c:pt>
                <c:pt idx="220">
                  <c:v>7.9249076369624694E-2</c:v>
                </c:pt>
                <c:pt idx="221">
                  <c:v>7.8945859059877194E-2</c:v>
                </c:pt>
                <c:pt idx="222">
                  <c:v>7.8646634242833094E-2</c:v>
                </c:pt>
                <c:pt idx="223">
                  <c:v>7.8351152351295306E-2</c:v>
                </c:pt>
                <c:pt idx="224">
                  <c:v>7.8059163818066504E-2</c:v>
                </c:pt>
                <c:pt idx="225">
                  <c:v>7.7770419075949698E-2</c:v>
                </c:pt>
                <c:pt idx="226">
                  <c:v>7.7484668557747799E-2</c:v>
                </c:pt>
                <c:pt idx="227">
                  <c:v>7.7201662696263607E-2</c:v>
                </c:pt>
                <c:pt idx="228">
                  <c:v>7.6921151924299894E-2</c:v>
                </c:pt>
                <c:pt idx="229">
                  <c:v>7.6642886674659794E-2</c:v>
                </c:pt>
                <c:pt idx="230">
                  <c:v>7.6366617380146107E-2</c:v>
                </c:pt>
                <c:pt idx="231">
                  <c:v>7.6092094473561606E-2</c:v>
                </c:pt>
                <c:pt idx="232">
                  <c:v>7.5819068387709201E-2</c:v>
                </c:pt>
                <c:pt idx="233">
                  <c:v>7.5547289555391806E-2</c:v>
                </c:pt>
                <c:pt idx="234">
                  <c:v>7.5276508409412302E-2</c:v>
                </c:pt>
                <c:pt idx="235">
                  <c:v>7.5006475382573504E-2</c:v>
                </c:pt>
                <c:pt idx="236">
                  <c:v>7.4736940907678295E-2</c:v>
                </c:pt>
                <c:pt idx="237">
                  <c:v>7.4467655417529699E-2</c:v>
                </c:pt>
                <c:pt idx="238">
                  <c:v>7.4198369344930404E-2</c:v>
                </c:pt>
                <c:pt idx="239">
                  <c:v>7.3928833122683404E-2</c:v>
                </c:pt>
                <c:pt idx="240">
                  <c:v>7.3658797183591501E-2</c:v>
                </c:pt>
                <c:pt idx="241">
                  <c:v>7.3388011960457702E-2</c:v>
                </c:pt>
                <c:pt idx="242">
                  <c:v>7.3116227886084698E-2</c:v>
                </c:pt>
                <c:pt idx="243">
                  <c:v>7.2843247497162894E-2</c:v>
                </c:pt>
                <c:pt idx="244">
                  <c:v>7.2569102579566794E-2</c:v>
                </c:pt>
                <c:pt idx="245">
                  <c:v>7.2293887950197394E-2</c:v>
                </c:pt>
                <c:pt idx="246">
                  <c:v>7.20176984277906E-2</c:v>
                </c:pt>
                <c:pt idx="247">
                  <c:v>7.1740628831082898E-2</c:v>
                </c:pt>
                <c:pt idx="248">
                  <c:v>7.1462773978810304E-2</c:v>
                </c:pt>
                <c:pt idx="249">
                  <c:v>7.1184228689709E-2</c:v>
                </c:pt>
                <c:pt idx="250">
                  <c:v>7.0905087782515197E-2</c:v>
                </c:pt>
                <c:pt idx="251">
                  <c:v>7.0625446075965007E-2</c:v>
                </c:pt>
                <c:pt idx="252">
                  <c:v>7.0345398388794694E-2</c:v>
                </c:pt>
                <c:pt idx="253">
                  <c:v>7.0065039539740401E-2</c:v>
                </c:pt>
                <c:pt idx="254">
                  <c:v>6.9784464347538294E-2</c:v>
                </c:pt>
                <c:pt idx="255">
                  <c:v>6.9503767630924598E-2</c:v>
                </c:pt>
                <c:pt idx="256">
                  <c:v>6.9223044208635398E-2</c:v>
                </c:pt>
                <c:pt idx="257">
                  <c:v>6.8942388899407001E-2</c:v>
                </c:pt>
                <c:pt idx="258">
                  <c:v>6.8661896521975394E-2</c:v>
                </c:pt>
                <c:pt idx="259">
                  <c:v>6.8381661895076995E-2</c:v>
                </c:pt>
                <c:pt idx="260">
                  <c:v>6.8101779837447696E-2</c:v>
                </c:pt>
                <c:pt idx="261">
                  <c:v>6.7822345167823997E-2</c:v>
                </c:pt>
                <c:pt idx="262">
                  <c:v>6.7543452704941803E-2</c:v>
                </c:pt>
                <c:pt idx="263">
                  <c:v>6.7265197267537505E-2</c:v>
                </c:pt>
                <c:pt idx="264">
                  <c:v>6.6987673674347104E-2</c:v>
                </c:pt>
                <c:pt idx="265">
                  <c:v>6.6710976744106906E-2</c:v>
                </c:pt>
                <c:pt idx="266">
                  <c:v>6.6435201295552998E-2</c:v>
                </c:pt>
                <c:pt idx="267">
                  <c:v>6.6160442147421603E-2</c:v>
                </c:pt>
                <c:pt idx="268">
                  <c:v>6.5886794118448805E-2</c:v>
                </c:pt>
                <c:pt idx="269">
                  <c:v>6.5614352027370995E-2</c:v>
                </c:pt>
                <c:pt idx="270">
                  <c:v>6.5343210692924106E-2</c:v>
                </c:pt>
                <c:pt idx="271">
                  <c:v>6.5073464933844596E-2</c:v>
                </c:pt>
                <c:pt idx="272">
                  <c:v>6.4805209568868302E-2</c:v>
                </c:pt>
                <c:pt idx="273">
                  <c:v>6.4538539416731697E-2</c:v>
                </c:pt>
                <c:pt idx="274">
                  <c:v>6.4273549296170795E-2</c:v>
                </c:pt>
                <c:pt idx="275">
                  <c:v>6.4010334025921795E-2</c:v>
                </c:pt>
                <c:pt idx="276">
                  <c:v>6.3748988424720904E-2</c:v>
                </c:pt>
                <c:pt idx="277">
                  <c:v>6.3489607311304402E-2</c:v>
                </c:pt>
                <c:pt idx="278">
                  <c:v>6.3232285504408195E-2</c:v>
                </c:pt>
                <c:pt idx="279">
                  <c:v>6.29771178227687E-2</c:v>
                </c:pt>
                <c:pt idx="280">
                  <c:v>6.2724199085122001E-2</c:v>
                </c:pt>
                <c:pt idx="281">
                  <c:v>6.24736241102044E-2</c:v>
                </c:pt>
                <c:pt idx="282">
                  <c:v>6.22254877167518E-2</c:v>
                </c:pt>
                <c:pt idx="283">
                  <c:v>6.1979884723500703E-2</c:v>
                </c:pt>
                <c:pt idx="284">
                  <c:v>6.1736909949186999E-2</c:v>
                </c:pt>
                <c:pt idx="285">
                  <c:v>6.1496658212547101E-2</c:v>
                </c:pt>
                <c:pt idx="286">
                  <c:v>6.1259224332317001E-2</c:v>
                </c:pt>
                <c:pt idx="287">
                  <c:v>6.1024703127233001E-2</c:v>
                </c:pt>
                <c:pt idx="288">
                  <c:v>6.07931894160312E-2</c:v>
                </c:pt>
                <c:pt idx="289">
                  <c:v>6.05647780174478E-2</c:v>
                </c:pt>
                <c:pt idx="290">
                  <c:v>6.0339563750218997E-2</c:v>
                </c:pt>
                <c:pt idx="291">
                  <c:v>6.0117641433081001E-2</c:v>
                </c:pt>
                <c:pt idx="292">
                  <c:v>5.9899105884770001E-2</c:v>
                </c:pt>
                <c:pt idx="293">
                  <c:v>5.9684051924022E-2</c:v>
                </c:pt>
                <c:pt idx="294">
                  <c:v>5.94725743695734E-2</c:v>
                </c:pt>
                <c:pt idx="295">
                  <c:v>5.9264760583977998E-2</c:v>
                </c:pt>
                <c:pt idx="296">
                  <c:v>5.9060596646573198E-2</c:v>
                </c:pt>
                <c:pt idx="297">
                  <c:v>5.8859995614593999E-2</c:v>
                </c:pt>
                <c:pt idx="298">
                  <c:v>5.8662868931645303E-2</c:v>
                </c:pt>
                <c:pt idx="299">
                  <c:v>5.8469128041331801E-2</c:v>
                </c:pt>
                <c:pt idx="300">
                  <c:v>5.8278684387258299E-2</c:v>
                </c:pt>
                <c:pt idx="301">
                  <c:v>5.8091449413029697E-2</c:v>
                </c:pt>
                <c:pt idx="302">
                  <c:v>5.7907334562250702E-2</c:v>
                </c:pt>
                <c:pt idx="303">
                  <c:v>5.7726251278526201E-2</c:v>
                </c:pt>
                <c:pt idx="304">
                  <c:v>5.7548111005460999E-2</c:v>
                </c:pt>
                <c:pt idx="305">
                  <c:v>5.7372825186659801E-2</c:v>
                </c:pt>
                <c:pt idx="306">
                  <c:v>5.72003052657276E-2</c:v>
                </c:pt>
                <c:pt idx="307">
                  <c:v>5.7030462686268997E-2</c:v>
                </c:pt>
                <c:pt idx="308">
                  <c:v>5.6863208891888901E-2</c:v>
                </c:pt>
                <c:pt idx="309">
                  <c:v>5.66984553261922E-2</c:v>
                </c:pt>
                <c:pt idx="310">
                  <c:v>5.6536113432783502E-2</c:v>
                </c:pt>
                <c:pt idx="311">
                  <c:v>5.63760946552678E-2</c:v>
                </c:pt>
                <c:pt idx="312">
                  <c:v>5.6218310437249799E-2</c:v>
                </c:pt>
                <c:pt idx="313">
                  <c:v>5.6062672222334298E-2</c:v>
                </c:pt>
                <c:pt idx="314">
                  <c:v>5.5909091454126203E-2</c:v>
                </c:pt>
                <c:pt idx="315">
                  <c:v>5.5757479576230201E-2</c:v>
                </c:pt>
                <c:pt idx="316">
                  <c:v>5.56077480322512E-2</c:v>
                </c:pt>
                <c:pt idx="317">
                  <c:v>5.5459808265793997E-2</c:v>
                </c:pt>
                <c:pt idx="318">
                  <c:v>5.5313571720463299E-2</c:v>
                </c:pt>
                <c:pt idx="319">
                  <c:v>5.5168949839863902E-2</c:v>
                </c:pt>
                <c:pt idx="320">
                  <c:v>5.5025854067600799E-2</c:v>
                </c:pt>
                <c:pt idx="321">
                  <c:v>5.4884195847278702E-2</c:v>
                </c:pt>
                <c:pt idx="322">
                  <c:v>5.4743886622502298E-2</c:v>
                </c:pt>
                <c:pt idx="323">
                  <c:v>5.4604837836876502E-2</c:v>
                </c:pt>
                <c:pt idx="324">
                  <c:v>5.4466960934006201E-2</c:v>
                </c:pt>
                <c:pt idx="325">
                  <c:v>5.4330167357496101E-2</c:v>
                </c:pt>
                <c:pt idx="326">
                  <c:v>5.4194368550951E-2</c:v>
                </c:pt>
                <c:pt idx="327">
                  <c:v>5.4059475957975701E-2</c:v>
                </c:pt>
                <c:pt idx="328">
                  <c:v>5.3925401022175003E-2</c:v>
                </c:pt>
                <c:pt idx="329">
                  <c:v>5.3792055187153798E-2</c:v>
                </c:pt>
                <c:pt idx="330">
                  <c:v>5.3659349896516897E-2</c:v>
                </c:pt>
                <c:pt idx="331">
                  <c:v>5.3527196593869002E-2</c:v>
                </c:pt>
                <c:pt idx="332">
                  <c:v>5.3395506722814901E-2</c:v>
                </c:pt>
                <c:pt idx="333">
                  <c:v>5.3264191726959599E-2</c:v>
                </c:pt>
                <c:pt idx="334">
                  <c:v>5.31331630499077E-2</c:v>
                </c:pt>
                <c:pt idx="335">
                  <c:v>5.3002332135264098E-2</c:v>
                </c:pt>
                <c:pt idx="336">
                  <c:v>5.2871610426633603E-2</c:v>
                </c:pt>
                <c:pt idx="337">
                  <c:v>5.2740909367620901E-2</c:v>
                </c:pt>
                <c:pt idx="338">
                  <c:v>5.2610140401830999E-2</c:v>
                </c:pt>
                <c:pt idx="339">
                  <c:v>5.2479214972868601E-2</c:v>
                </c:pt>
                <c:pt idx="340">
                  <c:v>5.23480445243385E-2</c:v>
                </c:pt>
                <c:pt idx="341">
                  <c:v>5.2216540499845497E-2</c:v>
                </c:pt>
                <c:pt idx="342">
                  <c:v>5.2084614342994502E-2</c:v>
                </c:pt>
                <c:pt idx="343">
                  <c:v>5.1952177497390201E-2</c:v>
                </c:pt>
                <c:pt idx="344">
                  <c:v>5.1819141406637501E-2</c:v>
                </c:pt>
                <c:pt idx="345">
                  <c:v>5.1685417514340998E-2</c:v>
                </c:pt>
                <c:pt idx="346">
                  <c:v>5.1550917264105801E-2</c:v>
                </c:pt>
                <c:pt idx="347">
                  <c:v>5.14155520995365E-2</c:v>
                </c:pt>
                <c:pt idx="348">
                  <c:v>5.1279233464238003E-2</c:v>
                </c:pt>
                <c:pt idx="349">
                  <c:v>5.1141872801815098E-2</c:v>
                </c:pt>
                <c:pt idx="350">
                  <c:v>5.1003387028490901E-2</c:v>
                </c:pt>
                <c:pt idx="351">
                  <c:v>5.08637648253768E-2</c:v>
                </c:pt>
                <c:pt idx="352">
                  <c:v>5.0723045359998498E-2</c:v>
                </c:pt>
                <c:pt idx="353">
                  <c:v>5.05812688511093E-2</c:v>
                </c:pt>
                <c:pt idx="354">
                  <c:v>5.04384755174625E-2</c:v>
                </c:pt>
                <c:pt idx="355">
                  <c:v>5.0294705577811502E-2</c:v>
                </c:pt>
                <c:pt idx="356">
                  <c:v>5.0149999250909703E-2</c:v>
                </c:pt>
                <c:pt idx="357">
                  <c:v>5.0004396755510397E-2</c:v>
                </c:pt>
                <c:pt idx="358">
                  <c:v>4.9857938310366903E-2</c:v>
                </c:pt>
                <c:pt idx="359">
                  <c:v>4.9710664134232703E-2</c:v>
                </c:pt>
                <c:pt idx="360">
                  <c:v>4.9562614445860999E-2</c:v>
                </c:pt>
                <c:pt idx="361">
                  <c:v>4.9413829464005299E-2</c:v>
                </c:pt>
                <c:pt idx="362">
                  <c:v>4.9264349407418799E-2</c:v>
                </c:pt>
                <c:pt idx="363">
                  <c:v>4.9114214494855001E-2</c:v>
                </c:pt>
                <c:pt idx="364">
                  <c:v>4.8963464945067099E-2</c:v>
                </c:pt>
                <c:pt idx="365">
                  <c:v>4.8812140976808603E-2</c:v>
                </c:pt>
                <c:pt idx="366">
                  <c:v>4.8660282808832701E-2</c:v>
                </c:pt>
                <c:pt idx="367">
                  <c:v>4.8507930659892902E-2</c:v>
                </c:pt>
                <c:pt idx="368">
                  <c:v>4.8355124748742498E-2</c:v>
                </c:pt>
                <c:pt idx="369">
                  <c:v>4.8201905294134803E-2</c:v>
                </c:pt>
                <c:pt idx="370">
                  <c:v>4.8048312514823201E-2</c:v>
                </c:pt>
                <c:pt idx="371">
                  <c:v>4.7894386629561102E-2</c:v>
                </c:pt>
                <c:pt idx="372">
                  <c:v>4.7740167857101799E-2</c:v>
                </c:pt>
                <c:pt idx="373">
                  <c:v>4.7585696416198697E-2</c:v>
                </c:pt>
                <c:pt idx="374">
                  <c:v>4.7431012525604999E-2</c:v>
                </c:pt>
                <c:pt idx="375">
                  <c:v>4.7276156404074302E-2</c:v>
                </c:pt>
                <c:pt idx="376">
                  <c:v>4.7121168270359698E-2</c:v>
                </c:pt>
                <c:pt idx="377">
                  <c:v>4.6966088343214703E-2</c:v>
                </c:pt>
                <c:pt idx="378">
                  <c:v>4.6810956841392699E-2</c:v>
                </c:pt>
                <c:pt idx="379">
                  <c:v>4.6655813983646897E-2</c:v>
                </c:pt>
                <c:pt idx="380">
                  <c:v>4.6500699988730798E-2</c:v>
                </c:pt>
                <c:pt idx="381">
                  <c:v>4.6345655075397597E-2</c:v>
                </c:pt>
                <c:pt idx="382">
                  <c:v>4.6190719462400803E-2</c:v>
                </c:pt>
                <c:pt idx="383">
                  <c:v>4.6035933368493702E-2</c:v>
                </c:pt>
                <c:pt idx="384">
                  <c:v>4.58813370124296E-2</c:v>
                </c:pt>
                <c:pt idx="385">
                  <c:v>4.5726970612961902E-2</c:v>
                </c:pt>
                <c:pt idx="386">
                  <c:v>4.5572874388843998E-2</c:v>
                </c:pt>
                <c:pt idx="387">
                  <c:v>4.5419088558829201E-2</c:v>
                </c:pt>
                <c:pt idx="388">
                  <c:v>4.5265653341670799E-2</c:v>
                </c:pt>
                <c:pt idx="389">
                  <c:v>4.5112608956122201E-2</c:v>
                </c:pt>
                <c:pt idx="390">
                  <c:v>4.4959995620936902E-2</c:v>
                </c:pt>
                <c:pt idx="391">
                  <c:v>4.4807853554868E-2</c:v>
                </c:pt>
                <c:pt idx="392">
                  <c:v>4.4656222976668998E-2</c:v>
                </c:pt>
                <c:pt idx="393">
                  <c:v>4.4505144105093201E-2</c:v>
                </c:pt>
                <c:pt idx="394">
                  <c:v>4.4354657158894001E-2</c:v>
                </c:pt>
                <c:pt idx="395">
                  <c:v>4.42048023568248E-2</c:v>
                </c:pt>
                <c:pt idx="396">
                  <c:v>4.4055619917638802E-2</c:v>
                </c:pt>
                <c:pt idx="397">
                  <c:v>4.3907150060089398E-2</c:v>
                </c:pt>
                <c:pt idx="398">
                  <c:v>4.3759433002930101E-2</c:v>
                </c:pt>
                <c:pt idx="399">
                  <c:v>4.3612508964914101E-2</c:v>
                </c:pt>
                <c:pt idx="400">
                  <c:v>4.3466418164794803E-2</c:v>
                </c:pt>
                <c:pt idx="401">
                  <c:v>4.3321200821325498E-2</c:v>
                </c:pt>
                <c:pt idx="402">
                  <c:v>4.3176897153259702E-2</c:v>
                </c:pt>
                <c:pt idx="403">
                  <c:v>4.3033547379350598E-2</c:v>
                </c:pt>
                <c:pt idx="404">
                  <c:v>4.2891191718351603E-2</c:v>
                </c:pt>
                <c:pt idx="405">
                  <c:v>4.2749870389016099E-2</c:v>
                </c:pt>
                <c:pt idx="406">
                  <c:v>4.2609623610097298E-2</c:v>
                </c:pt>
                <c:pt idx="407">
                  <c:v>4.2470491600348798E-2</c:v>
                </c:pt>
                <c:pt idx="408">
                  <c:v>4.23325145785238E-2</c:v>
                </c:pt>
                <c:pt idx="409">
                  <c:v>4.2195732763375703E-2</c:v>
                </c:pt>
                <c:pt idx="410">
                  <c:v>4.2060186373657799E-2</c:v>
                </c:pt>
                <c:pt idx="411">
                  <c:v>4.1925915628123499E-2</c:v>
                </c:pt>
                <c:pt idx="412">
                  <c:v>4.1792960745526103E-2</c:v>
                </c:pt>
                <c:pt idx="413">
                  <c:v>4.1661361944619002E-2</c:v>
                </c:pt>
                <c:pt idx="414">
                  <c:v>4.1531159444155502E-2</c:v>
                </c:pt>
                <c:pt idx="415">
                  <c:v>4.1402392777734401E-2</c:v>
                </c:pt>
                <c:pt idx="416">
                  <c:v>4.1275077004990501E-2</c:v>
                </c:pt>
                <c:pt idx="417">
                  <c:v>4.1149196589803497E-2</c:v>
                </c:pt>
                <c:pt idx="418">
                  <c:v>4.1024734067378797E-2</c:v>
                </c:pt>
                <c:pt idx="419">
                  <c:v>4.0901671972922E-2</c:v>
                </c:pt>
                <c:pt idx="420">
                  <c:v>4.0779992841638399E-2</c:v>
                </c:pt>
                <c:pt idx="421">
                  <c:v>4.06596792087335E-2</c:v>
                </c:pt>
                <c:pt idx="422">
                  <c:v>4.0540713609412901E-2</c:v>
                </c:pt>
                <c:pt idx="423">
                  <c:v>4.0423078578881999E-2</c:v>
                </c:pt>
                <c:pt idx="424">
                  <c:v>4.0306756652346197E-2</c:v>
                </c:pt>
                <c:pt idx="425">
                  <c:v>4.01917303650111E-2</c:v>
                </c:pt>
                <c:pt idx="426">
                  <c:v>4.0077982252081999E-2</c:v>
                </c:pt>
                <c:pt idx="427">
                  <c:v>3.9965494848764598E-2</c:v>
                </c:pt>
                <c:pt idx="428">
                  <c:v>3.9854250690264201E-2</c:v>
                </c:pt>
                <c:pt idx="429">
                  <c:v>3.9744232311786303E-2</c:v>
                </c:pt>
                <c:pt idx="430">
                  <c:v>3.9635422248536403E-2</c:v>
                </c:pt>
                <c:pt idx="431">
                  <c:v>3.95278030357199E-2</c:v>
                </c:pt>
                <c:pt idx="432">
                  <c:v>3.9421357208542403E-2</c:v>
                </c:pt>
                <c:pt idx="433">
                  <c:v>3.9316067302209198E-2</c:v>
                </c:pt>
                <c:pt idx="434">
                  <c:v>3.9211915851925898E-2</c:v>
                </c:pt>
                <c:pt idx="435">
                  <c:v>3.9108885392898002E-2</c:v>
                </c:pt>
                <c:pt idx="436">
                  <c:v>3.90069584603309E-2</c:v>
                </c:pt>
                <c:pt idx="437">
                  <c:v>3.8906117589430002E-2</c:v>
                </c:pt>
                <c:pt idx="438">
                  <c:v>3.8806345315400899E-2</c:v>
                </c:pt>
                <c:pt idx="439">
                  <c:v>3.8707624173449001E-2</c:v>
                </c:pt>
                <c:pt idx="440">
                  <c:v>3.8609936698779899E-2</c:v>
                </c:pt>
                <c:pt idx="441">
                  <c:v>3.8513265426598803E-2</c:v>
                </c:pt>
                <c:pt idx="442">
                  <c:v>3.8417592892111399E-2</c:v>
                </c:pt>
                <c:pt idx="443">
                  <c:v>3.8322901630523099E-2</c:v>
                </c:pt>
                <c:pt idx="444">
                  <c:v>3.8229174177039402E-2</c:v>
                </c:pt>
                <c:pt idx="445">
                  <c:v>3.8136393066865698E-2</c:v>
                </c:pt>
                <c:pt idx="446">
                  <c:v>3.8044540835207502E-2</c:v>
                </c:pt>
                <c:pt idx="447">
                  <c:v>3.79536000172703E-2</c:v>
                </c:pt>
                <c:pt idx="448">
                  <c:v>3.78635531482596E-2</c:v>
                </c:pt>
                <c:pt idx="449">
                  <c:v>3.7774382763380798E-2</c:v>
                </c:pt>
                <c:pt idx="450">
                  <c:v>3.7686071397839402E-2</c:v>
                </c:pt>
                <c:pt idx="451">
                  <c:v>3.7598601586840801E-2</c:v>
                </c:pt>
                <c:pt idx="452">
                  <c:v>3.7511955865590599E-2</c:v>
                </c:pt>
                <c:pt idx="453">
                  <c:v>3.74261167692942E-2</c:v>
                </c:pt>
                <c:pt idx="454">
                  <c:v>3.7341066833157001E-2</c:v>
                </c:pt>
                <c:pt idx="455">
                  <c:v>3.7256788592384703E-2</c:v>
                </c:pt>
                <c:pt idx="456">
                  <c:v>3.7173264582182501E-2</c:v>
                </c:pt>
                <c:pt idx="457">
                  <c:v>3.7090477337756E-2</c:v>
                </c:pt>
                <c:pt idx="458">
                  <c:v>3.7008409394310701E-2</c:v>
                </c:pt>
                <c:pt idx="459">
                  <c:v>3.6927043287052E-2</c:v>
                </c:pt>
                <c:pt idx="460">
                  <c:v>3.6846361551185397E-2</c:v>
                </c:pt>
                <c:pt idx="461">
                  <c:v>3.67663467219164E-2</c:v>
                </c:pt>
                <c:pt idx="462">
                  <c:v>3.6686981334450398E-2</c:v>
                </c:pt>
                <c:pt idx="463">
                  <c:v>3.66082479239929E-2</c:v>
                </c:pt>
                <c:pt idx="464">
                  <c:v>3.6530129025749397E-2</c:v>
                </c:pt>
                <c:pt idx="465">
                  <c:v>3.6452607174925399E-2</c:v>
                </c:pt>
                <c:pt idx="466">
                  <c:v>3.63756649067263E-2</c:v>
                </c:pt>
                <c:pt idx="467">
                  <c:v>3.6299284756357603E-2</c:v>
                </c:pt>
                <c:pt idx="468">
                  <c:v>3.6223449259024702E-2</c:v>
                </c:pt>
                <c:pt idx="469">
                  <c:v>3.6148140949933197E-2</c:v>
                </c:pt>
                <c:pt idx="470">
                  <c:v>3.6073342364288503E-2</c:v>
                </c:pt>
                <c:pt idx="471">
                  <c:v>3.5999036037295998E-2</c:v>
                </c:pt>
                <c:pt idx="472">
                  <c:v>3.5925204504161298E-2</c:v>
                </c:pt>
                <c:pt idx="473">
                  <c:v>3.5851830300089899E-2</c:v>
                </c:pt>
                <c:pt idx="474">
                  <c:v>3.5778895960287098E-2</c:v>
                </c:pt>
                <c:pt idx="475">
                  <c:v>3.5706384019958397E-2</c:v>
                </c:pt>
                <c:pt idx="476">
                  <c:v>3.56342770143094E-2</c:v>
                </c:pt>
                <c:pt idx="477">
                  <c:v>3.5562557478545503E-2</c:v>
                </c:pt>
                <c:pt idx="478">
                  <c:v>3.5491207947872201E-2</c:v>
                </c:pt>
                <c:pt idx="479">
                  <c:v>3.5420210957494903E-2</c:v>
                </c:pt>
                <c:pt idx="480">
                  <c:v>3.5349549042619097E-2</c:v>
                </c:pt>
                <c:pt idx="481">
                  <c:v>3.5279204738450302E-2</c:v>
                </c:pt>
                <c:pt idx="482">
                  <c:v>3.5209160580193903E-2</c:v>
                </c:pt>
                <c:pt idx="483">
                  <c:v>3.5139399103055503E-2</c:v>
                </c:pt>
                <c:pt idx="484">
                  <c:v>3.5069902842240402E-2</c:v>
                </c:pt>
                <c:pt idx="485">
                  <c:v>3.5000654332954198E-2</c:v>
                </c:pt>
                <c:pt idx="486">
                  <c:v>3.4931636110402398E-2</c:v>
                </c:pt>
                <c:pt idx="487">
                  <c:v>3.48628307097903E-2</c:v>
                </c:pt>
                <c:pt idx="488">
                  <c:v>3.4794220666323601E-2</c:v>
                </c:pt>
                <c:pt idx="489">
                  <c:v>3.4725788515207502E-2</c:v>
                </c:pt>
                <c:pt idx="490">
                  <c:v>3.4657516791647698E-2</c:v>
                </c:pt>
                <c:pt idx="491">
                  <c:v>3.4589388030849599E-2</c:v>
                </c:pt>
                <c:pt idx="492">
                  <c:v>3.4521384768137799E-2</c:v>
                </c:pt>
                <c:pt idx="493">
                  <c:v>3.4453493053904202E-2</c:v>
                </c:pt>
                <c:pt idx="494">
                  <c:v>3.4385711657945801E-2</c:v>
                </c:pt>
                <c:pt idx="495">
                  <c:v>3.43180422261141E-2</c:v>
                </c:pt>
                <c:pt idx="496">
                  <c:v>3.4250486404260802E-2</c:v>
                </c:pt>
                <c:pt idx="497">
                  <c:v>3.4183045838237197E-2</c:v>
                </c:pt>
                <c:pt idx="498">
                  <c:v>3.41157221738949E-2</c:v>
                </c:pt>
                <c:pt idx="499">
                  <c:v>3.4048517057085503E-2</c:v>
                </c:pt>
                <c:pt idx="500">
                  <c:v>3.3981432133660297E-2</c:v>
                </c:pt>
                <c:pt idx="501">
                  <c:v>3.3914469049470999E-2</c:v>
                </c:pt>
                <c:pt idx="502">
                  <c:v>3.38476294503691E-2</c:v>
                </c:pt>
                <c:pt idx="503">
                  <c:v>3.3780914982205999E-2</c:v>
                </c:pt>
                <c:pt idx="504">
                  <c:v>3.37143272908332E-2</c:v>
                </c:pt>
                <c:pt idx="505">
                  <c:v>3.3647868022102401E-2</c:v>
                </c:pt>
                <c:pt idx="506">
                  <c:v>3.3581538821864897E-2</c:v>
                </c:pt>
                <c:pt idx="507">
                  <c:v>3.35153413359724E-2</c:v>
                </c:pt>
                <c:pt idx="508">
                  <c:v>3.3449277210276303E-2</c:v>
                </c:pt>
                <c:pt idx="509">
                  <c:v>3.3383348090628102E-2</c:v>
                </c:pt>
                <c:pt idx="510">
                  <c:v>3.33175556228794E-2</c:v>
                </c:pt>
                <c:pt idx="511">
                  <c:v>3.3251901452881601E-2</c:v>
                </c:pt>
                <c:pt idx="512">
                  <c:v>3.31863872264863E-2</c:v>
                </c:pt>
                <c:pt idx="513">
                  <c:v>3.3121014589545E-2</c:v>
                </c:pt>
                <c:pt idx="514">
                  <c:v>3.3055785187909102E-2</c:v>
                </c:pt>
                <c:pt idx="515">
                  <c:v>3.2990700667430303E-2</c:v>
                </c:pt>
                <c:pt idx="516">
                  <c:v>3.2925762673960003E-2</c:v>
                </c:pt>
                <c:pt idx="517">
                  <c:v>3.2860972853349699E-2</c:v>
                </c:pt>
                <c:pt idx="518">
                  <c:v>3.2796332851450997E-2</c:v>
                </c:pt>
                <c:pt idx="519">
                  <c:v>3.2731844314115299E-2</c:v>
                </c:pt>
                <c:pt idx="520">
                  <c:v>3.2667508887194198E-2</c:v>
                </c:pt>
                <c:pt idx="521">
                  <c:v>3.2603328216539197E-2</c:v>
                </c:pt>
                <c:pt idx="522">
                  <c:v>3.2539303948001801E-2</c:v>
                </c:pt>
                <c:pt idx="523">
                  <c:v>3.2475437727433498E-2</c:v>
                </c:pt>
                <c:pt idx="524">
                  <c:v>3.24117312006858E-2</c:v>
                </c:pt>
                <c:pt idx="525">
                  <c:v>3.2348186013610197E-2</c:v>
                </c:pt>
                <c:pt idx="526">
                  <c:v>3.2284803812058303E-2</c:v>
                </c:pt>
                <c:pt idx="527">
                  <c:v>3.2221586241881497E-2</c:v>
                </c:pt>
                <c:pt idx="528">
                  <c:v>3.2158534948931401E-2</c:v>
                </c:pt>
                <c:pt idx="529">
                  <c:v>3.2095651579059498E-2</c:v>
                </c:pt>
                <c:pt idx="530">
                  <c:v>3.2032937778117297E-2</c:v>
                </c:pt>
                <c:pt idx="531">
                  <c:v>3.1970395191956297E-2</c:v>
                </c:pt>
                <c:pt idx="532">
                  <c:v>3.1908025466428E-2</c:v>
                </c:pt>
                <c:pt idx="533">
                  <c:v>3.1845830247383897E-2</c:v>
                </c:pt>
                <c:pt idx="534">
                  <c:v>3.1783811180675602E-2</c:v>
                </c:pt>
                <c:pt idx="535">
                  <c:v>3.17219699121545E-2</c:v>
                </c:pt>
                <c:pt idx="536">
                  <c:v>3.1660308087672201E-2</c:v>
                </c:pt>
                <c:pt idx="537">
                  <c:v>3.1598827353080103E-2</c:v>
                </c:pt>
                <c:pt idx="538">
                  <c:v>3.1537529354229897E-2</c:v>
                </c:pt>
                <c:pt idx="539">
                  <c:v>3.1476415736972997E-2</c:v>
                </c:pt>
                <c:pt idx="540">
                  <c:v>3.1415488147160803E-2</c:v>
                </c:pt>
                <c:pt idx="541">
                  <c:v>3.1354748230644998E-2</c:v>
                </c:pt>
                <c:pt idx="542">
                  <c:v>3.12941976332771E-2</c:v>
                </c:pt>
                <c:pt idx="543">
                  <c:v>3.1233838000908499E-2</c:v>
                </c:pt>
                <c:pt idx="544">
                  <c:v>3.1173670979390701E-2</c:v>
                </c:pt>
                <c:pt idx="545">
                  <c:v>3.1113698214575401E-2</c:v>
                </c:pt>
                <c:pt idx="546">
                  <c:v>3.1053921352313898E-2</c:v>
                </c:pt>
                <c:pt idx="547">
                  <c:v>3.0994342038457901E-2</c:v>
                </c:pt>
                <c:pt idx="548">
                  <c:v>3.0934961918858701E-2</c:v>
                </c:pt>
                <c:pt idx="549">
                  <c:v>3.0875782639368E-2</c:v>
                </c:pt>
                <c:pt idx="550">
                  <c:v>3.0816805845837202E-2</c:v>
                </c:pt>
                <c:pt idx="551">
                  <c:v>3.0758033184117899E-2</c:v>
                </c:pt>
                <c:pt idx="552">
                  <c:v>3.0699466300061502E-2</c:v>
                </c:pt>
                <c:pt idx="553">
                  <c:v>3.0641106839519601E-2</c:v>
                </c:pt>
                <c:pt idx="554">
                  <c:v>3.05829564483437E-2</c:v>
                </c:pt>
                <c:pt idx="555">
                  <c:v>3.05250167723853E-2</c:v>
                </c:pt>
                <c:pt idx="556">
                  <c:v>3.04672894574959E-2</c:v>
                </c:pt>
                <c:pt idx="557">
                  <c:v>3.0409776149527099E-2</c:v>
                </c:pt>
                <c:pt idx="558">
                  <c:v>3.03524784943302E-2</c:v>
                </c:pt>
                <c:pt idx="559">
                  <c:v>3.0295398137757001E-2</c:v>
                </c:pt>
                <c:pt idx="560">
                  <c:v>3.02385367256587E-2</c:v>
                </c:pt>
                <c:pt idx="561">
                  <c:v>3.0181895903887101E-2</c:v>
                </c:pt>
                <c:pt idx="562">
                  <c:v>3.01254773182935E-2</c:v>
                </c:pt>
                <c:pt idx="563">
                  <c:v>3.00692826147296E-2</c:v>
                </c:pt>
                <c:pt idx="564">
                  <c:v>3.0013313439046799E-2</c:v>
                </c:pt>
                <c:pt idx="565">
                  <c:v>2.99575714370965E-2</c:v>
                </c:pt>
                <c:pt idx="566">
                  <c:v>2.9902058254730499E-2</c:v>
                </c:pt>
                <c:pt idx="567">
                  <c:v>2.9846775537800001E-2</c:v>
                </c:pt>
                <c:pt idx="568">
                  <c:v>2.9791724932156802E-2</c:v>
                </c:pt>
                <c:pt idx="569">
                  <c:v>2.9736908083652199E-2</c:v>
                </c:pt>
                <c:pt idx="570">
                  <c:v>2.9682326638137801E-2</c:v>
                </c:pt>
                <c:pt idx="571">
                  <c:v>2.9627982241465001E-2</c:v>
                </c:pt>
                <c:pt idx="572">
                  <c:v>2.95738765394855E-2</c:v>
                </c:pt>
                <c:pt idx="573">
                  <c:v>2.9520011178050799E-2</c:v>
                </c:pt>
                <c:pt idx="574">
                  <c:v>2.9466387803012199E-2</c:v>
                </c:pt>
                <c:pt idx="575">
                  <c:v>2.9413008060221402E-2</c:v>
                </c:pt>
                <c:pt idx="576">
                  <c:v>2.9359873595529901E-2</c:v>
                </c:pt>
                <c:pt idx="577">
                  <c:v>2.93069860547891E-2</c:v>
                </c:pt>
                <c:pt idx="578">
                  <c:v>2.9254347083850701E-2</c:v>
                </c:pt>
                <c:pt idx="579">
                  <c:v>2.9201958328566001E-2</c:v>
                </c:pt>
                <c:pt idx="580">
                  <c:v>2.9149821434786598E-2</c:v>
                </c:pt>
                <c:pt idx="581">
                  <c:v>2.9097938048364001E-2</c:v>
                </c:pt>
                <c:pt idx="582">
                  <c:v>2.9046309815149801E-2</c:v>
                </c:pt>
                <c:pt idx="583">
                  <c:v>2.89949383809955E-2</c:v>
                </c:pt>
                <c:pt idx="584">
                  <c:v>2.89438253816286E-2</c:v>
                </c:pt>
                <c:pt idx="585">
                  <c:v>2.8892970968425101E-2</c:v>
                </c:pt>
                <c:pt idx="586">
                  <c:v>2.8842372258687601E-2</c:v>
                </c:pt>
                <c:pt idx="587">
                  <c:v>2.8792025999044301E-2</c:v>
                </c:pt>
                <c:pt idx="588">
                  <c:v>2.8741928936123502E-2</c:v>
                </c:pt>
                <c:pt idx="589">
                  <c:v>2.8692077816553498E-2</c:v>
                </c:pt>
                <c:pt idx="590">
                  <c:v>2.8642469386962601E-2</c:v>
                </c:pt>
                <c:pt idx="591">
                  <c:v>2.8593100393978998E-2</c:v>
                </c:pt>
                <c:pt idx="592">
                  <c:v>2.8543967584231101E-2</c:v>
                </c:pt>
                <c:pt idx="593">
                  <c:v>2.84950677043471E-2</c:v>
                </c:pt>
                <c:pt idx="594">
                  <c:v>2.84463975009553E-2</c:v>
                </c:pt>
                <c:pt idx="595">
                  <c:v>2.8397953720683999E-2</c:v>
                </c:pt>
                <c:pt idx="596">
                  <c:v>2.83497331101615E-2</c:v>
                </c:pt>
                <c:pt idx="597">
                  <c:v>2.8301732416015999E-2</c:v>
                </c:pt>
                <c:pt idx="598">
                  <c:v>2.8253948384875899E-2</c:v>
                </c:pt>
                <c:pt idx="599">
                  <c:v>2.82063777633694E-2</c:v>
                </c:pt>
                <c:pt idx="600">
                  <c:v>2.8159017298124801E-2</c:v>
                </c:pt>
                <c:pt idx="601">
                  <c:v>2.81118637357704E-2</c:v>
                </c:pt>
                <c:pt idx="602">
                  <c:v>2.8064913822934499E-2</c:v>
                </c:pt>
                <c:pt idx="603">
                  <c:v>2.8018164306245399E-2</c:v>
                </c:pt>
                <c:pt idx="604">
                  <c:v>2.7971611932331299E-2</c:v>
                </c:pt>
                <c:pt idx="605">
                  <c:v>2.79252534478205E-2</c:v>
                </c:pt>
                <c:pt idx="606">
                  <c:v>2.7879085599341401E-2</c:v>
                </c:pt>
                <c:pt idx="607">
                  <c:v>2.78331051335221E-2</c:v>
                </c:pt>
                <c:pt idx="608">
                  <c:v>2.7787308796991001E-2</c:v>
                </c:pt>
                <c:pt idx="609">
                  <c:v>2.77416933363764E-2</c:v>
                </c:pt>
                <c:pt idx="610">
                  <c:v>2.76962554983066E-2</c:v>
                </c:pt>
                <c:pt idx="611">
                  <c:v>2.76509920294097E-2</c:v>
                </c:pt>
                <c:pt idx="612">
                  <c:v>2.7605899676314199E-2</c:v>
                </c:pt>
                <c:pt idx="613">
                  <c:v>2.75609751856483E-2</c:v>
                </c:pt>
                <c:pt idx="614">
                  <c:v>2.75162153040403E-2</c:v>
                </c:pt>
                <c:pt idx="615">
                  <c:v>2.74716167781184E-2</c:v>
                </c:pt>
                <c:pt idx="616">
                  <c:v>2.7427176354511001E-2</c:v>
                </c:pt>
                <c:pt idx="617">
                  <c:v>2.7382890779846299E-2</c:v>
                </c:pt>
                <c:pt idx="618">
                  <c:v>2.7338756800752699E-2</c:v>
                </c:pt>
                <c:pt idx="619">
                  <c:v>2.7294771163858301E-2</c:v>
                </c:pt>
                <c:pt idx="620">
                  <c:v>2.7250930615791501E-2</c:v>
                </c:pt>
                <c:pt idx="621">
                  <c:v>2.7207231903180602E-2</c:v>
                </c:pt>
                <c:pt idx="622">
                  <c:v>2.71636717726539E-2</c:v>
                </c:pt>
                <c:pt idx="623">
                  <c:v>2.71202469708396E-2</c:v>
                </c:pt>
                <c:pt idx="624">
                  <c:v>2.7076954244366E-2</c:v>
                </c:pt>
                <c:pt idx="625">
                  <c:v>2.7033790339861401E-2</c:v>
                </c:pt>
                <c:pt idx="626">
                  <c:v>2.6990752003954201E-2</c:v>
                </c:pt>
                <c:pt idx="627">
                  <c:v>2.6947835983272401E-2</c:v>
                </c:pt>
                <c:pt idx="628">
                  <c:v>2.6905039024444601E-2</c:v>
                </c:pt>
                <c:pt idx="629">
                  <c:v>2.6862357874098901E-2</c:v>
                </c:pt>
                <c:pt idx="630">
                  <c:v>2.6819789278863599E-2</c:v>
                </c:pt>
                <c:pt idx="631">
                  <c:v>2.6777329985366999E-2</c:v>
                </c:pt>
                <c:pt idx="632">
                  <c:v>2.67349767402374E-2</c:v>
                </c:pt>
                <c:pt idx="633">
                  <c:v>2.6692726290103101E-2</c:v>
                </c:pt>
                <c:pt idx="634">
                  <c:v>2.6650575381592299E-2</c:v>
                </c:pt>
                <c:pt idx="635">
                  <c:v>2.6608520761333399E-2</c:v>
                </c:pt>
                <c:pt idx="636">
                  <c:v>2.6566559175954602E-2</c:v>
                </c:pt>
                <c:pt idx="637">
                  <c:v>2.6524687372084198E-2</c:v>
                </c:pt>
                <c:pt idx="638">
                  <c:v>2.64829020963505E-2</c:v>
                </c:pt>
                <c:pt idx="639">
                  <c:v>2.6441200095381801E-2</c:v>
                </c:pt>
                <c:pt idx="640">
                  <c:v>2.6399578115806399E-2</c:v>
                </c:pt>
                <c:pt idx="641">
                  <c:v>2.6358032904252499E-2</c:v>
                </c:pt>
                <c:pt idx="642">
                  <c:v>2.6316561207348401E-2</c:v>
                </c:pt>
                <c:pt idx="643">
                  <c:v>2.6275159771722501E-2</c:v>
                </c:pt>
                <c:pt idx="644">
                  <c:v>2.6233825344002901E-2</c:v>
                </c:pt>
                <c:pt idx="645">
                  <c:v>2.6192554670818002E-2</c:v>
                </c:pt>
                <c:pt idx="646">
                  <c:v>2.6151344498796102E-2</c:v>
                </c:pt>
                <c:pt idx="647">
                  <c:v>2.61101915745654E-2</c:v>
                </c:pt>
                <c:pt idx="648">
                  <c:v>2.6069092644754301E-2</c:v>
                </c:pt>
                <c:pt idx="649">
                  <c:v>2.6028044455990999E-2</c:v>
                </c:pt>
                <c:pt idx="650">
                  <c:v>2.5987043754903801E-2</c:v>
                </c:pt>
                <c:pt idx="651">
                  <c:v>2.5946087288120898E-2</c:v>
                </c:pt>
                <c:pt idx="652">
                  <c:v>2.59051718022708E-2</c:v>
                </c:pt>
                <c:pt idx="653">
                  <c:v>2.5864294043981599E-2</c:v>
                </c:pt>
                <c:pt idx="654">
                  <c:v>2.58234507598816E-2</c:v>
                </c:pt>
                <c:pt idx="655">
                  <c:v>2.5782638696599101E-2</c:v>
                </c:pt>
                <c:pt idx="656">
                  <c:v>2.57418546007624E-2</c:v>
                </c:pt>
                <c:pt idx="657">
                  <c:v>2.5701095218999898E-2</c:v>
                </c:pt>
                <c:pt idx="658">
                  <c:v>2.5660357297939699E-2</c:v>
                </c:pt>
                <c:pt idx="659">
                  <c:v>2.5619637584210101E-2</c:v>
                </c:pt>
                <c:pt idx="660">
                  <c:v>2.5578932824439501E-2</c:v>
                </c:pt>
                <c:pt idx="661">
                  <c:v>2.5538239765256099E-2</c:v>
                </c:pt>
                <c:pt idx="662">
                  <c:v>2.54975551532882E-2</c:v>
                </c:pt>
                <c:pt idx="663">
                  <c:v>2.54568757351641E-2</c:v>
                </c:pt>
                <c:pt idx="664">
                  <c:v>2.5416198257512099E-2</c:v>
                </c:pt>
                <c:pt idx="665">
                  <c:v>2.53755194669604E-2</c:v>
                </c:pt>
                <c:pt idx="666">
                  <c:v>2.5334836110137399E-2</c:v>
                </c:pt>
                <c:pt idx="667">
                  <c:v>2.5294144933671301E-2</c:v>
                </c:pt>
                <c:pt idx="668">
                  <c:v>2.52534426841904E-2</c:v>
                </c:pt>
                <c:pt idx="669">
                  <c:v>2.5212726108323001E-2</c:v>
                </c:pt>
                <c:pt idx="670">
                  <c:v>2.5171991952697301E-2</c:v>
                </c:pt>
                <c:pt idx="671">
                  <c:v>2.5131236963941799E-2</c:v>
                </c:pt>
                <c:pt idx="672">
                  <c:v>2.5090457888684501E-2</c:v>
                </c:pt>
                <c:pt idx="673">
                  <c:v>2.50496514735539E-2</c:v>
                </c:pt>
                <c:pt idx="674">
                  <c:v>2.5008814465178199E-2</c:v>
                </c:pt>
                <c:pt idx="675">
                  <c:v>2.49679436101857E-2</c:v>
                </c:pt>
                <c:pt idx="676">
                  <c:v>2.49270356552047E-2</c:v>
                </c:pt>
                <c:pt idx="677">
                  <c:v>2.4886087346863501E-2</c:v>
                </c:pt>
                <c:pt idx="678">
                  <c:v>2.4845095431790198E-2</c:v>
                </c:pt>
                <c:pt idx="679">
                  <c:v>2.48040566566134E-2</c:v>
                </c:pt>
                <c:pt idx="680">
                  <c:v>2.4762967767961101E-2</c:v>
                </c:pt>
                <c:pt idx="681">
                  <c:v>2.4721826177067401E-2</c:v>
                </c:pt>
                <c:pt idx="682">
                  <c:v>2.46806328662624E-2</c:v>
                </c:pt>
                <c:pt idx="683">
                  <c:v>2.4639390012136698E-2</c:v>
                </c:pt>
                <c:pt idx="684">
                  <c:v>2.4598099792128701E-2</c:v>
                </c:pt>
                <c:pt idx="685">
                  <c:v>2.4556764383677002E-2</c:v>
                </c:pt>
                <c:pt idx="686">
                  <c:v>2.4515385964219899E-2</c:v>
                </c:pt>
                <c:pt idx="687">
                  <c:v>2.4473966711195901E-2</c:v>
                </c:pt>
                <c:pt idx="688">
                  <c:v>2.44325088020435E-2</c:v>
                </c:pt>
                <c:pt idx="689">
                  <c:v>2.4391014414200999E-2</c:v>
                </c:pt>
                <c:pt idx="690">
                  <c:v>2.4349485725106999E-2</c:v>
                </c:pt>
                <c:pt idx="691">
                  <c:v>2.4307924912199901E-2</c:v>
                </c:pt>
                <c:pt idx="692">
                  <c:v>2.4266334152918099E-2</c:v>
                </c:pt>
                <c:pt idx="693">
                  <c:v>2.4224715624700102E-2</c:v>
                </c:pt>
                <c:pt idx="694">
                  <c:v>2.4183071504984398E-2</c:v>
                </c:pt>
                <c:pt idx="695">
                  <c:v>2.4141403971209299E-2</c:v>
                </c:pt>
                <c:pt idx="696">
                  <c:v>2.4099715200813301E-2</c:v>
                </c:pt>
                <c:pt idx="697">
                  <c:v>2.4058007371234799E-2</c:v>
                </c:pt>
                <c:pt idx="698">
                  <c:v>2.4016282659912399E-2</c:v>
                </c:pt>
                <c:pt idx="699">
                  <c:v>2.3974543244284399E-2</c:v>
                </c:pt>
                <c:pt idx="700">
                  <c:v>2.39327913017893E-2</c:v>
                </c:pt>
                <c:pt idx="701">
                  <c:v>2.3891029009865599E-2</c:v>
                </c:pt>
                <c:pt idx="702">
                  <c:v>2.3849258545951602E-2</c:v>
                </c:pt>
                <c:pt idx="703">
                  <c:v>2.3807482087485898E-2</c:v>
                </c:pt>
                <c:pt idx="704">
                  <c:v>2.3765701811906799E-2</c:v>
                </c:pt>
                <c:pt idx="705">
                  <c:v>2.3723919896652901E-2</c:v>
                </c:pt>
                <c:pt idx="706">
                  <c:v>2.36821385191626E-2</c:v>
                </c:pt>
                <c:pt idx="707">
                  <c:v>2.36403598568742E-2</c:v>
                </c:pt>
                <c:pt idx="708">
                  <c:v>2.35985860872263E-2</c:v>
                </c:pt>
                <c:pt idx="709">
                  <c:v>2.3556819387657399E-2</c:v>
                </c:pt>
                <c:pt idx="710">
                  <c:v>2.3515061935605701E-2</c:v>
                </c:pt>
                <c:pt idx="711">
                  <c:v>2.3473315908509901E-2</c:v>
                </c:pt>
                <c:pt idx="712">
                  <c:v>2.3431583483808301E-2</c:v>
                </c:pt>
                <c:pt idx="713">
                  <c:v>2.3389866838939399E-2</c:v>
                </c:pt>
                <c:pt idx="714">
                  <c:v>2.3348168151341699E-2</c:v>
                </c:pt>
                <c:pt idx="715">
                  <c:v>2.3306489598453502E-2</c:v>
                </c:pt>
                <c:pt idx="716">
                  <c:v>2.3264833357713299E-2</c:v>
                </c:pt>
                <c:pt idx="717">
                  <c:v>2.32232016065596E-2</c:v>
                </c:pt>
                <c:pt idx="718">
                  <c:v>2.3181596522430899E-2</c:v>
                </c:pt>
                <c:pt idx="719">
                  <c:v>2.3140020282765499E-2</c:v>
                </c:pt>
                <c:pt idx="720">
                  <c:v>2.30984750650019E-2</c:v>
                </c:pt>
                <c:pt idx="721">
                  <c:v>2.3056963046578501E-2</c:v>
                </c:pt>
                <c:pt idx="722">
                  <c:v>2.30154864049338E-2</c:v>
                </c:pt>
                <c:pt idx="723">
                  <c:v>2.29740473175063E-2</c:v>
                </c:pt>
                <c:pt idx="724">
                  <c:v>2.2932647961734401E-2</c:v>
                </c:pt>
                <c:pt idx="725">
                  <c:v>2.2891290515056499E-2</c:v>
                </c:pt>
                <c:pt idx="726">
                  <c:v>2.2849977154911098E-2</c:v>
                </c:pt>
                <c:pt idx="727">
                  <c:v>2.2808710058736598E-2</c:v>
                </c:pt>
                <c:pt idx="728">
                  <c:v>2.2767491403971499E-2</c:v>
                </c:pt>
                <c:pt idx="729">
                  <c:v>2.2726323368054201E-2</c:v>
                </c:pt>
                <c:pt idx="730">
                  <c:v>2.2685208128423201E-2</c:v>
                </c:pt>
                <c:pt idx="731">
                  <c:v>2.2644147862516902E-2</c:v>
                </c:pt>
                <c:pt idx="732">
                  <c:v>2.2603144747773699E-2</c:v>
                </c:pt>
                <c:pt idx="733">
                  <c:v>2.2562200961632198E-2</c:v>
                </c:pt>
                <c:pt idx="734">
                  <c:v>2.2521318681530601E-2</c:v>
                </c:pt>
                <c:pt idx="735">
                  <c:v>2.2480500084907599E-2</c:v>
                </c:pt>
                <c:pt idx="736">
                  <c:v>2.2439747349201501E-2</c:v>
                </c:pt>
                <c:pt idx="737">
                  <c:v>2.23990626518508E-2</c:v>
                </c:pt>
                <c:pt idx="738">
                  <c:v>2.23584481702939E-2</c:v>
                </c:pt>
                <c:pt idx="739">
                  <c:v>2.2317906081969301E-2</c:v>
                </c:pt>
                <c:pt idx="740">
                  <c:v>2.22774385643154E-2</c:v>
                </c:pt>
                <c:pt idx="741">
                  <c:v>2.2237047794770599E-2</c:v>
                </c:pt>
                <c:pt idx="742">
                  <c:v>2.21967359507735E-2</c:v>
                </c:pt>
                <c:pt idx="743">
                  <c:v>2.2156505209762499E-2</c:v>
                </c:pt>
                <c:pt idx="744">
                  <c:v>2.2116357749175902E-2</c:v>
                </c:pt>
                <c:pt idx="745">
                  <c:v>2.2076295746452201E-2</c:v>
                </c:pt>
                <c:pt idx="746">
                  <c:v>2.2036321379029999E-2</c:v>
                </c:pt>
                <c:pt idx="747">
                  <c:v>2.1996436824347598E-2</c:v>
                </c:pt>
                <c:pt idx="748">
                  <c:v>2.1956644259843498E-2</c:v>
                </c:pt>
                <c:pt idx="749">
                  <c:v>2.1916945862956099E-2</c:v>
                </c:pt>
                <c:pt idx="750">
                  <c:v>2.1877343811123901E-2</c:v>
                </c:pt>
                <c:pt idx="751">
                  <c:v>2.1837840281785301E-2</c:v>
                </c:pt>
                <c:pt idx="752">
                  <c:v>2.1798437452378801E-2</c:v>
                </c:pt>
                <c:pt idx="753">
                  <c:v>2.17591375003428E-2</c:v>
                </c:pt>
                <c:pt idx="754">
                  <c:v>2.1719942603115699E-2</c:v>
                </c:pt>
                <c:pt idx="755">
                  <c:v>2.1680854938135999E-2</c:v>
                </c:pt>
                <c:pt idx="756">
                  <c:v>2.16418766828422E-2</c:v>
                </c:pt>
                <c:pt idx="757">
                  <c:v>2.1603010014672699E-2</c:v>
                </c:pt>
                <c:pt idx="758">
                  <c:v>2.1564257111065899E-2</c:v>
                </c:pt>
                <c:pt idx="759">
                  <c:v>2.1525620149460301E-2</c:v>
                </c:pt>
                <c:pt idx="760">
                  <c:v>2.1487101307294299E-2</c:v>
                </c:pt>
                <c:pt idx="761">
                  <c:v>2.1448702762006399E-2</c:v>
                </c:pt>
                <c:pt idx="762">
                  <c:v>2.14104266910351E-2</c:v>
                </c:pt>
                <c:pt idx="763">
                  <c:v>2.1372275271818598E-2</c:v>
                </c:pt>
                <c:pt idx="764">
                  <c:v>2.1334250681795602E-2</c:v>
                </c:pt>
                <c:pt idx="765">
                  <c:v>2.1296355098404499E-2</c:v>
                </c:pt>
                <c:pt idx="766">
                  <c:v>2.1258590699083701E-2</c:v>
                </c:pt>
                <c:pt idx="767">
                  <c:v>2.1220959661271601E-2</c:v>
                </c:pt>
                <c:pt idx="768">
                  <c:v>2.1183464162406698E-2</c:v>
                </c:pt>
                <c:pt idx="769">
                  <c:v>2.11461063799274E-2</c:v>
                </c:pt>
                <c:pt idx="770">
                  <c:v>2.1108888491272199E-2</c:v>
                </c:pt>
                <c:pt idx="771">
                  <c:v>2.10718126738796E-2</c:v>
                </c:pt>
                <c:pt idx="772">
                  <c:v>2.1034881105187898E-2</c:v>
                </c:pt>
                <c:pt idx="773">
                  <c:v>2.0998095962635601E-2</c:v>
                </c:pt>
                <c:pt idx="774">
                  <c:v>2.0961459423661299E-2</c:v>
                </c:pt>
                <c:pt idx="775">
                  <c:v>2.09249736657032E-2</c:v>
                </c:pt>
                <c:pt idx="776">
                  <c:v>2.08886408661999E-2</c:v>
                </c:pt>
                <c:pt idx="777">
                  <c:v>2.0852463202589801E-2</c:v>
                </c:pt>
                <c:pt idx="778">
                  <c:v>2.0816442852311299E-2</c:v>
                </c:pt>
                <c:pt idx="779">
                  <c:v>2.0780581992802898E-2</c:v>
                </c:pt>
                <c:pt idx="780">
                  <c:v>2.0744882801503099E-2</c:v>
                </c:pt>
                <c:pt idx="781">
                  <c:v>2.0709347455850301E-2</c:v>
                </c:pt>
                <c:pt idx="782">
                  <c:v>2.0673978133282901E-2</c:v>
                </c:pt>
                <c:pt idx="783">
                  <c:v>2.0638777011239302E-2</c:v>
                </c:pt>
                <c:pt idx="784">
                  <c:v>2.06037462671581E-2</c:v>
                </c:pt>
                <c:pt idx="785">
                  <c:v>2.05688880784777E-2</c:v>
                </c:pt>
                <c:pt idx="786">
                  <c:v>2.0534204622636502E-2</c:v>
                </c:pt>
                <c:pt idx="787">
                  <c:v>2.04996980770729E-2</c:v>
                </c:pt>
                <c:pt idx="788">
                  <c:v>2.04653706192254E-2</c:v>
                </c:pt>
                <c:pt idx="789">
                  <c:v>2.0431224426532502E-2</c:v>
                </c:pt>
                <c:pt idx="790">
                  <c:v>2.0397261676432601E-2</c:v>
                </c:pt>
                <c:pt idx="791">
                  <c:v>2.0363484546364101E-2</c:v>
                </c:pt>
                <c:pt idx="792">
                  <c:v>2.0329895213765499E-2</c:v>
                </c:pt>
                <c:pt idx="793">
                  <c:v>2.0296495856075202E-2</c:v>
                </c:pt>
                <c:pt idx="794">
                  <c:v>2.0263288650731799E-2</c:v>
                </c:pt>
                <c:pt idx="795">
                  <c:v>2.0230275775173501E-2</c:v>
                </c:pt>
                <c:pt idx="796">
                  <c:v>2.01974594068389E-2</c:v>
                </c:pt>
                <c:pt idx="797">
                  <c:v>2.0164841723166401E-2</c:v>
                </c:pt>
                <c:pt idx="798">
                  <c:v>2.01324249015945E-2</c:v>
                </c:pt>
                <c:pt idx="799">
                  <c:v>2.01002111195616E-2</c:v>
                </c:pt>
                <c:pt idx="800">
                  <c:v>2.0068202554506202E-2</c:v>
                </c:pt>
                <c:pt idx="801">
                  <c:v>2.0036401383866601E-2</c:v>
                </c:pt>
                <c:pt idx="802">
                  <c:v>2.0004809785081401E-2</c:v>
                </c:pt>
                <c:pt idx="803">
                  <c:v>1.9973429935589E-2</c:v>
                </c:pt>
                <c:pt idx="804">
                  <c:v>1.9942264012827799E-2</c:v>
                </c:pt>
                <c:pt idx="805">
                  <c:v>1.9911314194236199E-2</c:v>
                </c:pt>
                <c:pt idx="806">
                  <c:v>1.9880582657252802E-2</c:v>
                </c:pt>
                <c:pt idx="807">
                  <c:v>1.9850071579315998E-2</c:v>
                </c:pt>
                <c:pt idx="808">
                  <c:v>1.98197831378642E-2</c:v>
                </c:pt>
                <c:pt idx="809">
                  <c:v>1.9789719510335899E-2</c:v>
                </c:pt>
                <c:pt idx="810">
                  <c:v>1.97598828741694E-2</c:v>
                </c:pt>
                <c:pt idx="811">
                  <c:v>1.9730275406803301E-2</c:v>
                </c:pt>
                <c:pt idx="812">
                  <c:v>1.9700899285676001E-2</c:v>
                </c:pt>
                <c:pt idx="813">
                  <c:v>1.9671756688225999E-2</c:v>
                </c:pt>
                <c:pt idx="814">
                  <c:v>1.9642849791891601E-2</c:v>
                </c:pt>
                <c:pt idx="815">
                  <c:v>1.9614180774111398E-2</c:v>
                </c:pt>
                <c:pt idx="816">
                  <c:v>1.95857518123238E-2</c:v>
                </c:pt>
                <c:pt idx="817">
                  <c:v>1.95575650839672E-2</c:v>
                </c:pt>
                <c:pt idx="818">
                  <c:v>1.9529622766480001E-2</c:v>
                </c:pt>
                <c:pt idx="819">
                  <c:v>1.95019270373008E-2</c:v>
                </c:pt>
                <c:pt idx="820">
                  <c:v>1.94744800738679E-2</c:v>
                </c:pt>
                <c:pt idx="821">
                  <c:v>1.9447284053619798E-2</c:v>
                </c:pt>
                <c:pt idx="822">
                  <c:v>1.9420341153995001E-2</c:v>
                </c:pt>
                <c:pt idx="823">
                  <c:v>1.9393653552431899E-2</c:v>
                </c:pt>
                <c:pt idx="824">
                  <c:v>1.9367223426368999E-2</c:v>
                </c:pt>
                <c:pt idx="825">
                  <c:v>1.9341052953244599E-2</c:v>
                </c:pt>
                <c:pt idx="826">
                  <c:v>1.9315144310497301E-2</c:v>
                </c:pt>
                <c:pt idx="827">
                  <c:v>1.92894996755654E-2</c:v>
                </c:pt>
                <c:pt idx="828">
                  <c:v>1.9264121225887498E-2</c:v>
                </c:pt>
                <c:pt idx="829">
                  <c:v>1.9239011138901901E-2</c:v>
                </c:pt>
                <c:pt idx="830">
                  <c:v>1.9214171592047202E-2</c:v>
                </c:pt>
                <c:pt idx="831">
                  <c:v>1.91896047627617E-2</c:v>
                </c:pt>
                <c:pt idx="832">
                  <c:v>1.91653128284563E-2</c:v>
                </c:pt>
                <c:pt idx="833">
                  <c:v>1.9141297246360101E-2</c:v>
                </c:pt>
                <c:pt idx="834">
                  <c:v>1.91175568789658E-2</c:v>
                </c:pt>
                <c:pt idx="835">
                  <c:v>1.9094090004607801E-2</c:v>
                </c:pt>
                <c:pt idx="836">
                  <c:v>1.9070894901620599E-2</c:v>
                </c:pt>
                <c:pt idx="837">
                  <c:v>1.9047969848338699E-2</c:v>
                </c:pt>
                <c:pt idx="838">
                  <c:v>1.9025313123096601E-2</c:v>
                </c:pt>
                <c:pt idx="839">
                  <c:v>1.9002923004228602E-2</c:v>
                </c:pt>
                <c:pt idx="840">
                  <c:v>1.8980797770069401E-2</c:v>
                </c:pt>
                <c:pt idx="841">
                  <c:v>1.8958935698953201E-2</c:v>
                </c:pt>
                <c:pt idx="842">
                  <c:v>1.89373350692147E-2</c:v>
                </c:pt>
                <c:pt idx="843">
                  <c:v>1.8915994159188099E-2</c:v>
                </c:pt>
                <c:pt idx="844">
                  <c:v>1.8894911247208199E-2</c:v>
                </c:pt>
                <c:pt idx="845">
                  <c:v>1.88740846116092E-2</c:v>
                </c:pt>
                <c:pt idx="846">
                  <c:v>1.8853512530725602E-2</c:v>
                </c:pt>
                <c:pt idx="847">
                  <c:v>1.8833193282891899E-2</c:v>
                </c:pt>
                <c:pt idx="848">
                  <c:v>1.8813125146442601E-2</c:v>
                </c:pt>
                <c:pt idx="849">
                  <c:v>1.87933063997122E-2</c:v>
                </c:pt>
                <c:pt idx="850">
                  <c:v>1.8773735321035E-2</c:v>
                </c:pt>
                <c:pt idx="851">
                  <c:v>1.8754410188745602E-2</c:v>
                </c:pt>
                <c:pt idx="852">
                  <c:v>1.8735329281178398E-2</c:v>
                </c:pt>
                <c:pt idx="853">
                  <c:v>1.87164908766679E-2</c:v>
                </c:pt>
                <c:pt idx="854">
                  <c:v>1.8697893253548498E-2</c:v>
                </c:pt>
                <c:pt idx="855">
                  <c:v>1.8679534690154698E-2</c:v>
                </c:pt>
                <c:pt idx="856">
                  <c:v>1.86614134648211E-2</c:v>
                </c:pt>
                <c:pt idx="857">
                  <c:v>1.86435278558819E-2</c:v>
                </c:pt>
                <c:pt idx="858">
                  <c:v>1.8625876141671799E-2</c:v>
                </c:pt>
                <c:pt idx="859">
                  <c:v>1.8608456600525E-2</c:v>
                </c:pt>
                <c:pt idx="860">
                  <c:v>1.8591267510776301E-2</c:v>
                </c:pt>
                <c:pt idx="861">
                  <c:v>1.8574307150759899E-2</c:v>
                </c:pt>
                <c:pt idx="862">
                  <c:v>1.85575737988103E-2</c:v>
                </c:pt>
                <c:pt idx="863">
                  <c:v>1.8541065733262099E-2</c:v>
                </c:pt>
                <c:pt idx="864">
                  <c:v>1.8524781232449598E-2</c:v>
                </c:pt>
                <c:pt idx="865">
                  <c:v>1.85087185747074E-2</c:v>
                </c:pt>
                <c:pt idx="866">
                  <c:v>1.8492876038369899E-2</c:v>
                </c:pt>
                <c:pt idx="867">
                  <c:v>1.8477251901771501E-2</c:v>
                </c:pt>
                <c:pt idx="868">
                  <c:v>1.8461844443246798E-2</c:v>
                </c:pt>
                <c:pt idx="869">
                  <c:v>1.8446651941130099E-2</c:v>
                </c:pt>
                <c:pt idx="870">
                  <c:v>1.8431672673755999E-2</c:v>
                </c:pt>
                <c:pt idx="871">
                  <c:v>1.8416904919459E-2</c:v>
                </c:pt>
                <c:pt idx="872">
                  <c:v>1.84023469565733E-2</c:v>
                </c:pt>
                <c:pt idx="873">
                  <c:v>1.8387997063433699E-2</c:v>
                </c:pt>
                <c:pt idx="874">
                  <c:v>1.8373853518374401E-2</c:v>
                </c:pt>
                <c:pt idx="875">
                  <c:v>1.835991459973E-2</c:v>
                </c:pt>
                <c:pt idx="876">
                  <c:v>1.8346178585834899E-2</c:v>
                </c:pt>
                <c:pt idx="877">
                  <c:v>1.8332643755023598E-2</c:v>
                </c:pt>
                <c:pt idx="878">
                  <c:v>1.83193083856306E-2</c:v>
                </c:pt>
                <c:pt idx="879">
                  <c:v>1.8306170755990302E-2</c:v>
                </c:pt>
                <c:pt idx="880">
                  <c:v>1.8293229144437099E-2</c:v>
                </c:pt>
                <c:pt idx="881">
                  <c:v>1.8280481829305601E-2</c:v>
                </c:pt>
                <c:pt idx="882">
                  <c:v>1.82679270889302E-2</c:v>
                </c:pt>
                <c:pt idx="883">
                  <c:v>1.8255563201645401E-2</c:v>
                </c:pt>
                <c:pt idx="884">
                  <c:v>1.8243388445785599E-2</c:v>
                </c:pt>
                <c:pt idx="885">
                  <c:v>1.8231401099685299E-2</c:v>
                </c:pt>
                <c:pt idx="886">
                  <c:v>1.8219599441678901E-2</c:v>
                </c:pt>
                <c:pt idx="887">
                  <c:v>1.8207981750101E-2</c:v>
                </c:pt>
                <c:pt idx="888">
                  <c:v>1.8196546303286001E-2</c:v>
                </c:pt>
                <c:pt idx="889">
                  <c:v>1.81852913795683E-2</c:v>
                </c:pt>
                <c:pt idx="890">
                  <c:v>1.8174215257282401E-2</c:v>
                </c:pt>
                <c:pt idx="891">
                  <c:v>1.8163316214762699E-2</c:v>
                </c:pt>
                <c:pt idx="892">
                  <c:v>1.8152592530343799E-2</c:v>
                </c:pt>
                <c:pt idx="893">
                  <c:v>1.81420424823601E-2</c:v>
                </c:pt>
                <c:pt idx="894">
                  <c:v>1.81316643491461E-2</c:v>
                </c:pt>
                <c:pt idx="895">
                  <c:v>1.8121456409036198E-2</c:v>
                </c:pt>
                <c:pt idx="896">
                  <c:v>1.8111416940364802E-2</c:v>
                </c:pt>
                <c:pt idx="897">
                  <c:v>1.8101544221466599E-2</c:v>
                </c:pt>
                <c:pt idx="898">
                  <c:v>1.8091836530675798E-2</c:v>
                </c:pt>
                <c:pt idx="899">
                  <c:v>1.8082292146326999E-2</c:v>
                </c:pt>
                <c:pt idx="900">
                  <c:v>1.8072909346754599E-2</c:v>
                </c:pt>
                <c:pt idx="901">
                  <c:v>1.8063686410293101E-2</c:v>
                </c:pt>
                <c:pt idx="902">
                  <c:v>1.8054621615276999E-2</c:v>
                </c:pt>
                <c:pt idx="903">
                  <c:v>1.8045713240040701E-2</c:v>
                </c:pt>
                <c:pt idx="904">
                  <c:v>1.8036959562918699E-2</c:v>
                </c:pt>
                <c:pt idx="905">
                  <c:v>1.8028358862245498E-2</c:v>
                </c:pt>
                <c:pt idx="906">
                  <c:v>1.8019909416355399E-2</c:v>
                </c:pt>
                <c:pt idx="907">
                  <c:v>1.80116095035831E-2</c:v>
                </c:pt>
                <c:pt idx="908">
                  <c:v>1.8003457402262901E-2</c:v>
                </c:pt>
                <c:pt idx="909">
                  <c:v>1.7995451390729202E-2</c:v>
                </c:pt>
                <c:pt idx="910">
                  <c:v>1.79875897473167E-2</c:v>
                </c:pt>
                <c:pt idx="911">
                  <c:v>1.7979870750359599E-2</c:v>
                </c:pt>
                <c:pt idx="912">
                  <c:v>1.79722926781926E-2</c:v>
                </c:pt>
                <c:pt idx="913">
                  <c:v>1.796485380915E-2</c:v>
                </c:pt>
                <c:pt idx="914">
                  <c:v>1.7957552421566301E-2</c:v>
                </c:pt>
                <c:pt idx="915">
                  <c:v>1.7950386793775999E-2</c:v>
                </c:pt>
                <c:pt idx="916">
                  <c:v>1.7943355204113599E-2</c:v>
                </c:pt>
                <c:pt idx="917">
                  <c:v>1.7936455930913399E-2</c:v>
                </c:pt>
                <c:pt idx="918">
                  <c:v>1.7929687252509999E-2</c:v>
                </c:pt>
                <c:pt idx="919">
                  <c:v>1.79230474472379E-2</c:v>
                </c:pt>
                <c:pt idx="920">
                  <c:v>1.7916534793431398E-2</c:v>
                </c:pt>
                <c:pt idx="921">
                  <c:v>1.7910147569425099E-2</c:v>
                </c:pt>
                <c:pt idx="922">
                  <c:v>1.79038840535534E-2</c:v>
                </c:pt>
                <c:pt idx="923">
                  <c:v>1.78977425241508E-2</c:v>
                </c:pt>
                <c:pt idx="924">
                  <c:v>1.7891721259551699E-2</c:v>
                </c:pt>
                <c:pt idx="925">
                  <c:v>1.7885818538090702E-2</c:v>
                </c:pt>
                <c:pt idx="926">
                  <c:v>1.78800326381021E-2</c:v>
                </c:pt>
                <c:pt idx="927">
                  <c:v>1.7874361837920402E-2</c:v>
                </c:pt>
                <c:pt idx="928">
                  <c:v>1.78688044158801E-2</c:v>
                </c:pt>
                <c:pt idx="929">
                  <c:v>1.78633586503157E-2</c:v>
                </c:pt>
                <c:pt idx="930">
                  <c:v>1.78580228195616E-2</c:v>
                </c:pt>
                <c:pt idx="931">
                  <c:v>1.78527952019523E-2</c:v>
                </c:pt>
                <c:pt idx="932">
                  <c:v>1.7847674075822301E-2</c:v>
                </c:pt>
                <c:pt idx="933">
                  <c:v>1.7842657719505901E-2</c:v>
                </c:pt>
                <c:pt idx="934">
                  <c:v>1.78377444113378E-2</c:v>
                </c:pt>
                <c:pt idx="935">
                  <c:v>1.7832932429652198E-2</c:v>
                </c:pt>
                <c:pt idx="936">
                  <c:v>1.78282200527838E-2</c:v>
                </c:pt>
                <c:pt idx="937">
                  <c:v>1.78236055590669E-2</c:v>
                </c:pt>
                <c:pt idx="938">
                  <c:v>1.7819087226835999E-2</c:v>
                </c:pt>
                <c:pt idx="939">
                  <c:v>1.78146633344257E-2</c:v>
                </c:pt>
                <c:pt idx="940">
                  <c:v>1.7810332160170202E-2</c:v>
                </c:pt>
                <c:pt idx="941">
                  <c:v>1.7806091982404199E-2</c:v>
                </c:pt>
                <c:pt idx="942">
                  <c:v>1.7801941079462098E-2</c:v>
                </c:pt>
                <c:pt idx="943">
                  <c:v>1.7797877729678301E-2</c:v>
                </c:pt>
                <c:pt idx="944">
                  <c:v>1.7793900211387301E-2</c:v>
                </c:pt>
                <c:pt idx="945">
                  <c:v>1.7790006802923499E-2</c:v>
                </c:pt>
                <c:pt idx="946">
                  <c:v>1.77861957826215E-2</c:v>
                </c:pt>
                <c:pt idx="947">
                  <c:v>1.7782465428815699E-2</c:v>
                </c:pt>
                <c:pt idx="948">
                  <c:v>1.7778814019840501E-2</c:v>
                </c:pt>
                <c:pt idx="949">
                  <c:v>1.7775239834030499E-2</c:v>
                </c:pt>
                <c:pt idx="950">
                  <c:v>1.7771741149720001E-2</c:v>
                </c:pt>
                <c:pt idx="951">
                  <c:v>1.7768316245243498E-2</c:v>
                </c:pt>
                <c:pt idx="952">
                  <c:v>1.7764963398935602E-2</c:v>
                </c:pt>
                <c:pt idx="953">
                  <c:v>1.7761680889130601E-2</c:v>
                </c:pt>
                <c:pt idx="954">
                  <c:v>1.77584669941631E-2</c:v>
                </c:pt>
                <c:pt idx="955">
                  <c:v>1.7755319992367399E-2</c:v>
                </c:pt>
                <c:pt idx="956">
                  <c:v>1.7752238162078202E-2</c:v>
                </c:pt>
                <c:pt idx="957">
                  <c:v>1.7749219781629699E-2</c:v>
                </c:pt>
                <c:pt idx="958">
                  <c:v>1.7746263129356499E-2</c:v>
                </c:pt>
                <c:pt idx="959">
                  <c:v>1.7743366483592999E-2</c:v>
                </c:pt>
                <c:pt idx="960">
                  <c:v>1.77405281226738E-2</c:v>
                </c:pt>
                <c:pt idx="961">
                  <c:v>1.7737746324933201E-2</c:v>
                </c:pt>
                <c:pt idx="962">
                  <c:v>1.7735019368705699E-2</c:v>
                </c:pt>
                <c:pt idx="963">
                  <c:v>1.7732345532325899E-2</c:v>
                </c:pt>
                <c:pt idx="964">
                  <c:v>1.77297230941281E-2</c:v>
                </c:pt>
                <c:pt idx="965">
                  <c:v>1.77271503324468E-2</c:v>
                </c:pt>
                <c:pt idx="966">
                  <c:v>1.7724625525616499E-2</c:v>
                </c:pt>
                <c:pt idx="967">
                  <c:v>1.77221469519716E-2</c:v>
                </c:pt>
                <c:pt idx="968">
                  <c:v>1.7719712889846698E-2</c:v>
                </c:pt>
                <c:pt idx="969">
                  <c:v>1.7717321617576099E-2</c:v>
                </c:pt>
                <c:pt idx="970">
                  <c:v>1.7714971413494401E-2</c:v>
                </c:pt>
                <c:pt idx="971">
                  <c:v>1.77126605559359E-2</c:v>
                </c:pt>
                <c:pt idx="972">
                  <c:v>1.7710387323235301E-2</c:v>
                </c:pt>
                <c:pt idx="973">
                  <c:v>1.7708149993726802E-2</c:v>
                </c:pt>
                <c:pt idx="974">
                  <c:v>1.7705946845744999E-2</c:v>
                </c:pt>
                <c:pt idx="975">
                  <c:v>1.7703776157624401E-2</c:v>
                </c:pt>
                <c:pt idx="976">
                  <c:v>1.7701636207699399E-2</c:v>
                </c:pt>
                <c:pt idx="977">
                  <c:v>1.7699525274304399E-2</c:v>
                </c:pt>
                <c:pt idx="978">
                  <c:v>1.7697441635774001E-2</c:v>
                </c:pt>
                <c:pt idx="979">
                  <c:v>1.7695383570442601E-2</c:v>
                </c:pt>
                <c:pt idx="980">
                  <c:v>1.76933493566447E-2</c:v>
                </c:pt>
                <c:pt idx="981">
                  <c:v>1.7691337272714699E-2</c:v>
                </c:pt>
                <c:pt idx="982">
                  <c:v>1.7689345596987101E-2</c:v>
                </c:pt>
                <c:pt idx="983">
                  <c:v>1.7687372607796299E-2</c:v>
                </c:pt>
                <c:pt idx="984">
                  <c:v>1.7685416583476801E-2</c:v>
                </c:pt>
                <c:pt idx="985">
                  <c:v>1.76834758023631E-2</c:v>
                </c:pt>
                <c:pt idx="986">
                  <c:v>1.76815485427897E-2</c:v>
                </c:pt>
                <c:pt idx="987">
                  <c:v>1.7679633083090899E-2</c:v>
                </c:pt>
                <c:pt idx="988">
                  <c:v>1.7677727701601299E-2</c:v>
                </c:pt>
                <c:pt idx="989">
                  <c:v>1.7675830676655398E-2</c:v>
                </c:pt>
                <c:pt idx="990">
                  <c:v>1.7673940286587499E-2</c:v>
                </c:pt>
                <c:pt idx="991">
                  <c:v>1.7672054809732201E-2</c:v>
                </c:pt>
                <c:pt idx="992">
                  <c:v>1.7670172524423901E-2</c:v>
                </c:pt>
                <c:pt idx="993">
                  <c:v>1.76682917089971E-2</c:v>
                </c:pt>
                <c:pt idx="994">
                  <c:v>1.76664109818007E-2</c:v>
                </c:pt>
                <c:pt idx="995">
                  <c:v>1.7664530245553901E-2</c:v>
                </c:pt>
                <c:pt idx="996">
                  <c:v>1.76626495093072E-2</c:v>
                </c:pt>
                <c:pt idx="997">
                  <c:v>1.7660768773060401E-2</c:v>
                </c:pt>
                <c:pt idx="998">
                  <c:v>1.7658888036813598E-2</c:v>
                </c:pt>
                <c:pt idx="999">
                  <c:v>1.76570073005669E-2</c:v>
                </c:pt>
              </c:numCache>
            </c:numRef>
          </c:yVal>
          <c:smooth val="0"/>
        </c:ser>
        <c:dLbls>
          <c:showLegendKey val="0"/>
          <c:showVal val="0"/>
          <c:showCatName val="0"/>
          <c:showSerName val="0"/>
          <c:showPercent val="0"/>
          <c:showBubbleSize val="0"/>
        </c:dLbls>
        <c:axId val="186565376"/>
        <c:axId val="186567296"/>
      </c:scatterChart>
      <c:valAx>
        <c:axId val="186565376"/>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86567296"/>
        <c:crosses val="autoZero"/>
        <c:crossBetween val="midCat"/>
      </c:valAx>
      <c:valAx>
        <c:axId val="186567296"/>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86565376"/>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attenuation'!$D$8:$D$52</c:f>
              <c:numCache>
                <c:formatCode>0.0000</c:formatCode>
                <c:ptCount val="45"/>
                <c:pt idx="0">
                  <c:v>0.98799999999999999</c:v>
                </c:pt>
                <c:pt idx="1">
                  <c:v>0.97860000000000003</c:v>
                </c:pt>
                <c:pt idx="3">
                  <c:v>0.97040000000000004</c:v>
                </c:pt>
                <c:pt idx="5">
                  <c:v>0.96340000000000003</c:v>
                </c:pt>
                <c:pt idx="7">
                  <c:v>0.95250000000000001</c:v>
                </c:pt>
                <c:pt idx="8">
                  <c:v>0.94359999999999999</c:v>
                </c:pt>
                <c:pt idx="9">
                  <c:v>0.93579999999999997</c:v>
                </c:pt>
                <c:pt idx="10">
                  <c:v>0.92869999999999997</c:v>
                </c:pt>
                <c:pt idx="11">
                  <c:v>0.92210000000000003</c:v>
                </c:pt>
                <c:pt idx="12">
                  <c:v>0.91600000000000004</c:v>
                </c:pt>
                <c:pt idx="13">
                  <c:v>0.90990000000000004</c:v>
                </c:pt>
                <c:pt idx="14">
                  <c:v>0.90429999999999999</c:v>
                </c:pt>
                <c:pt idx="15">
                  <c:v>0.89400000000000002</c:v>
                </c:pt>
                <c:pt idx="16">
                  <c:v>0.88300000000000001</c:v>
                </c:pt>
                <c:pt idx="17">
                  <c:v>0.873</c:v>
                </c:pt>
                <c:pt idx="18">
                  <c:v>0.86299999999999999</c:v>
                </c:pt>
                <c:pt idx="19">
                  <c:v>0.85399999999999998</c:v>
                </c:pt>
                <c:pt idx="21">
                  <c:v>0.83099999999999996</c:v>
                </c:pt>
                <c:pt idx="22">
                  <c:v>0.81099999999999994</c:v>
                </c:pt>
                <c:pt idx="23">
                  <c:v>0.77</c:v>
                </c:pt>
                <c:pt idx="24">
                  <c:v>0.73699999999999999</c:v>
                </c:pt>
                <c:pt idx="25">
                  <c:v>0.70500000000000007</c:v>
                </c:pt>
                <c:pt idx="26">
                  <c:v>0.64900000000000002</c:v>
                </c:pt>
                <c:pt idx="27">
                  <c:v>0.6</c:v>
                </c:pt>
                <c:pt idx="28">
                  <c:v>0.55800000000000005</c:v>
                </c:pt>
                <c:pt idx="29">
                  <c:v>0.52100000000000002</c:v>
                </c:pt>
                <c:pt idx="30">
                  <c:v>0.48799999999999999</c:v>
                </c:pt>
                <c:pt idx="31">
                  <c:v>0.45899999999999996</c:v>
                </c:pt>
                <c:pt idx="32">
                  <c:v>0.43200000000000005</c:v>
                </c:pt>
                <c:pt idx="34">
                  <c:v>0.377</c:v>
                </c:pt>
                <c:pt idx="35">
                  <c:v>0.33299999999999996</c:v>
                </c:pt>
                <c:pt idx="36">
                  <c:v>0.26900000000000002</c:v>
                </c:pt>
                <c:pt idx="37">
                  <c:v>0.22699999999999998</c:v>
                </c:pt>
                <c:pt idx="38">
                  <c:v>0.19699999999999995</c:v>
                </c:pt>
                <c:pt idx="39">
                  <c:v>0.15800000000000003</c:v>
                </c:pt>
                <c:pt idx="40">
                  <c:v>0.13400000000000001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attenuation'!$AN$8:$AN$1007</c:f>
              <c:numCache>
                <c:formatCode>0.000</c:formatCode>
                <c:ptCount val="1000"/>
                <c:pt idx="0">
                  <c:v>0.99572247470891828</c:v>
                </c:pt>
                <c:pt idx="1">
                  <c:v>0.99379185603162534</c:v>
                </c:pt>
                <c:pt idx="2">
                  <c:v>0.99186123735433229</c:v>
                </c:pt>
                <c:pt idx="3">
                  <c:v>0.98993061867703935</c:v>
                </c:pt>
                <c:pt idx="4">
                  <c:v>0.98799999999974619</c:v>
                </c:pt>
                <c:pt idx="5">
                  <c:v>0.98607136701347375</c:v>
                </c:pt>
                <c:pt idx="6">
                  <c:v>0.98415484345370308</c:v>
                </c:pt>
                <c:pt idx="7">
                  <c:v>0.98226263638712652</c:v>
                </c:pt>
                <c:pt idx="8">
                  <c:v>0.98040695288043567</c:v>
                </c:pt>
                <c:pt idx="9">
                  <c:v>0.97860000000032243</c:v>
                </c:pt>
                <c:pt idx="10">
                  <c:v>0.97685139727481696</c:v>
                </c:pt>
                <c:pt idx="11">
                  <c:v>0.9751604140773017</c:v>
                </c:pt>
                <c:pt idx="12">
                  <c:v>0.97352373224249811</c:v>
                </c:pt>
                <c:pt idx="13">
                  <c:v>0.97193803360512698</c:v>
                </c:pt>
                <c:pt idx="14">
                  <c:v>0.97039999999990945</c:v>
                </c:pt>
                <c:pt idx="15">
                  <c:v>0.96890704388819626</c:v>
                </c:pt>
                <c:pt idx="16">
                  <c:v>0.96745950023785787</c:v>
                </c:pt>
                <c:pt idx="17">
                  <c:v>0.96605843464339469</c:v>
                </c:pt>
                <c:pt idx="18">
                  <c:v>0.9647049126993068</c:v>
                </c:pt>
                <c:pt idx="19">
                  <c:v>0.9634000000000944</c:v>
                </c:pt>
                <c:pt idx="20">
                  <c:v>0.96214400332799166</c:v>
                </c:pt>
                <c:pt idx="21">
                  <c:v>0.96093419421616755</c:v>
                </c:pt>
                <c:pt idx="22">
                  <c:v>0.9597670853855248</c:v>
                </c:pt>
                <c:pt idx="23">
                  <c:v>0.95863918955696614</c:v>
                </c:pt>
                <c:pt idx="24">
                  <c:v>0.95754701945139442</c:v>
                </c:pt>
                <c:pt idx="25">
                  <c:v>0.95648708778971225</c:v>
                </c:pt>
                <c:pt idx="26">
                  <c:v>0.95545590729282248</c:v>
                </c:pt>
                <c:pt idx="27">
                  <c:v>0.95444999068162795</c:v>
                </c:pt>
                <c:pt idx="28">
                  <c:v>0.95346585067703116</c:v>
                </c:pt>
                <c:pt idx="29">
                  <c:v>0.95249999999993518</c:v>
                </c:pt>
                <c:pt idx="30">
                  <c:v>0.95154947116640254</c:v>
                </c:pt>
                <c:pt idx="31">
                  <c:v>0.95061337587313521</c:v>
                </c:pt>
                <c:pt idx="32">
                  <c:v>0.94969134561199553</c:v>
                </c:pt>
                <c:pt idx="33">
                  <c:v>0.94878301187484526</c:v>
                </c:pt>
                <c:pt idx="34">
                  <c:v>0.94788800615354685</c:v>
                </c:pt>
                <c:pt idx="35">
                  <c:v>0.94700595993996206</c:v>
                </c:pt>
                <c:pt idx="36">
                  <c:v>0.94613650472595312</c:v>
                </c:pt>
                <c:pt idx="37">
                  <c:v>0.94527927200338202</c:v>
                </c:pt>
                <c:pt idx="38">
                  <c:v>0.94443389326411076</c:v>
                </c:pt>
                <c:pt idx="39">
                  <c:v>0.94360000000000144</c:v>
                </c:pt>
                <c:pt idx="40">
                  <c:v>0.94277721200621356</c:v>
                </c:pt>
                <c:pt idx="41">
                  <c:v>0.94196510229109709</c:v>
                </c:pt>
                <c:pt idx="42">
                  <c:v>0.94116323216629905</c:v>
                </c:pt>
                <c:pt idx="43">
                  <c:v>0.94037116294346657</c:v>
                </c:pt>
                <c:pt idx="44">
                  <c:v>0.93958845593424711</c:v>
                </c:pt>
                <c:pt idx="45">
                  <c:v>0.93881467245028782</c:v>
                </c:pt>
                <c:pt idx="46">
                  <c:v>0.93804937380323594</c:v>
                </c:pt>
                <c:pt idx="47">
                  <c:v>0.9372921213047386</c:v>
                </c:pt>
                <c:pt idx="48">
                  <c:v>0.93654247626644316</c:v>
                </c:pt>
                <c:pt idx="49">
                  <c:v>0.93579999999999663</c:v>
                </c:pt>
                <c:pt idx="50">
                  <c:v>0.93506428080869686</c:v>
                </c:pt>
                <c:pt idx="51">
                  <c:v>0.93433501496244276</c:v>
                </c:pt>
                <c:pt idx="52">
                  <c:v>0.93361192572278395</c:v>
                </c:pt>
                <c:pt idx="53">
                  <c:v>0.93289473635126952</c:v>
                </c:pt>
                <c:pt idx="54">
                  <c:v>0.93218317010944907</c:v>
                </c:pt>
                <c:pt idx="55">
                  <c:v>0.93147695025887223</c:v>
                </c:pt>
                <c:pt idx="56">
                  <c:v>0.93077580006108807</c:v>
                </c:pt>
                <c:pt idx="57">
                  <c:v>0.9300794427776462</c:v>
                </c:pt>
                <c:pt idx="58">
                  <c:v>0.92938760167009615</c:v>
                </c:pt>
                <c:pt idx="59">
                  <c:v>0.92869999999998709</c:v>
                </c:pt>
                <c:pt idx="60">
                  <c:v>0.92801646475896959</c:v>
                </c:pt>
                <c:pt idx="61">
                  <c:v>0.92733723785909805</c:v>
                </c:pt>
                <c:pt idx="62">
                  <c:v>0.92666266494252802</c:v>
                </c:pt>
                <c:pt idx="63">
                  <c:v>0.92599309165141463</c:v>
                </c:pt>
                <c:pt idx="64">
                  <c:v>0.92532886362791356</c:v>
                </c:pt>
                <c:pt idx="65">
                  <c:v>0.92467032651417991</c:v>
                </c:pt>
                <c:pt idx="66">
                  <c:v>0.92401782595236936</c:v>
                </c:pt>
                <c:pt idx="67">
                  <c:v>0.92337170758463738</c:v>
                </c:pt>
                <c:pt idx="68">
                  <c:v>0.92273231705313907</c:v>
                </c:pt>
                <c:pt idx="69">
                  <c:v>0.92210000000003023</c:v>
                </c:pt>
                <c:pt idx="70">
                  <c:v>0.92147486015541125</c:v>
                </c:pt>
                <c:pt idx="71">
                  <c:v>0.92085603360116497</c:v>
                </c:pt>
                <c:pt idx="72">
                  <c:v>0.92024241450711919</c:v>
                </c:pt>
                <c:pt idx="73">
                  <c:v>0.91963289704310169</c:v>
                </c:pt>
                <c:pt idx="74">
                  <c:v>0.9190263753789405</c:v>
                </c:pt>
                <c:pt idx="75">
                  <c:v>0.91842174368446339</c:v>
                </c:pt>
                <c:pt idx="76">
                  <c:v>0.91781789612949838</c:v>
                </c:pt>
                <c:pt idx="77">
                  <c:v>0.91721372688387326</c:v>
                </c:pt>
                <c:pt idx="78">
                  <c:v>0.91660813011741604</c:v>
                </c:pt>
                <c:pt idx="79">
                  <c:v>0.91599999999995463</c:v>
                </c:pt>
                <c:pt idx="80">
                  <c:v>0.91538859461943445</c:v>
                </c:pt>
                <c:pt idx="81">
                  <c:v>0.91477462773627272</c:v>
                </c:pt>
                <c:pt idx="82">
                  <c:v>0.91415917702900373</c:v>
                </c:pt>
                <c:pt idx="83">
                  <c:v>0.91354332017616213</c:v>
                </c:pt>
                <c:pt idx="84">
                  <c:v>0.91292813485628255</c:v>
                </c:pt>
                <c:pt idx="85">
                  <c:v>0.91231469874789972</c:v>
                </c:pt>
                <c:pt idx="86">
                  <c:v>0.91170408952954796</c:v>
                </c:pt>
                <c:pt idx="87">
                  <c:v>0.91109738487976233</c:v>
                </c:pt>
                <c:pt idx="88">
                  <c:v>0.91049566247707692</c:v>
                </c:pt>
                <c:pt idx="89">
                  <c:v>0.90990000000002669</c:v>
                </c:pt>
                <c:pt idx="90">
                  <c:v>0.90931126136672913</c:v>
                </c:pt>
                <c:pt idx="91">
                  <c:v>0.90872945545363337</c:v>
                </c:pt>
                <c:pt idx="92">
                  <c:v>0.90815437737677174</c:v>
                </c:pt>
                <c:pt idx="93">
                  <c:v>0.90758582225217665</c:v>
                </c:pt>
                <c:pt idx="94">
                  <c:v>0.90702358519588022</c:v>
                </c:pt>
                <c:pt idx="95">
                  <c:v>0.90646746132391476</c:v>
                </c:pt>
                <c:pt idx="96">
                  <c:v>0.90591724575231236</c:v>
                </c:pt>
                <c:pt idx="97">
                  <c:v>0.90537273359710535</c:v>
                </c:pt>
                <c:pt idx="98">
                  <c:v>0.90483371997432605</c:v>
                </c:pt>
                <c:pt idx="99">
                  <c:v>0.90430000000000654</c:v>
                </c:pt>
                <c:pt idx="100">
                  <c:v>0.90377131607200678</c:v>
                </c:pt>
                <c:pt idx="101">
                  <c:v>0.9032471997154965</c:v>
                </c:pt>
                <c:pt idx="102">
                  <c:v>0.90272712973747304</c:v>
                </c:pt>
                <c:pt idx="103">
                  <c:v>0.90221058494493378</c:v>
                </c:pt>
                <c:pt idx="104">
                  <c:v>0.90169704414487595</c:v>
                </c:pt>
                <c:pt idx="105">
                  <c:v>0.90118598614429712</c:v>
                </c:pt>
                <c:pt idx="106">
                  <c:v>0.90067688975019433</c:v>
                </c:pt>
                <c:pt idx="107">
                  <c:v>0.90016923376956504</c:v>
                </c:pt>
                <c:pt idx="108">
                  <c:v>0.89966249700940704</c:v>
                </c:pt>
                <c:pt idx="109">
                  <c:v>0.89915615827671602</c:v>
                </c:pt>
                <c:pt idx="110">
                  <c:v>0.89864969637849201</c:v>
                </c:pt>
                <c:pt idx="111">
                  <c:v>0.89814259012173003</c:v>
                </c:pt>
                <c:pt idx="112">
                  <c:v>0.89763431831342799</c:v>
                </c:pt>
                <c:pt idx="113">
                  <c:v>0.89712435976058402</c:v>
                </c:pt>
                <c:pt idx="114">
                  <c:v>0.89661219327019503</c:v>
                </c:pt>
                <c:pt idx="115">
                  <c:v>0.89609729764925694</c:v>
                </c:pt>
                <c:pt idx="116">
                  <c:v>0.89557915170476998</c:v>
                </c:pt>
                <c:pt idx="117">
                  <c:v>0.89505723424372896</c:v>
                </c:pt>
                <c:pt idx="118">
                  <c:v>0.89453102407313301</c:v>
                </c:pt>
                <c:pt idx="119">
                  <c:v>0.89399999999997803</c:v>
                </c:pt>
                <c:pt idx="120">
                  <c:v>0.89346382008603997</c:v>
                </c:pt>
                <c:pt idx="121">
                  <c:v>0.89292285941220606</c:v>
                </c:pt>
                <c:pt idx="122">
                  <c:v>0.892377672314143</c:v>
                </c:pt>
                <c:pt idx="123">
                  <c:v>0.89182881312751605</c:v>
                </c:pt>
                <c:pt idx="124">
                  <c:v>0.89127683618799103</c:v>
                </c:pt>
                <c:pt idx="125">
                  <c:v>0.89072229583123297</c:v>
                </c:pt>
                <c:pt idx="126">
                  <c:v>0.89016574639290902</c:v>
                </c:pt>
                <c:pt idx="127">
                  <c:v>0.88960774220868299</c:v>
                </c:pt>
                <c:pt idx="128">
                  <c:v>0.88904883761422204</c:v>
                </c:pt>
                <c:pt idx="129">
                  <c:v>0.88848958694519198</c:v>
                </c:pt>
                <c:pt idx="130">
                  <c:v>0.88793054453725806</c:v>
                </c:pt>
                <c:pt idx="131">
                  <c:v>0.88737226472608499</c:v>
                </c:pt>
                <c:pt idx="132">
                  <c:v>0.88681530184734003</c:v>
                </c:pt>
                <c:pt idx="133">
                  <c:v>0.88626021023668899</c:v>
                </c:pt>
                <c:pt idx="134">
                  <c:v>0.88570754422979603</c:v>
                </c:pt>
                <c:pt idx="135">
                  <c:v>0.88515785816232895</c:v>
                </c:pt>
                <c:pt idx="136">
                  <c:v>0.88461170636995201</c:v>
                </c:pt>
                <c:pt idx="137">
                  <c:v>0.88406964318833103</c:v>
                </c:pt>
                <c:pt idx="138">
                  <c:v>0.88353222295313194</c:v>
                </c:pt>
                <c:pt idx="139">
                  <c:v>0.88300000000001999</c:v>
                </c:pt>
                <c:pt idx="140">
                  <c:v>0.88247336608377502</c:v>
                </c:pt>
                <c:pt idx="141">
                  <c:v>0.88195206263562198</c:v>
                </c:pt>
                <c:pt idx="142">
                  <c:v>0.88143566850590205</c:v>
                </c:pt>
                <c:pt idx="143">
                  <c:v>0.88092376254495497</c:v>
                </c:pt>
                <c:pt idx="144">
                  <c:v>0.88041592360311904</c:v>
                </c:pt>
                <c:pt idx="145">
                  <c:v>0.87991173053073501</c:v>
                </c:pt>
                <c:pt idx="146">
                  <c:v>0.87941076217814296</c:v>
                </c:pt>
                <c:pt idx="147">
                  <c:v>0.87891259739568106</c:v>
                </c:pt>
                <c:pt idx="148">
                  <c:v>0.87841681503368996</c:v>
                </c:pt>
                <c:pt idx="149">
                  <c:v>0.87792299394250906</c:v>
                </c:pt>
                <c:pt idx="150">
                  <c:v>0.87743071297247799</c:v>
                </c:pt>
                <c:pt idx="151">
                  <c:v>0.87693955097393594</c:v>
                </c:pt>
                <c:pt idx="152">
                  <c:v>0.876449086797224</c:v>
                </c:pt>
                <c:pt idx="153">
                  <c:v>0.87595889929268</c:v>
                </c:pt>
                <c:pt idx="154">
                  <c:v>0.87546856731064504</c:v>
                </c:pt>
                <c:pt idx="155">
                  <c:v>0.87497766970145796</c:v>
                </c:pt>
                <c:pt idx="156">
                  <c:v>0.87448578531545906</c:v>
                </c:pt>
                <c:pt idx="157">
                  <c:v>0.87399249300298698</c:v>
                </c:pt>
                <c:pt idx="158">
                  <c:v>0.87349737161438201</c:v>
                </c:pt>
                <c:pt idx="159">
                  <c:v>0.87299999999998301</c:v>
                </c:pt>
                <c:pt idx="160">
                  <c:v>0.87250009057890399</c:v>
                </c:pt>
                <c:pt idx="161">
                  <c:v>0.871997890045347</c:v>
                </c:pt>
                <c:pt idx="162">
                  <c:v>0.87149377866228694</c:v>
                </c:pt>
                <c:pt idx="163">
                  <c:v>0.87098813669270203</c:v>
                </c:pt>
                <c:pt idx="164">
                  <c:v>0.87048134439956604</c:v>
                </c:pt>
                <c:pt idx="165">
                  <c:v>0.86997378204585496</c:v>
                </c:pt>
                <c:pt idx="166">
                  <c:v>0.86946582989454602</c:v>
                </c:pt>
                <c:pt idx="167">
                  <c:v>0.86895786820861298</c:v>
                </c:pt>
                <c:pt idx="168">
                  <c:v>0.86845027725103296</c:v>
                </c:pt>
                <c:pt idx="169">
                  <c:v>0.86794343728478196</c:v>
                </c:pt>
                <c:pt idx="170">
                  <c:v>0.86743772857283497</c:v>
                </c:pt>
                <c:pt idx="171">
                  <c:v>0.86693353137816798</c:v>
                </c:pt>
                <c:pt idx="172">
                  <c:v>0.86643122596375699</c:v>
                </c:pt>
                <c:pt idx="173">
                  <c:v>0.865931192592578</c:v>
                </c:pt>
                <c:pt idx="174">
                  <c:v>0.86543381152760601</c:v>
                </c:pt>
                <c:pt idx="175">
                  <c:v>0.86493946303181801</c:v>
                </c:pt>
                <c:pt idx="176">
                  <c:v>0.864448527368189</c:v>
                </c:pt>
                <c:pt idx="177">
                  <c:v>0.86396138479969498</c:v>
                </c:pt>
                <c:pt idx="178">
                  <c:v>0.86347841558931204</c:v>
                </c:pt>
                <c:pt idx="179">
                  <c:v>0.86300000000001498</c:v>
                </c:pt>
                <c:pt idx="180">
                  <c:v>0.86252639660057806</c:v>
                </c:pt>
                <c:pt idx="181">
                  <c:v>0.86205737718296005</c:v>
                </c:pt>
                <c:pt idx="182">
                  <c:v>0.86159259184491799</c:v>
                </c:pt>
                <c:pt idx="183">
                  <c:v>0.86113169068421103</c:v>
                </c:pt>
                <c:pt idx="184">
                  <c:v>0.86067432379859299</c:v>
                </c:pt>
                <c:pt idx="185">
                  <c:v>0.86022014128582402</c:v>
                </c:pt>
                <c:pt idx="186">
                  <c:v>0.85976879324365796</c:v>
                </c:pt>
                <c:pt idx="187">
                  <c:v>0.85931992976985505</c:v>
                </c:pt>
                <c:pt idx="188">
                  <c:v>0.85887320096217001</c:v>
                </c:pt>
                <c:pt idx="189">
                  <c:v>0.858428256918362</c:v>
                </c:pt>
                <c:pt idx="190">
                  <c:v>0.85798474773618594</c:v>
                </c:pt>
                <c:pt idx="191">
                  <c:v>0.85754232351339899</c:v>
                </c:pt>
                <c:pt idx="192">
                  <c:v>0.85710063434775996</c:v>
                </c:pt>
                <c:pt idx="193">
                  <c:v>0.85665933033702502</c:v>
                </c:pt>
                <c:pt idx="194">
                  <c:v>0.85621806157895097</c:v>
                </c:pt>
                <c:pt idx="195">
                  <c:v>0.85577647817129399</c:v>
                </c:pt>
                <c:pt idx="196">
                  <c:v>0.85533423021181298</c:v>
                </c:pt>
                <c:pt idx="197">
                  <c:v>0.85489096779826401</c:v>
                </c:pt>
                <c:pt idx="198">
                  <c:v>0.854446341028404</c:v>
                </c:pt>
                <c:pt idx="199">
                  <c:v>0.85399999999999099</c:v>
                </c:pt>
                <c:pt idx="200">
                  <c:v>0.85355166869534593</c:v>
                </c:pt>
                <c:pt idx="201">
                  <c:v>0.85310136663505198</c:v>
                </c:pt>
                <c:pt idx="202">
                  <c:v>0.85264918722425698</c:v>
                </c:pt>
                <c:pt idx="203">
                  <c:v>0.85219522386810997</c:v>
                </c:pt>
                <c:pt idx="204">
                  <c:v>0.85173956997175904</c:v>
                </c:pt>
                <c:pt idx="205">
                  <c:v>0.85128231894035</c:v>
                </c:pt>
                <c:pt idx="206">
                  <c:v>0.85082356417903404</c:v>
                </c:pt>
                <c:pt idx="207">
                  <c:v>0.850363399092957</c:v>
                </c:pt>
                <c:pt idx="208">
                  <c:v>0.84990191708726803</c:v>
                </c:pt>
                <c:pt idx="209">
                  <c:v>0.84943921156711499</c:v>
                </c:pt>
                <c:pt idx="210">
                  <c:v>0.84897537593764505</c:v>
                </c:pt>
                <c:pt idx="211">
                  <c:v>0.84851050360400804</c:v>
                </c:pt>
                <c:pt idx="212">
                  <c:v>0.84804468797135002</c:v>
                </c:pt>
                <c:pt idx="213">
                  <c:v>0.84757802244481995</c:v>
                </c:pt>
                <c:pt idx="214">
                  <c:v>0.84711060042956698</c:v>
                </c:pt>
                <c:pt idx="215">
                  <c:v>0.84664251533073698</c:v>
                </c:pt>
                <c:pt idx="216">
                  <c:v>0.84617386055347998</c:v>
                </c:pt>
                <c:pt idx="217">
                  <c:v>0.84570472950294295</c:v>
                </c:pt>
                <c:pt idx="218">
                  <c:v>0.84523521558427395</c:v>
                </c:pt>
                <c:pt idx="219">
                  <c:v>0.84476541220262102</c:v>
                </c:pt>
                <c:pt idx="220">
                  <c:v>0.84429541276313302</c:v>
                </c:pt>
                <c:pt idx="221">
                  <c:v>0.84382531067095701</c:v>
                </c:pt>
                <c:pt idx="222">
                  <c:v>0.84335519933124203</c:v>
                </c:pt>
                <c:pt idx="223">
                  <c:v>0.84288517214913594</c:v>
                </c:pt>
                <c:pt idx="224">
                  <c:v>0.84241532252978601</c:v>
                </c:pt>
                <c:pt idx="225">
                  <c:v>0.84194574387833998</c:v>
                </c:pt>
                <c:pt idx="226">
                  <c:v>0.84147652959994801</c:v>
                </c:pt>
                <c:pt idx="227">
                  <c:v>0.84100777309975605</c:v>
                </c:pt>
                <c:pt idx="228">
                  <c:v>0.84053956778291306</c:v>
                </c:pt>
                <c:pt idx="229">
                  <c:v>0.84007200705456697</c:v>
                </c:pt>
                <c:pt idx="230">
                  <c:v>0.83960518431986597</c:v>
                </c:pt>
                <c:pt idx="231">
                  <c:v>0.839139192983958</c:v>
                </c:pt>
                <c:pt idx="232">
                  <c:v>0.83867412645199102</c:v>
                </c:pt>
                <c:pt idx="233">
                  <c:v>0.83821007812911297</c:v>
                </c:pt>
                <c:pt idx="234">
                  <c:v>0.83774714142047202</c:v>
                </c:pt>
                <c:pt idx="235">
                  <c:v>0.83728540973121701</c:v>
                </c:pt>
                <c:pt idx="236">
                  <c:v>0.83682497646649501</c:v>
                </c:pt>
                <c:pt idx="237">
                  <c:v>0.83636593503145407</c:v>
                </c:pt>
                <c:pt idx="238">
                  <c:v>0.83590837883124303</c:v>
                </c:pt>
                <c:pt idx="239">
                  <c:v>0.83545240127100895</c:v>
                </c:pt>
                <c:pt idx="240">
                  <c:v>0.8349980957559</c:v>
                </c:pt>
                <c:pt idx="241">
                  <c:v>0.83454555569106603</c:v>
                </c:pt>
                <c:pt idx="242">
                  <c:v>0.83409487448165298</c:v>
                </c:pt>
                <c:pt idx="243">
                  <c:v>0.83364614553280902</c:v>
                </c:pt>
                <c:pt idx="244">
                  <c:v>0.833199462249683</c:v>
                </c:pt>
                <c:pt idx="245">
                  <c:v>0.83275491803742396</c:v>
                </c:pt>
                <c:pt idx="246">
                  <c:v>0.83231260630117798</c:v>
                </c:pt>
                <c:pt idx="247">
                  <c:v>0.831872620446094</c:v>
                </c:pt>
                <c:pt idx="248">
                  <c:v>0.83143505387731997</c:v>
                </c:pt>
                <c:pt idx="249">
                  <c:v>0.83100000000000296</c:v>
                </c:pt>
                <c:pt idx="250">
                  <c:v>0.83056752409736101</c:v>
                </c:pt>
                <c:pt idx="251">
                  <c:v>0.83013757896488105</c:v>
                </c:pt>
                <c:pt idx="252">
                  <c:v>0.829710089276117</c:v>
                </c:pt>
                <c:pt idx="253">
                  <c:v>0.829284979704625</c:v>
                </c:pt>
                <c:pt idx="254">
                  <c:v>0.82886217492396097</c:v>
                </c:pt>
                <c:pt idx="255">
                  <c:v>0.82844159960767905</c:v>
                </c:pt>
                <c:pt idx="256">
                  <c:v>0.82802317842933504</c:v>
                </c:pt>
                <c:pt idx="257">
                  <c:v>0.82760683606248497</c:v>
                </c:pt>
                <c:pt idx="258">
                  <c:v>0.827192497180683</c:v>
                </c:pt>
                <c:pt idx="259">
                  <c:v>0.82678008645748602</c:v>
                </c:pt>
                <c:pt idx="260">
                  <c:v>0.82636952856644796</c:v>
                </c:pt>
                <c:pt idx="261">
                  <c:v>0.82596074818112397</c:v>
                </c:pt>
                <c:pt idx="262">
                  <c:v>0.82555366997506996</c:v>
                </c:pt>
                <c:pt idx="263">
                  <c:v>0.82514821862184196</c:v>
                </c:pt>
                <c:pt idx="264">
                  <c:v>0.82474431879499399</c:v>
                </c:pt>
                <c:pt idx="265">
                  <c:v>0.82434189516808298</c:v>
                </c:pt>
                <c:pt idx="266">
                  <c:v>0.82394087241466196</c:v>
                </c:pt>
                <c:pt idx="267">
                  <c:v>0.82354117520828907</c:v>
                </c:pt>
                <c:pt idx="268">
                  <c:v>0.823142728222517</c:v>
                </c:pt>
                <c:pt idx="269">
                  <c:v>0.822745456130902</c:v>
                </c:pt>
                <c:pt idx="270">
                  <c:v>0.82234928360699999</c:v>
                </c:pt>
                <c:pt idx="271">
                  <c:v>0.82195413532436601</c:v>
                </c:pt>
                <c:pt idx="272">
                  <c:v>0.82155993595655497</c:v>
                </c:pt>
                <c:pt idx="273">
                  <c:v>0.821166610177123</c:v>
                </c:pt>
                <c:pt idx="274">
                  <c:v>0.82077408265962404</c:v>
                </c:pt>
                <c:pt idx="275">
                  <c:v>0.82038227807761499</c:v>
                </c:pt>
                <c:pt idx="276">
                  <c:v>0.81999112110465</c:v>
                </c:pt>
                <c:pt idx="277">
                  <c:v>0.81960053641428599</c:v>
                </c:pt>
                <c:pt idx="278">
                  <c:v>0.81921044868007598</c:v>
                </c:pt>
                <c:pt idx="279">
                  <c:v>0.818820782575577</c:v>
                </c:pt>
                <c:pt idx="280">
                  <c:v>0.81843146277434298</c:v>
                </c:pt>
                <c:pt idx="281">
                  <c:v>0.81804241394993094</c:v>
                </c:pt>
                <c:pt idx="282">
                  <c:v>0.81765356077589502</c:v>
                </c:pt>
                <c:pt idx="283">
                  <c:v>0.81726482792579103</c:v>
                </c:pt>
                <c:pt idx="284">
                  <c:v>0.81687614007317499</c:v>
                </c:pt>
                <c:pt idx="285">
                  <c:v>0.81648742189160006</c:v>
                </c:pt>
                <c:pt idx="286">
                  <c:v>0.81609859805462404</c:v>
                </c:pt>
                <c:pt idx="287">
                  <c:v>0.81570959323580006</c:v>
                </c:pt>
                <c:pt idx="288">
                  <c:v>0.81532033210868504</c:v>
                </c:pt>
                <c:pt idx="289">
                  <c:v>0.81493073934683402</c:v>
                </c:pt>
                <c:pt idx="290">
                  <c:v>0.81454073962380202</c:v>
                </c:pt>
                <c:pt idx="291">
                  <c:v>0.81415025761314397</c:v>
                </c:pt>
                <c:pt idx="292">
                  <c:v>0.81375921798841599</c:v>
                </c:pt>
                <c:pt idx="293">
                  <c:v>0.81336754542317202</c:v>
                </c:pt>
                <c:pt idx="294">
                  <c:v>0.81297516459096997</c:v>
                </c:pt>
                <c:pt idx="295">
                  <c:v>0.81258200016536297</c:v>
                </c:pt>
                <c:pt idx="296">
                  <c:v>0.81218797681990695</c:v>
                </c:pt>
                <c:pt idx="297">
                  <c:v>0.81179301922815705</c:v>
                </c:pt>
                <c:pt idx="298">
                  <c:v>0.81139705206366897</c:v>
                </c:pt>
                <c:pt idx="299">
                  <c:v>0.81099999999999794</c:v>
                </c:pt>
                <c:pt idx="300">
                  <c:v>0.81060180482819699</c:v>
                </c:pt>
                <c:pt idx="301">
                  <c:v>0.81020247680931001</c:v>
                </c:pt>
                <c:pt idx="302">
                  <c:v>0.80980204332187999</c:v>
                </c:pt>
                <c:pt idx="303">
                  <c:v>0.80940053174444904</c:v>
                </c:pt>
                <c:pt idx="304">
                  <c:v>0.80899796945555802</c:v>
                </c:pt>
                <c:pt idx="305">
                  <c:v>0.80859438383375004</c:v>
                </c:pt>
                <c:pt idx="306">
                  <c:v>0.80818980225756598</c:v>
                </c:pt>
                <c:pt idx="307">
                  <c:v>0.80778425210555005</c:v>
                </c:pt>
                <c:pt idx="308">
                  <c:v>0.80737776075624201</c:v>
                </c:pt>
                <c:pt idx="309">
                  <c:v>0.80697035558818497</c:v>
                </c:pt>
                <c:pt idx="310">
                  <c:v>0.80656206397992203</c:v>
                </c:pt>
                <c:pt idx="311">
                  <c:v>0.80615291330999295</c:v>
                </c:pt>
                <c:pt idx="312">
                  <c:v>0.80574293095694194</c:v>
                </c:pt>
                <c:pt idx="313">
                  <c:v>0.80533214429930999</c:v>
                </c:pt>
                <c:pt idx="314">
                  <c:v>0.80492058071563999</c:v>
                </c:pt>
                <c:pt idx="315">
                  <c:v>0.80450826758447302</c:v>
                </c:pt>
                <c:pt idx="316">
                  <c:v>0.80409523228435098</c:v>
                </c:pt>
                <c:pt idx="317">
                  <c:v>0.80368150219381707</c:v>
                </c:pt>
                <c:pt idx="318">
                  <c:v>0.80326710469141305</c:v>
                </c:pt>
                <c:pt idx="319">
                  <c:v>0.80285206715568103</c:v>
                </c:pt>
                <c:pt idx="320">
                  <c:v>0.80243641696516199</c:v>
                </c:pt>
                <c:pt idx="321">
                  <c:v>0.80202018149840004</c:v>
                </c:pt>
                <c:pt idx="322">
                  <c:v>0.80160338813393506</c:v>
                </c:pt>
                <c:pt idx="323">
                  <c:v>0.80118606425031103</c:v>
                </c:pt>
                <c:pt idx="324">
                  <c:v>0.80076823722606805</c:v>
                </c:pt>
                <c:pt idx="325">
                  <c:v>0.80034993443975</c:v>
                </c:pt>
                <c:pt idx="326">
                  <c:v>0.79993118326989898</c:v>
                </c:pt>
                <c:pt idx="327">
                  <c:v>0.79951201109505499</c:v>
                </c:pt>
                <c:pt idx="328">
                  <c:v>0.799092445293762</c:v>
                </c:pt>
                <c:pt idx="329">
                  <c:v>0.79867251324456201</c:v>
                </c:pt>
                <c:pt idx="330">
                  <c:v>0.79825224232599601</c:v>
                </c:pt>
                <c:pt idx="331">
                  <c:v>0.79783165991660698</c:v>
                </c:pt>
                <c:pt idx="332">
                  <c:v>0.79741079339493703</c:v>
                </c:pt>
                <c:pt idx="333">
                  <c:v>0.79698967013952804</c:v>
                </c:pt>
                <c:pt idx="334">
                  <c:v>0.79656831752892099</c:v>
                </c:pt>
                <c:pt idx="335">
                  <c:v>0.79614676294165998</c:v>
                </c:pt>
                <c:pt idx="336">
                  <c:v>0.79572503375628501</c:v>
                </c:pt>
                <c:pt idx="337">
                  <c:v>0.79530315735134005</c:v>
                </c:pt>
                <c:pt idx="338">
                  <c:v>0.794881161105366</c:v>
                </c:pt>
                <c:pt idx="339">
                  <c:v>0.79445907239690605</c:v>
                </c:pt>
                <c:pt idx="340">
                  <c:v>0.79403691860449999</c:v>
                </c:pt>
                <c:pt idx="341">
                  <c:v>0.79361472710669301</c:v>
                </c:pt>
                <c:pt idx="342">
                  <c:v>0.793192525282025</c:v>
                </c:pt>
                <c:pt idx="343">
                  <c:v>0.79277034050903805</c:v>
                </c:pt>
                <c:pt idx="344">
                  <c:v>0.79234820016627494</c:v>
                </c:pt>
                <c:pt idx="345">
                  <c:v>0.79192613163227799</c:v>
                </c:pt>
                <c:pt idx="346">
                  <c:v>0.79150416228558895</c:v>
                </c:pt>
                <c:pt idx="347">
                  <c:v>0.79108231950475005</c:v>
                </c:pt>
                <c:pt idx="348">
                  <c:v>0.79066063066830194</c:v>
                </c:pt>
                <c:pt idx="349">
                  <c:v>0.79023912315478895</c:v>
                </c:pt>
                <c:pt idx="350">
                  <c:v>0.78981782434275205</c:v>
                </c:pt>
                <c:pt idx="351">
                  <c:v>0.78939676161073302</c:v>
                </c:pt>
                <c:pt idx="352">
                  <c:v>0.78897596233727496</c:v>
                </c:pt>
                <c:pt idx="353">
                  <c:v>0.78855545390091897</c:v>
                </c:pt>
                <c:pt idx="354">
                  <c:v>0.78813526368020703</c:v>
                </c:pt>
                <c:pt idx="355">
                  <c:v>0.78771541905368203</c:v>
                </c:pt>
                <c:pt idx="356">
                  <c:v>0.78729594739988595</c:v>
                </c:pt>
                <c:pt idx="357">
                  <c:v>0.78687687609736001</c:v>
                </c:pt>
                <c:pt idx="358">
                  <c:v>0.78645823252464697</c:v>
                </c:pt>
                <c:pt idx="359">
                  <c:v>0.78604004406028904</c:v>
                </c:pt>
                <c:pt idx="360">
                  <c:v>0.785622338082828</c:v>
                </c:pt>
                <c:pt idx="361">
                  <c:v>0.78520514197080593</c:v>
                </c:pt>
                <c:pt idx="362">
                  <c:v>0.78478848310276494</c:v>
                </c:pt>
                <c:pt idx="363">
                  <c:v>0.78437238885724703</c:v>
                </c:pt>
                <c:pt idx="364">
                  <c:v>0.78395688661279506</c:v>
                </c:pt>
                <c:pt idx="365">
                  <c:v>0.78354200374795002</c:v>
                </c:pt>
                <c:pt idx="366">
                  <c:v>0.78312776764125402</c:v>
                </c:pt>
                <c:pt idx="367">
                  <c:v>0.78271420567124905</c:v>
                </c:pt>
                <c:pt idx="368">
                  <c:v>0.78230134521647898</c:v>
                </c:pt>
                <c:pt idx="369">
                  <c:v>0.78188921365548403</c:v>
                </c:pt>
                <c:pt idx="370">
                  <c:v>0.78147783836680595</c:v>
                </c:pt>
                <c:pt idx="371">
                  <c:v>0.78106724672898797</c:v>
                </c:pt>
                <c:pt idx="372">
                  <c:v>0.78065746612057296</c:v>
                </c:pt>
                <c:pt idx="373">
                  <c:v>0.78024852392010102</c:v>
                </c:pt>
                <c:pt idx="374">
                  <c:v>0.77984044750611503</c:v>
                </c:pt>
                <c:pt idx="375">
                  <c:v>0.77943326425715698</c:v>
                </c:pt>
                <c:pt idx="376">
                  <c:v>0.77902700155176996</c:v>
                </c:pt>
                <c:pt idx="377">
                  <c:v>0.77862168676849397</c:v>
                </c:pt>
                <c:pt idx="378">
                  <c:v>0.778217347285873</c:v>
                </c:pt>
                <c:pt idx="379">
                  <c:v>0.77781401048244903</c:v>
                </c:pt>
                <c:pt idx="380">
                  <c:v>0.77741170373676294</c:v>
                </c:pt>
                <c:pt idx="381">
                  <c:v>0.77701045442735706</c:v>
                </c:pt>
                <c:pt idx="382">
                  <c:v>0.77661028993277403</c:v>
                </c:pt>
                <c:pt idx="383">
                  <c:v>0.77621123763155597</c:v>
                </c:pt>
                <c:pt idx="384">
                  <c:v>0.77581332490224497</c:v>
                </c:pt>
                <c:pt idx="385">
                  <c:v>0.77541657912338202</c:v>
                </c:pt>
                <c:pt idx="386">
                  <c:v>0.775021027673511</c:v>
                </c:pt>
                <c:pt idx="387">
                  <c:v>0.774626697931172</c:v>
                </c:pt>
                <c:pt idx="388">
                  <c:v>0.77423361727490903</c:v>
                </c:pt>
                <c:pt idx="389">
                  <c:v>0.77384181308326205</c:v>
                </c:pt>
                <c:pt idx="390">
                  <c:v>0.77345131273477497</c:v>
                </c:pt>
                <c:pt idx="391">
                  <c:v>0.77306214360798997</c:v>
                </c:pt>
                <c:pt idx="392">
                  <c:v>0.77267433308144695</c:v>
                </c:pt>
                <c:pt idx="393">
                  <c:v>0.77228790853369</c:v>
                </c:pt>
                <c:pt idx="394">
                  <c:v>0.77190289734326101</c:v>
                </c:pt>
                <c:pt idx="395">
                  <c:v>0.77151932688870195</c:v>
                </c:pt>
                <c:pt idx="396">
                  <c:v>0.77113722454855393</c:v>
                </c:pt>
                <c:pt idx="397">
                  <c:v>0.77075661770136006</c:v>
                </c:pt>
                <c:pt idx="398">
                  <c:v>0.77037753372566098</c:v>
                </c:pt>
                <c:pt idx="399">
                  <c:v>0.77000000000000102</c:v>
                </c:pt>
                <c:pt idx="400">
                  <c:v>0.76962403612663499</c:v>
                </c:pt>
                <c:pt idx="401">
                  <c:v>0.76924963060267604</c:v>
                </c:pt>
                <c:pt idx="402">
                  <c:v>0.76887676414895201</c:v>
                </c:pt>
                <c:pt idx="403">
                  <c:v>0.76850541748628998</c:v>
                </c:pt>
                <c:pt idx="404">
                  <c:v>0.76813557133551602</c:v>
                </c:pt>
                <c:pt idx="405">
                  <c:v>0.76776720641745999</c:v>
                </c:pt>
                <c:pt idx="406">
                  <c:v>0.76740030345294696</c:v>
                </c:pt>
                <c:pt idx="407">
                  <c:v>0.76703484316280401</c:v>
                </c:pt>
                <c:pt idx="408">
                  <c:v>0.76667080626785999</c:v>
                </c:pt>
                <c:pt idx="409">
                  <c:v>0.76630817348894198</c:v>
                </c:pt>
                <c:pt idx="410">
                  <c:v>0.76594692554687605</c:v>
                </c:pt>
                <c:pt idx="411">
                  <c:v>0.76558704316249093</c:v>
                </c:pt>
                <c:pt idx="412">
                  <c:v>0.76522850705661294</c:v>
                </c:pt>
                <c:pt idx="413">
                  <c:v>0.76487129795006903</c:v>
                </c:pt>
                <c:pt idx="414">
                  <c:v>0.76451539656368706</c:v>
                </c:pt>
                <c:pt idx="415">
                  <c:v>0.76416078361829398</c:v>
                </c:pt>
                <c:pt idx="416">
                  <c:v>0.76380743983471799</c:v>
                </c:pt>
                <c:pt idx="417">
                  <c:v>0.76345534593378606</c:v>
                </c:pt>
                <c:pt idx="418">
                  <c:v>0.76310448263632402</c:v>
                </c:pt>
                <c:pt idx="419">
                  <c:v>0.76275483066316097</c:v>
                </c:pt>
                <c:pt idx="420">
                  <c:v>0.76240637073512296</c:v>
                </c:pt>
                <c:pt idx="421">
                  <c:v>0.76205908357303898</c:v>
                </c:pt>
                <c:pt idx="422">
                  <c:v>0.76171294989773397</c:v>
                </c:pt>
                <c:pt idx="423">
                  <c:v>0.76136795043003602</c:v>
                </c:pt>
                <c:pt idx="424">
                  <c:v>0.76102406589077398</c:v>
                </c:pt>
                <c:pt idx="425">
                  <c:v>0.76068127700077304</c:v>
                </c:pt>
                <c:pt idx="426">
                  <c:v>0.76033956448086104</c:v>
                </c:pt>
                <c:pt idx="427">
                  <c:v>0.75999890905186596</c:v>
                </c:pt>
                <c:pt idx="428">
                  <c:v>0.75965929143461397</c:v>
                </c:pt>
                <c:pt idx="429">
                  <c:v>0.75932069234993405</c:v>
                </c:pt>
                <c:pt idx="430">
                  <c:v>0.75898309251865204</c:v>
                </c:pt>
                <c:pt idx="431">
                  <c:v>0.75864647266159502</c:v>
                </c:pt>
                <c:pt idx="432">
                  <c:v>0.75831081349959106</c:v>
                </c:pt>
                <c:pt idx="433">
                  <c:v>0.75797609575346803</c:v>
                </c:pt>
                <c:pt idx="434">
                  <c:v>0.75764230014405198</c:v>
                </c:pt>
                <c:pt idx="435">
                  <c:v>0.75730940739217001</c:v>
                </c:pt>
                <c:pt idx="436">
                  <c:v>0.75697739821865007</c:v>
                </c:pt>
                <c:pt idx="437">
                  <c:v>0.75664625334432001</c:v>
                </c:pt>
                <c:pt idx="438">
                  <c:v>0.75631595349000602</c:v>
                </c:pt>
                <c:pt idx="439">
                  <c:v>0.75598647937653607</c:v>
                </c:pt>
                <c:pt idx="440">
                  <c:v>0.75565781172473701</c:v>
                </c:pt>
                <c:pt idx="441">
                  <c:v>0.75532993125543602</c:v>
                </c:pt>
                <c:pt idx="442">
                  <c:v>0.75500281868946106</c:v>
                </c:pt>
                <c:pt idx="443">
                  <c:v>0.754676454747639</c:v>
                </c:pt>
                <c:pt idx="444">
                  <c:v>0.75435082015079702</c:v>
                </c:pt>
                <c:pt idx="445">
                  <c:v>0.75402589561976197</c:v>
                </c:pt>
                <c:pt idx="446">
                  <c:v>0.75370166187536203</c:v>
                </c:pt>
                <c:pt idx="447">
                  <c:v>0.75337809963842406</c:v>
                </c:pt>
                <c:pt idx="448">
                  <c:v>0.75305518962977502</c:v>
                </c:pt>
                <c:pt idx="449">
                  <c:v>0.752732912570243</c:v>
                </c:pt>
                <c:pt idx="450">
                  <c:v>0.75241124918065494</c:v>
                </c:pt>
                <c:pt idx="451">
                  <c:v>0.75209018018183693</c:v>
                </c:pt>
                <c:pt idx="452">
                  <c:v>0.75176968629461793</c:v>
                </c:pt>
                <c:pt idx="453">
                  <c:v>0.75144974823982502</c:v>
                </c:pt>
                <c:pt idx="454">
                  <c:v>0.75113034673828505</c:v>
                </c:pt>
                <c:pt idx="455">
                  <c:v>0.75081146251082398</c:v>
                </c:pt>
                <c:pt idx="456">
                  <c:v>0.750493076278271</c:v>
                </c:pt>
                <c:pt idx="457">
                  <c:v>0.75017516876145296</c:v>
                </c:pt>
                <c:pt idx="458">
                  <c:v>0.74985772068119694</c:v>
                </c:pt>
                <c:pt idx="459">
                  <c:v>0.74954071275833101</c:v>
                </c:pt>
                <c:pt idx="460">
                  <c:v>0.74922412571368002</c:v>
                </c:pt>
                <c:pt idx="461">
                  <c:v>0.74890794026807406</c:v>
                </c:pt>
                <c:pt idx="462">
                  <c:v>0.74859213714233896</c:v>
                </c:pt>
                <c:pt idx="463">
                  <c:v>0.74827669705730204</c:v>
                </c:pt>
                <c:pt idx="464">
                  <c:v>0.74796160073379103</c:v>
                </c:pt>
                <c:pt idx="465">
                  <c:v>0.74764682889263301</c:v>
                </c:pt>
                <c:pt idx="466">
                  <c:v>0.74733236225465505</c:v>
                </c:pt>
                <c:pt idx="467">
                  <c:v>0.747018181540684</c:v>
                </c:pt>
                <c:pt idx="468">
                  <c:v>0.74670426747154806</c:v>
                </c:pt>
                <c:pt idx="469">
                  <c:v>0.74639060076807406</c:v>
                </c:pt>
                <c:pt idx="470">
                  <c:v>0.74607716215108999</c:v>
                </c:pt>
                <c:pt idx="471">
                  <c:v>0.74576393234142202</c:v>
                </c:pt>
                <c:pt idx="472">
                  <c:v>0.74545089205989801</c:v>
                </c:pt>
                <c:pt idx="473">
                  <c:v>0.74513802202734503</c:v>
                </c:pt>
                <c:pt idx="474">
                  <c:v>0.74482530296459104</c:v>
                </c:pt>
                <c:pt idx="475">
                  <c:v>0.74451271559246202</c:v>
                </c:pt>
                <c:pt idx="476">
                  <c:v>0.74420024063178702</c:v>
                </c:pt>
                <c:pt idx="477">
                  <c:v>0.74388785880339103</c:v>
                </c:pt>
                <c:pt idx="478">
                  <c:v>0.743575550828103</c:v>
                </c:pt>
                <c:pt idx="479">
                  <c:v>0.74326329742675001</c:v>
                </c:pt>
                <c:pt idx="480">
                  <c:v>0.74295107932015902</c:v>
                </c:pt>
                <c:pt idx="481">
                  <c:v>0.742638877229157</c:v>
                </c:pt>
                <c:pt idx="482">
                  <c:v>0.74232667187457202</c:v>
                </c:pt>
                <c:pt idx="483">
                  <c:v>0.74201444397723093</c:v>
                </c:pt>
                <c:pt idx="484">
                  <c:v>0.74170217425796103</c:v>
                </c:pt>
                <c:pt idx="485">
                  <c:v>0.74138984343758896</c:v>
                </c:pt>
                <c:pt idx="486">
                  <c:v>0.741077432236944</c:v>
                </c:pt>
                <c:pt idx="487">
                  <c:v>0.74076492137685102</c:v>
                </c:pt>
                <c:pt idx="488">
                  <c:v>0.74045229157813797</c:v>
                </c:pt>
                <c:pt idx="489">
                  <c:v>0.74013952356163304</c:v>
                </c:pt>
                <c:pt idx="490">
                  <c:v>0.73982659804816298</c:v>
                </c:pt>
                <c:pt idx="491">
                  <c:v>0.73951349575855496</c:v>
                </c:pt>
                <c:pt idx="492">
                  <c:v>0.73920019741363596</c:v>
                </c:pt>
                <c:pt idx="493">
                  <c:v>0.73888668373423405</c:v>
                </c:pt>
                <c:pt idx="494">
                  <c:v>0.73857293544117608</c:v>
                </c:pt>
                <c:pt idx="495">
                  <c:v>0.73825893325528902</c:v>
                </c:pt>
                <c:pt idx="496">
                  <c:v>0.73794465789740094</c:v>
                </c:pt>
                <c:pt idx="497">
                  <c:v>0.73763009008833802</c:v>
                </c:pt>
                <c:pt idx="498">
                  <c:v>0.73731521054892901</c:v>
                </c:pt>
                <c:pt idx="499">
                  <c:v>0.73699999999999899</c:v>
                </c:pt>
                <c:pt idx="500">
                  <c:v>0.73668444366526498</c:v>
                </c:pt>
                <c:pt idx="501">
                  <c:v>0.73636854477998592</c:v>
                </c:pt>
                <c:pt idx="502">
                  <c:v>0.73605231108231295</c:v>
                </c:pt>
                <c:pt idx="503">
                  <c:v>0.73573575031039407</c:v>
                </c:pt>
                <c:pt idx="504">
                  <c:v>0.73541887020237806</c:v>
                </c:pt>
                <c:pt idx="505">
                  <c:v>0.73510167849641306</c:v>
                </c:pt>
                <c:pt idx="506">
                  <c:v>0.73478418293064895</c:v>
                </c:pt>
                <c:pt idx="507">
                  <c:v>0.73446639124323398</c:v>
                </c:pt>
                <c:pt idx="508">
                  <c:v>0.73414831117231794</c:v>
                </c:pt>
                <c:pt idx="509">
                  <c:v>0.73382995045604793</c:v>
                </c:pt>
                <c:pt idx="510">
                  <c:v>0.73351131683257398</c:v>
                </c:pt>
                <c:pt idx="511">
                  <c:v>0.73319241804004498</c:v>
                </c:pt>
                <c:pt idx="512">
                  <c:v>0.73287326181661006</c:v>
                </c:pt>
                <c:pt idx="513">
                  <c:v>0.732553855900416</c:v>
                </c:pt>
                <c:pt idx="514">
                  <c:v>0.73223420802961403</c:v>
                </c:pt>
                <c:pt idx="515">
                  <c:v>0.73191432594235106</c:v>
                </c:pt>
                <c:pt idx="516">
                  <c:v>0.73159421737677699</c:v>
                </c:pt>
                <c:pt idx="517">
                  <c:v>0.73127389007104093</c:v>
                </c:pt>
                <c:pt idx="518">
                  <c:v>0.73095335176329101</c:v>
                </c:pt>
                <c:pt idx="519">
                  <c:v>0.73063261019167602</c:v>
                </c:pt>
                <c:pt idx="520">
                  <c:v>0.73031167309434597</c:v>
                </c:pt>
                <c:pt idx="521">
                  <c:v>0.72999054820944798</c:v>
                </c:pt>
                <c:pt idx="522">
                  <c:v>0.72966924327513105</c:v>
                </c:pt>
                <c:pt idx="523">
                  <c:v>0.72934776602954499</c:v>
                </c:pt>
                <c:pt idx="524">
                  <c:v>0.72902612421083901</c:v>
                </c:pt>
                <c:pt idx="525">
                  <c:v>0.72870432555716003</c:v>
                </c:pt>
                <c:pt idx="526">
                  <c:v>0.72838237780665893</c:v>
                </c:pt>
                <c:pt idx="527">
                  <c:v>0.72806028869748296</c:v>
                </c:pt>
                <c:pt idx="528">
                  <c:v>0.72773806596778201</c:v>
                </c:pt>
                <c:pt idx="529">
                  <c:v>0.72741571735570398</c:v>
                </c:pt>
                <c:pt idx="530">
                  <c:v>0.727093250599398</c:v>
                </c:pt>
                <c:pt idx="531">
                  <c:v>0.72677067343701407</c:v>
                </c:pt>
                <c:pt idx="532">
                  <c:v>0.72644799360669898</c:v>
                </c:pt>
                <c:pt idx="533">
                  <c:v>0.72612521884660297</c:v>
                </c:pt>
                <c:pt idx="534">
                  <c:v>0.72580235689487393</c:v>
                </c:pt>
                <c:pt idx="535">
                  <c:v>0.72547941548966199</c:v>
                </c:pt>
                <c:pt idx="536">
                  <c:v>0.72515640236911394</c:v>
                </c:pt>
                <c:pt idx="537">
                  <c:v>0.724833325271381</c:v>
                </c:pt>
                <c:pt idx="538">
                  <c:v>0.72451019193460997</c:v>
                </c:pt>
                <c:pt idx="539">
                  <c:v>0.72418701009695208</c:v>
                </c:pt>
                <c:pt idx="540">
                  <c:v>0.723863787496553</c:v>
                </c:pt>
                <c:pt idx="541">
                  <c:v>0.72354053187156397</c:v>
                </c:pt>
                <c:pt idx="542">
                  <c:v>0.72321725096013201</c:v>
                </c:pt>
                <c:pt idx="543">
                  <c:v>0.722893952500408</c:v>
                </c:pt>
                <c:pt idx="544">
                  <c:v>0.72257064423053907</c:v>
                </c:pt>
                <c:pt idx="545">
                  <c:v>0.72224733388867501</c:v>
                </c:pt>
                <c:pt idx="546">
                  <c:v>0.72192402921296406</c:v>
                </c:pt>
                <c:pt idx="547">
                  <c:v>0.72160073794155499</c:v>
                </c:pt>
                <c:pt idx="548">
                  <c:v>0.72127746781259705</c:v>
                </c:pt>
                <c:pt idx="549">
                  <c:v>0.72095422656424002</c:v>
                </c:pt>
                <c:pt idx="550">
                  <c:v>0.72063102193463002</c:v>
                </c:pt>
                <c:pt idx="551">
                  <c:v>0.72030786166191807</c:v>
                </c:pt>
                <c:pt idx="552">
                  <c:v>0.71998475348425206</c:v>
                </c:pt>
                <c:pt idx="553">
                  <c:v>0.719661705139782</c:v>
                </c:pt>
                <c:pt idx="554">
                  <c:v>0.71933872436665502</c:v>
                </c:pt>
                <c:pt idx="555">
                  <c:v>0.71901581890302102</c:v>
                </c:pt>
                <c:pt idx="556">
                  <c:v>0.718692996487028</c:v>
                </c:pt>
                <c:pt idx="557">
                  <c:v>0.71837026485682598</c:v>
                </c:pt>
                <c:pt idx="558">
                  <c:v>0.71804763175056308</c:v>
                </c:pt>
                <c:pt idx="559">
                  <c:v>0.71772510490638797</c:v>
                </c:pt>
                <c:pt idx="560">
                  <c:v>0.71740269206245</c:v>
                </c:pt>
                <c:pt idx="561">
                  <c:v>0.71708040095689807</c:v>
                </c:pt>
                <c:pt idx="562">
                  <c:v>0.71675823932787908</c:v>
                </c:pt>
                <c:pt idx="563">
                  <c:v>0.71643621491354503</c:v>
                </c:pt>
                <c:pt idx="564">
                  <c:v>0.71611433545204206</c:v>
                </c:pt>
                <c:pt idx="565">
                  <c:v>0.71579260868152006</c:v>
                </c:pt>
                <c:pt idx="566">
                  <c:v>0.71547104234012804</c:v>
                </c:pt>
                <c:pt idx="567">
                  <c:v>0.71514964416601401</c:v>
                </c:pt>
                <c:pt idx="568">
                  <c:v>0.71482842189732798</c:v>
                </c:pt>
                <c:pt idx="569">
                  <c:v>0.71450738327221797</c:v>
                </c:pt>
                <c:pt idx="570">
                  <c:v>0.71418653602883297</c:v>
                </c:pt>
                <c:pt idx="571">
                  <c:v>0.71386588790532202</c:v>
                </c:pt>
                <c:pt idx="572">
                  <c:v>0.71354544663983399</c:v>
                </c:pt>
                <c:pt idx="573">
                  <c:v>0.71322521997051702</c:v>
                </c:pt>
                <c:pt idx="574">
                  <c:v>0.71290521563552001</c:v>
                </c:pt>
                <c:pt idx="575">
                  <c:v>0.71258544137299307</c:v>
                </c:pt>
                <c:pt idx="576">
                  <c:v>0.71226590492108299</c:v>
                </c:pt>
                <c:pt idx="577">
                  <c:v>0.71194661401794002</c:v>
                </c:pt>
                <c:pt idx="578">
                  <c:v>0.71162757640171304</c:v>
                </c:pt>
                <c:pt idx="579">
                  <c:v>0.71130879981055006</c:v>
                </c:pt>
                <c:pt idx="580">
                  <c:v>0.7109902919826</c:v>
                </c:pt>
                <c:pt idx="581">
                  <c:v>0.71067206065601307</c:v>
                </c:pt>
                <c:pt idx="582">
                  <c:v>0.71035411356893596</c:v>
                </c:pt>
                <c:pt idx="583">
                  <c:v>0.71003645845951902</c:v>
                </c:pt>
                <c:pt idx="584">
                  <c:v>0.70971910306591002</c:v>
                </c:pt>
                <c:pt idx="585">
                  <c:v>0.70940205512625898</c:v>
                </c:pt>
                <c:pt idx="586">
                  <c:v>0.70908532237871402</c:v>
                </c:pt>
                <c:pt idx="587">
                  <c:v>0.70876891256142405</c:v>
                </c:pt>
                <c:pt idx="588">
                  <c:v>0.70845283341253795</c:v>
                </c:pt>
                <c:pt idx="589">
                  <c:v>0.70813709267020397</c:v>
                </c:pt>
                <c:pt idx="590">
                  <c:v>0.707821698072572</c:v>
                </c:pt>
                <c:pt idx="591">
                  <c:v>0.70750665735778906</c:v>
                </c:pt>
                <c:pt idx="592">
                  <c:v>0.70719197826400593</c:v>
                </c:pt>
                <c:pt idx="593">
                  <c:v>0.70687766852937095</c:v>
                </c:pt>
                <c:pt idx="594">
                  <c:v>0.70656373589203292</c:v>
                </c:pt>
                <c:pt idx="595">
                  <c:v>0.70625018809013995</c:v>
                </c:pt>
                <c:pt idx="596">
                  <c:v>0.70593703286184195</c:v>
                </c:pt>
                <c:pt idx="597">
                  <c:v>0.70562427794528593</c:v>
                </c:pt>
                <c:pt idx="598">
                  <c:v>0.705311931078623</c:v>
                </c:pt>
                <c:pt idx="599">
                  <c:v>0.70500000000000007</c:v>
                </c:pt>
                <c:pt idx="600">
                  <c:v>0.70468849089207497</c:v>
                </c:pt>
                <c:pt idx="601">
                  <c:v>0.70437740371553792</c:v>
                </c:pt>
                <c:pt idx="602">
                  <c:v>0.70406673687558707</c:v>
                </c:pt>
                <c:pt idx="603">
                  <c:v>0.70375648877741792</c:v>
                </c:pt>
                <c:pt idx="604">
                  <c:v>0.70344665782623195</c:v>
                </c:pt>
                <c:pt idx="605">
                  <c:v>0.70313724242722397</c:v>
                </c:pt>
                <c:pt idx="606">
                  <c:v>0.70282824098559393</c:v>
                </c:pt>
                <c:pt idx="607">
                  <c:v>0.70251965190653898</c:v>
                </c:pt>
                <c:pt idx="608">
                  <c:v>0.70221147359525693</c:v>
                </c:pt>
                <c:pt idx="609">
                  <c:v>0.70190370445694605</c:v>
                </c:pt>
                <c:pt idx="610">
                  <c:v>0.70159634289680395</c:v>
                </c:pt>
                <c:pt idx="611">
                  <c:v>0.70128938732002899</c:v>
                </c:pt>
                <c:pt idx="612">
                  <c:v>0.700982836131819</c:v>
                </c:pt>
                <c:pt idx="613">
                  <c:v>0.70067668773737202</c:v>
                </c:pt>
                <c:pt idx="614">
                  <c:v>0.70037094054188598</c:v>
                </c:pt>
                <c:pt idx="615">
                  <c:v>0.70006559295055792</c:v>
                </c:pt>
                <c:pt idx="616">
                  <c:v>0.69976064336858701</c:v>
                </c:pt>
                <c:pt idx="617">
                  <c:v>0.69945609020116994</c:v>
                </c:pt>
                <c:pt idx="618">
                  <c:v>0.69915193185350599</c:v>
                </c:pt>
                <c:pt idx="619">
                  <c:v>0.69884816673079297</c:v>
                </c:pt>
                <c:pt idx="620">
                  <c:v>0.69854479323822805</c:v>
                </c:pt>
                <c:pt idx="621">
                  <c:v>0.69824180978100903</c:v>
                </c:pt>
                <c:pt idx="622">
                  <c:v>0.69793921476433507</c:v>
                </c:pt>
                <c:pt idx="623">
                  <c:v>0.697637006593402</c:v>
                </c:pt>
                <c:pt idx="624">
                  <c:v>0.69733518367341008</c:v>
                </c:pt>
                <c:pt idx="625">
                  <c:v>0.69703374440955601</c:v>
                </c:pt>
                <c:pt idx="626">
                  <c:v>0.69673268720703807</c:v>
                </c:pt>
                <c:pt idx="627">
                  <c:v>0.69643201047105396</c:v>
                </c:pt>
                <c:pt idx="628">
                  <c:v>0.69613171260680207</c:v>
                </c:pt>
                <c:pt idx="629">
                  <c:v>0.69583179201947998</c:v>
                </c:pt>
                <c:pt idx="630">
                  <c:v>0.69553224711428507</c:v>
                </c:pt>
                <c:pt idx="631">
                  <c:v>0.69523307629641695</c:v>
                </c:pt>
                <c:pt idx="632">
                  <c:v>0.69493427797107099</c:v>
                </c:pt>
                <c:pt idx="633">
                  <c:v>0.69463585054344801</c:v>
                </c:pt>
                <c:pt idx="634">
                  <c:v>0.69433779241874394</c:v>
                </c:pt>
                <c:pt idx="635">
                  <c:v>0.69404010200215693</c:v>
                </c:pt>
                <c:pt idx="636">
                  <c:v>0.69374277769888604</c:v>
                </c:pt>
                <c:pt idx="637">
                  <c:v>0.69344581791412896</c:v>
                </c:pt>
                <c:pt idx="638">
                  <c:v>0.69314922105308208</c:v>
                </c:pt>
                <c:pt idx="639">
                  <c:v>0.69285298552094499</c:v>
                </c:pt>
                <c:pt idx="640">
                  <c:v>0.69255710972291507</c:v>
                </c:pt>
                <c:pt idx="641">
                  <c:v>0.69226159206419002</c:v>
                </c:pt>
                <c:pt idx="642">
                  <c:v>0.69196643094996801</c:v>
                </c:pt>
                <c:pt idx="643">
                  <c:v>0.69167162478544708</c:v>
                </c:pt>
                <c:pt idx="644">
                  <c:v>0.69137717197582504</c:v>
                </c:pt>
                <c:pt idx="645">
                  <c:v>0.69108307092630006</c:v>
                </c:pt>
                <c:pt idx="646">
                  <c:v>0.69078932004207005</c:v>
                </c:pt>
                <c:pt idx="647">
                  <c:v>0.69049591772833208</c:v>
                </c:pt>
                <c:pt idx="648">
                  <c:v>0.69020286239028494</c:v>
                </c:pt>
                <c:pt idx="649">
                  <c:v>0.68991015243312703</c:v>
                </c:pt>
                <c:pt idx="650">
                  <c:v>0.68961778626205494</c:v>
                </c:pt>
                <c:pt idx="651">
                  <c:v>0.68932576228226794</c:v>
                </c:pt>
                <c:pt idx="652">
                  <c:v>0.68903407889896306</c:v>
                </c:pt>
                <c:pt idx="653">
                  <c:v>0.68874273451733803</c:v>
                </c:pt>
                <c:pt idx="654">
                  <c:v>0.68845172754259198</c:v>
                </c:pt>
                <c:pt idx="655">
                  <c:v>0.68816105637992198</c:v>
                </c:pt>
                <c:pt idx="656">
                  <c:v>0.68787071943452704</c:v>
                </c:pt>
                <c:pt idx="657">
                  <c:v>0.68758071511160301</c:v>
                </c:pt>
                <c:pt idx="658">
                  <c:v>0.68729104181634892</c:v>
                </c:pt>
                <c:pt idx="659">
                  <c:v>0.68700169795396393</c:v>
                </c:pt>
                <c:pt idx="660">
                  <c:v>0.68671268192964408</c:v>
                </c:pt>
                <c:pt idx="661">
                  <c:v>0.68642399214858796</c:v>
                </c:pt>
                <c:pt idx="662">
                  <c:v>0.68613562701599395</c:v>
                </c:pt>
                <c:pt idx="663">
                  <c:v>0.68584758493706</c:v>
                </c:pt>
                <c:pt idx="664">
                  <c:v>0.68555986431698401</c:v>
                </c:pt>
                <c:pt idx="665">
                  <c:v>0.68527246356096305</c:v>
                </c:pt>
                <c:pt idx="666">
                  <c:v>0.68498538107419593</c:v>
                </c:pt>
                <c:pt idx="667">
                  <c:v>0.68469861526187992</c:v>
                </c:pt>
                <c:pt idx="668">
                  <c:v>0.68441216452921294</c:v>
                </c:pt>
                <c:pt idx="669">
                  <c:v>0.68412602728139404</c:v>
                </c:pt>
                <c:pt idx="670">
                  <c:v>0.68384020192362094</c:v>
                </c:pt>
                <c:pt idx="671">
                  <c:v>0.68355468686109</c:v>
                </c:pt>
                <c:pt idx="672">
                  <c:v>0.68326948049900094</c:v>
                </c:pt>
                <c:pt idx="673">
                  <c:v>0.68298458124255101</c:v>
                </c:pt>
                <c:pt idx="674">
                  <c:v>0.68269998749693794</c:v>
                </c:pt>
                <c:pt idx="675">
                  <c:v>0.68241569766735999</c:v>
                </c:pt>
                <c:pt idx="676">
                  <c:v>0.68213171015901497</c:v>
                </c:pt>
                <c:pt idx="677">
                  <c:v>0.68184802337710093</c:v>
                </c:pt>
                <c:pt idx="678">
                  <c:v>0.68156463572681603</c:v>
                </c:pt>
                <c:pt idx="679">
                  <c:v>0.68128154561335696</c:v>
                </c:pt>
                <c:pt idx="680">
                  <c:v>0.68099875144192301</c:v>
                </c:pt>
                <c:pt idx="681">
                  <c:v>0.68071625161771199</c:v>
                </c:pt>
                <c:pt idx="682">
                  <c:v>0.68043404454592094</c:v>
                </c:pt>
                <c:pt idx="683">
                  <c:v>0.68015212863174901</c:v>
                </c:pt>
                <c:pt idx="684">
                  <c:v>0.67987050228039392</c:v>
                </c:pt>
                <c:pt idx="685">
                  <c:v>0.67958916389705193</c:v>
                </c:pt>
                <c:pt idx="686">
                  <c:v>0.67930811188692397</c:v>
                </c:pt>
                <c:pt idx="687">
                  <c:v>0.67902734465520498</c:v>
                </c:pt>
                <c:pt idx="688">
                  <c:v>0.67874686060709499</c:v>
                </c:pt>
                <c:pt idx="689">
                  <c:v>0.67846665814779006</c:v>
                </c:pt>
                <c:pt idx="690">
                  <c:v>0.67818673568248999</c:v>
                </c:pt>
                <c:pt idx="691">
                  <c:v>0.67790709161639207</c:v>
                </c:pt>
                <c:pt idx="692">
                  <c:v>0.67762772435469398</c:v>
                </c:pt>
                <c:pt idx="693">
                  <c:v>0.67734863230259401</c:v>
                </c:pt>
                <c:pt idx="694">
                  <c:v>0.67706981386528908</c:v>
                </c:pt>
                <c:pt idx="695">
                  <c:v>0.67679126744797802</c:v>
                </c:pt>
                <c:pt idx="696">
                  <c:v>0.67651299145585897</c:v>
                </c:pt>
                <c:pt idx="697">
                  <c:v>0.67623498429412998</c:v>
                </c:pt>
                <c:pt idx="698">
                  <c:v>0.67595724436798799</c:v>
                </c:pt>
                <c:pt idx="699">
                  <c:v>0.67567977008263203</c:v>
                </c:pt>
                <c:pt idx="700">
                  <c:v>0.67540255984326003</c:v>
                </c:pt>
                <c:pt idx="701">
                  <c:v>0.67512561205506794</c:v>
                </c:pt>
                <c:pt idx="702">
                  <c:v>0.674848925123257</c:v>
                </c:pt>
                <c:pt idx="703">
                  <c:v>0.67457249745302206</c:v>
                </c:pt>
                <c:pt idx="704">
                  <c:v>0.67429632744956303</c:v>
                </c:pt>
                <c:pt idx="705">
                  <c:v>0.67402041351807607</c:v>
                </c:pt>
                <c:pt idx="706">
                  <c:v>0.673744754063761</c:v>
                </c:pt>
                <c:pt idx="707">
                  <c:v>0.67346934749181497</c:v>
                </c:pt>
                <c:pt idx="708">
                  <c:v>0.67319419220743604</c:v>
                </c:pt>
                <c:pt idx="709">
                  <c:v>0.67291928661582201</c:v>
                </c:pt>
                <c:pt idx="710">
                  <c:v>0.67264462912216993</c:v>
                </c:pt>
                <c:pt idx="711">
                  <c:v>0.67237021813167996</c:v>
                </c:pt>
                <c:pt idx="712">
                  <c:v>0.67209605204954803</c:v>
                </c:pt>
                <c:pt idx="713">
                  <c:v>0.67182212928097296</c:v>
                </c:pt>
                <c:pt idx="714">
                  <c:v>0.67154844823115201</c:v>
                </c:pt>
                <c:pt idx="715">
                  <c:v>0.671275007305284</c:v>
                </c:pt>
                <c:pt idx="716">
                  <c:v>0.67100180490856698</c:v>
                </c:pt>
                <c:pt idx="717">
                  <c:v>0.67072883944619799</c:v>
                </c:pt>
                <c:pt idx="718">
                  <c:v>0.67045610932337496</c:v>
                </c:pt>
                <c:pt idx="719">
                  <c:v>0.67018361294529694</c:v>
                </c:pt>
                <c:pt idx="720">
                  <c:v>0.66991134871716107</c:v>
                </c:pt>
                <c:pt idx="721">
                  <c:v>0.66963931504416507</c:v>
                </c:pt>
                <c:pt idx="722">
                  <c:v>0.66936751033150699</c:v>
                </c:pt>
                <c:pt idx="723">
                  <c:v>0.66909593298438508</c:v>
                </c:pt>
                <c:pt idx="724">
                  <c:v>0.66882458140799694</c:v>
                </c:pt>
                <c:pt idx="725">
                  <c:v>0.66855345400754196</c:v>
                </c:pt>
                <c:pt idx="726">
                  <c:v>0.66828254918821606</c:v>
                </c:pt>
                <c:pt idx="727">
                  <c:v>0.66801186535521806</c:v>
                </c:pt>
                <c:pt idx="728">
                  <c:v>0.66774140091374501</c:v>
                </c:pt>
                <c:pt idx="729">
                  <c:v>0.66747115426899595</c:v>
                </c:pt>
                <c:pt idx="730">
                  <c:v>0.66720112382616903</c:v>
                </c:pt>
                <c:pt idx="731">
                  <c:v>0.66693130799046196</c:v>
                </c:pt>
                <c:pt idx="732">
                  <c:v>0.66666170516707202</c:v>
                </c:pt>
                <c:pt idx="733">
                  <c:v>0.66639231376119701</c:v>
                </c:pt>
                <c:pt idx="734">
                  <c:v>0.66612313217803598</c:v>
                </c:pt>
                <c:pt idx="735">
                  <c:v>0.66585415882278598</c:v>
                </c:pt>
                <c:pt idx="736">
                  <c:v>0.66558539210064493</c:v>
                </c:pt>
                <c:pt idx="737">
                  <c:v>0.665316830416812</c:v>
                </c:pt>
                <c:pt idx="738">
                  <c:v>0.665048472176484</c:v>
                </c:pt>
                <c:pt idx="739">
                  <c:v>0.66478031578485908</c:v>
                </c:pt>
                <c:pt idx="740">
                  <c:v>0.66451235964713407</c:v>
                </c:pt>
                <c:pt idx="741">
                  <c:v>0.664244602168509</c:v>
                </c:pt>
                <c:pt idx="742">
                  <c:v>0.66397704175418104</c:v>
                </c:pt>
                <c:pt idx="743">
                  <c:v>0.663709676809347</c:v>
                </c:pt>
                <c:pt idx="744">
                  <c:v>0.66344250573920593</c:v>
                </c:pt>
                <c:pt idx="745">
                  <c:v>0.66317552694895598</c:v>
                </c:pt>
                <c:pt idx="746">
                  <c:v>0.66290873884379498</c:v>
                </c:pt>
                <c:pt idx="747">
                  <c:v>0.66264213982891995</c:v>
                </c:pt>
                <c:pt idx="748">
                  <c:v>0.66237572830952995</c:v>
                </c:pt>
                <c:pt idx="749">
                  <c:v>0.66210950269082203</c:v>
                </c:pt>
                <c:pt idx="750">
                  <c:v>0.66184346137799399</c:v>
                </c:pt>
                <c:pt idx="751">
                  <c:v>0.661577602776245</c:v>
                </c:pt>
                <c:pt idx="752">
                  <c:v>0.66131192529077198</c:v>
                </c:pt>
                <c:pt idx="753">
                  <c:v>0.66104642732677399</c:v>
                </c:pt>
                <c:pt idx="754">
                  <c:v>0.66078110728944695</c:v>
                </c:pt>
                <c:pt idx="755">
                  <c:v>0.66051596358399101</c:v>
                </c:pt>
                <c:pt idx="756">
                  <c:v>0.66025099461560199</c:v>
                </c:pt>
                <c:pt idx="757">
                  <c:v>0.65998619878947995</c:v>
                </c:pt>
                <c:pt idx="758">
                  <c:v>0.65972157451082092</c:v>
                </c:pt>
                <c:pt idx="759">
                  <c:v>0.65945712018482494</c:v>
                </c:pt>
                <c:pt idx="760">
                  <c:v>0.65919283421668795</c:v>
                </c:pt>
                <c:pt idx="761">
                  <c:v>0.65892871501160799</c:v>
                </c:pt>
                <c:pt idx="762">
                  <c:v>0.65866476097478499</c:v>
                </c:pt>
                <c:pt idx="763">
                  <c:v>0.658400970511415</c:v>
                </c:pt>
                <c:pt idx="764">
                  <c:v>0.65813734202669605</c:v>
                </c:pt>
                <c:pt idx="765">
                  <c:v>0.65787387392582808</c:v>
                </c:pt>
                <c:pt idx="766">
                  <c:v>0.65761056461400602</c:v>
                </c:pt>
                <c:pt idx="767">
                  <c:v>0.65734741249643003</c:v>
                </c:pt>
                <c:pt idx="768">
                  <c:v>0.65708441597829692</c:v>
                </c:pt>
                <c:pt idx="769">
                  <c:v>0.65682157346480508</c:v>
                </c:pt>
                <c:pt idx="770">
                  <c:v>0.65655888336115298</c:v>
                </c:pt>
                <c:pt idx="771">
                  <c:v>0.65629634407253701</c:v>
                </c:pt>
                <c:pt idx="772">
                  <c:v>0.65603395400415698</c:v>
                </c:pt>
                <c:pt idx="773">
                  <c:v>0.65577171156121006</c:v>
                </c:pt>
                <c:pt idx="774">
                  <c:v>0.65550961514889305</c:v>
                </c:pt>
                <c:pt idx="775">
                  <c:v>0.65524766317240601</c:v>
                </c:pt>
                <c:pt idx="776">
                  <c:v>0.65498585403694498</c:v>
                </c:pt>
                <c:pt idx="777">
                  <c:v>0.654724186147709</c:v>
                </c:pt>
                <c:pt idx="778">
                  <c:v>0.654462657909895</c:v>
                </c:pt>
                <c:pt idx="779">
                  <c:v>0.65420126772870302</c:v>
                </c:pt>
                <c:pt idx="780">
                  <c:v>0.653940014009328</c:v>
                </c:pt>
                <c:pt idx="781">
                  <c:v>0.65367889515697097</c:v>
                </c:pt>
                <c:pt idx="782">
                  <c:v>0.65341790957682699</c:v>
                </c:pt>
                <c:pt idx="783">
                  <c:v>0.65315705567409599</c:v>
                </c:pt>
                <c:pt idx="784">
                  <c:v>0.652896331853976</c:v>
                </c:pt>
                <c:pt idx="785">
                  <c:v>0.65263573652166307</c:v>
                </c:pt>
                <c:pt idx="786">
                  <c:v>0.65237526808235702</c:v>
                </c:pt>
                <c:pt idx="787">
                  <c:v>0.652114924941255</c:v>
                </c:pt>
                <c:pt idx="788">
                  <c:v>0.65185470550355507</c:v>
                </c:pt>
                <c:pt idx="789">
                  <c:v>0.65159460817445503</c:v>
                </c:pt>
                <c:pt idx="790">
                  <c:v>0.65133463135915193</c:v>
                </c:pt>
                <c:pt idx="791">
                  <c:v>0.65107477346284592</c:v>
                </c:pt>
                <c:pt idx="792">
                  <c:v>0.65081503289073406</c:v>
                </c:pt>
                <c:pt idx="793">
                  <c:v>0.65055540804801293</c:v>
                </c:pt>
                <c:pt idx="794">
                  <c:v>0.65029589733988202</c:v>
                </c:pt>
                <c:pt idx="795">
                  <c:v>0.65003649917153905</c:v>
                </c:pt>
                <c:pt idx="796">
                  <c:v>0.64977721194818105</c:v>
                </c:pt>
                <c:pt idx="797">
                  <c:v>0.64951803407500597</c:v>
                </c:pt>
                <c:pt idx="798">
                  <c:v>0.64925896395721305</c:v>
                </c:pt>
                <c:pt idx="799">
                  <c:v>0.64900000000000002</c:v>
                </c:pt>
                <c:pt idx="800">
                  <c:v>0.64874114096073499</c:v>
                </c:pt>
                <c:pt idx="801">
                  <c:v>0.64848238700547201</c:v>
                </c:pt>
                <c:pt idx="802">
                  <c:v>0.64822373865243499</c:v>
                </c:pt>
                <c:pt idx="803">
                  <c:v>0.64796519641985006</c:v>
                </c:pt>
                <c:pt idx="804">
                  <c:v>0.64770676082593992</c:v>
                </c:pt>
                <c:pt idx="805">
                  <c:v>0.64744843238893102</c:v>
                </c:pt>
                <c:pt idx="806">
                  <c:v>0.64719021162704693</c:v>
                </c:pt>
                <c:pt idx="807">
                  <c:v>0.64693209905851201</c:v>
                </c:pt>
                <c:pt idx="808">
                  <c:v>0.64667409520155195</c:v>
                </c:pt>
                <c:pt idx="809">
                  <c:v>0.64641620057439098</c:v>
                </c:pt>
                <c:pt idx="810">
                  <c:v>0.64615841569525301</c:v>
                </c:pt>
                <c:pt idx="811">
                  <c:v>0.64590074108236295</c:v>
                </c:pt>
                <c:pt idx="812">
                  <c:v>0.64564317725394593</c:v>
                </c:pt>
                <c:pt idx="813">
                  <c:v>0.64538572472822597</c:v>
                </c:pt>
                <c:pt idx="814">
                  <c:v>0.64512838402342898</c:v>
                </c:pt>
                <c:pt idx="815">
                  <c:v>0.64487115565777797</c:v>
                </c:pt>
                <c:pt idx="816">
                  <c:v>0.64461404014949797</c:v>
                </c:pt>
                <c:pt idx="817">
                  <c:v>0.64435703801681399</c:v>
                </c:pt>
                <c:pt idx="818">
                  <c:v>0.64410014977794994</c:v>
                </c:pt>
                <c:pt idx="819">
                  <c:v>0.64384337595113195</c:v>
                </c:pt>
                <c:pt idx="820">
                  <c:v>0.64358671705458304</c:v>
                </c:pt>
                <c:pt idx="821">
                  <c:v>0.643330173606529</c:v>
                </c:pt>
                <c:pt idx="822">
                  <c:v>0.64307374612519297</c:v>
                </c:pt>
                <c:pt idx="823">
                  <c:v>0.64281743512880096</c:v>
                </c:pt>
                <c:pt idx="824">
                  <c:v>0.642561241135577</c:v>
                </c:pt>
                <c:pt idx="825">
                  <c:v>0.64230516466374599</c:v>
                </c:pt>
                <c:pt idx="826">
                  <c:v>0.64204920623153305</c:v>
                </c:pt>
                <c:pt idx="827">
                  <c:v>0.641793366357161</c:v>
                </c:pt>
                <c:pt idx="828">
                  <c:v>0.64153764555885595</c:v>
                </c:pt>
                <c:pt idx="829">
                  <c:v>0.64128204435484304</c:v>
                </c:pt>
                <c:pt idx="830">
                  <c:v>0.64102656326334495</c:v>
                </c:pt>
                <c:pt idx="831">
                  <c:v>0.64077120280258804</c:v>
                </c:pt>
                <c:pt idx="832">
                  <c:v>0.64051596349079498</c:v>
                </c:pt>
                <c:pt idx="833">
                  <c:v>0.64026084584619303</c:v>
                </c:pt>
                <c:pt idx="834">
                  <c:v>0.64000585038700497</c:v>
                </c:pt>
                <c:pt idx="835">
                  <c:v>0.63975097763145605</c:v>
                </c:pt>
                <c:pt idx="836">
                  <c:v>0.63949622809777007</c:v>
                </c:pt>
                <c:pt idx="837">
                  <c:v>0.63924160230417293</c:v>
                </c:pt>
                <c:pt idx="838">
                  <c:v>0.63898710076888898</c:v>
                </c:pt>
                <c:pt idx="839">
                  <c:v>0.63873272401014192</c:v>
                </c:pt>
                <c:pt idx="840">
                  <c:v>0.63847847254615697</c:v>
                </c:pt>
                <c:pt idx="841">
                  <c:v>0.63822434689515894</c:v>
                </c:pt>
                <c:pt idx="842">
                  <c:v>0.63797034757537197</c:v>
                </c:pt>
                <c:pt idx="843">
                  <c:v>0.63771647510502105</c:v>
                </c:pt>
                <c:pt idx="844">
                  <c:v>0.637462730002331</c:v>
                </c:pt>
                <c:pt idx="845">
                  <c:v>0.63720911278552506</c:v>
                </c:pt>
                <c:pt idx="846">
                  <c:v>0.63695562397283001</c:v>
                </c:pt>
                <c:pt idx="847">
                  <c:v>0.63670226408246899</c:v>
                </c:pt>
                <c:pt idx="848">
                  <c:v>0.63644903363266703</c:v>
                </c:pt>
                <c:pt idx="849">
                  <c:v>0.63619593314164902</c:v>
                </c:pt>
                <c:pt idx="850">
                  <c:v>0.63594296312763798</c:v>
                </c:pt>
                <c:pt idx="851">
                  <c:v>0.63569012410886105</c:v>
                </c:pt>
                <c:pt idx="852">
                  <c:v>0.63543741660354203</c:v>
                </c:pt>
                <c:pt idx="853">
                  <c:v>0.63518484112990392</c:v>
                </c:pt>
                <c:pt idx="854">
                  <c:v>0.63493239820617298</c:v>
                </c:pt>
                <c:pt idx="855">
                  <c:v>0.63468008835057399</c:v>
                </c:pt>
                <c:pt idx="856">
                  <c:v>0.63442791208132998</c:v>
                </c:pt>
                <c:pt idx="857">
                  <c:v>0.63417586991666708</c:v>
                </c:pt>
                <c:pt idx="858">
                  <c:v>0.63392396237480897</c:v>
                </c:pt>
                <c:pt idx="859">
                  <c:v>0.633672189973982</c:v>
                </c:pt>
                <c:pt idx="860">
                  <c:v>0.63342055323240798</c:v>
                </c:pt>
                <c:pt idx="861">
                  <c:v>0.63316905266831403</c:v>
                </c:pt>
                <c:pt idx="862">
                  <c:v>0.63291768879992305</c:v>
                </c:pt>
                <c:pt idx="863">
                  <c:v>0.63266646214546096</c:v>
                </c:pt>
                <c:pt idx="864">
                  <c:v>0.632415373223151</c:v>
                </c:pt>
                <c:pt idx="865">
                  <c:v>0.63216442255121907</c:v>
                </c:pt>
                <c:pt idx="866">
                  <c:v>0.63191361064788998</c:v>
                </c:pt>
                <c:pt idx="867">
                  <c:v>0.63166293803138696</c:v>
                </c:pt>
                <c:pt idx="868">
                  <c:v>0.63141240521993502</c:v>
                </c:pt>
                <c:pt idx="869">
                  <c:v>0.63116201273175998</c:v>
                </c:pt>
                <c:pt idx="870">
                  <c:v>0.63091176108508495</c:v>
                </c:pt>
                <c:pt idx="871">
                  <c:v>0.63066165079813508</c:v>
                </c:pt>
                <c:pt idx="872">
                  <c:v>0.63041168238913592</c:v>
                </c:pt>
                <c:pt idx="873">
                  <c:v>0.63016185637631006</c:v>
                </c:pt>
                <c:pt idx="874">
                  <c:v>0.62991217327788407</c:v>
                </c:pt>
                <c:pt idx="875">
                  <c:v>0.62966263361208208</c:v>
                </c:pt>
                <c:pt idx="876">
                  <c:v>0.629413237897128</c:v>
                </c:pt>
                <c:pt idx="877">
                  <c:v>0.62916398665124706</c:v>
                </c:pt>
                <c:pt idx="878">
                  <c:v>0.62891488039266408</c:v>
                </c:pt>
                <c:pt idx="879">
                  <c:v>0.62866591963960206</c:v>
                </c:pt>
                <c:pt idx="880">
                  <c:v>0.62841710491028802</c:v>
                </c:pt>
                <c:pt idx="881">
                  <c:v>0.62816843672294498</c:v>
                </c:pt>
                <c:pt idx="882">
                  <c:v>0.62791991559579796</c:v>
                </c:pt>
                <c:pt idx="883">
                  <c:v>0.62767154204707198</c:v>
                </c:pt>
                <c:pt idx="884">
                  <c:v>0.62742331659499095</c:v>
                </c:pt>
                <c:pt idx="885">
                  <c:v>0.62717523975778</c:v>
                </c:pt>
                <c:pt idx="886">
                  <c:v>0.62692731205366292</c:v>
                </c:pt>
                <c:pt idx="887">
                  <c:v>0.62667953400086596</c:v>
                </c:pt>
                <c:pt idx="888">
                  <c:v>0.62643190611761301</c:v>
                </c:pt>
                <c:pt idx="889">
                  <c:v>0.626184428922128</c:v>
                </c:pt>
                <c:pt idx="890">
                  <c:v>0.62593710293263594</c:v>
                </c:pt>
                <c:pt idx="891">
                  <c:v>0.62568992866736095</c:v>
                </c:pt>
                <c:pt idx="892">
                  <c:v>0.62544290664452906</c:v>
                </c:pt>
                <c:pt idx="893">
                  <c:v>0.62519603738236396</c:v>
                </c:pt>
                <c:pt idx="894">
                  <c:v>0.62494932139908999</c:v>
                </c:pt>
                <c:pt idx="895">
                  <c:v>0.62470275921293195</c:v>
                </c:pt>
                <c:pt idx="896">
                  <c:v>0.62445635134211508</c:v>
                </c:pt>
                <c:pt idx="897">
                  <c:v>0.62421009830486396</c:v>
                </c:pt>
                <c:pt idx="898">
                  <c:v>0.62396400061940205</c:v>
                </c:pt>
                <c:pt idx="899">
                  <c:v>0.62371805880395503</c:v>
                </c:pt>
                <c:pt idx="900">
                  <c:v>0.62347227337674704</c:v>
                </c:pt>
                <c:pt idx="901">
                  <c:v>0.62322664485600299</c:v>
                </c:pt>
                <c:pt idx="902">
                  <c:v>0.62298117375994799</c:v>
                </c:pt>
                <c:pt idx="903">
                  <c:v>0.62273586060680497</c:v>
                </c:pt>
                <c:pt idx="904">
                  <c:v>0.62249070591480105</c:v>
                </c:pt>
                <c:pt idx="905">
                  <c:v>0.62224571020215802</c:v>
                </c:pt>
                <c:pt idx="906">
                  <c:v>0.62200087398710202</c:v>
                </c:pt>
                <c:pt idx="907">
                  <c:v>0.62175619778785807</c:v>
                </c:pt>
                <c:pt idx="908">
                  <c:v>0.62151168212265095</c:v>
                </c:pt>
                <c:pt idx="909">
                  <c:v>0.62126732750970404</c:v>
                </c:pt>
                <c:pt idx="910">
                  <c:v>0.621023134467242</c:v>
                </c:pt>
                <c:pt idx="911">
                  <c:v>0.62077910351348997</c:v>
                </c:pt>
                <c:pt idx="912">
                  <c:v>0.62053523516667308</c:v>
                </c:pt>
                <c:pt idx="913">
                  <c:v>0.62029152994501502</c:v>
                </c:pt>
                <c:pt idx="914">
                  <c:v>0.62004798836674102</c:v>
                </c:pt>
                <c:pt idx="915">
                  <c:v>0.619804610950076</c:v>
                </c:pt>
                <c:pt idx="916">
                  <c:v>0.61956139821324396</c:v>
                </c:pt>
                <c:pt idx="917">
                  <c:v>0.61931835067446905</c:v>
                </c:pt>
                <c:pt idx="918">
                  <c:v>0.61907546885197706</c:v>
                </c:pt>
                <c:pt idx="919">
                  <c:v>0.61883275326399201</c:v>
                </c:pt>
                <c:pt idx="920">
                  <c:v>0.61859020442873802</c:v>
                </c:pt>
                <c:pt idx="921">
                  <c:v>0.61834782286444101</c:v>
                </c:pt>
                <c:pt idx="922">
                  <c:v>0.61810560908932399</c:v>
                </c:pt>
                <c:pt idx="923">
                  <c:v>0.61786356362161299</c:v>
                </c:pt>
                <c:pt idx="924">
                  <c:v>0.61762168697953201</c:v>
                </c:pt>
                <c:pt idx="925">
                  <c:v>0.61737997968130498</c:v>
                </c:pt>
                <c:pt idx="926">
                  <c:v>0.61713844224515801</c:v>
                </c:pt>
                <c:pt idx="927">
                  <c:v>0.61689707518931503</c:v>
                </c:pt>
                <c:pt idx="928">
                  <c:v>0.61665587903200003</c:v>
                </c:pt>
                <c:pt idx="929">
                  <c:v>0.61641485429143894</c:v>
                </c:pt>
                <c:pt idx="930">
                  <c:v>0.61617400148585499</c:v>
                </c:pt>
                <c:pt idx="931">
                  <c:v>0.61593332113347399</c:v>
                </c:pt>
                <c:pt idx="932">
                  <c:v>0.61569281375251905</c:v>
                </c:pt>
                <c:pt idx="933">
                  <c:v>0.61545247986121598</c:v>
                </c:pt>
                <c:pt idx="934">
                  <c:v>0.61521231997779002</c:v>
                </c:pt>
                <c:pt idx="935">
                  <c:v>0.61497233462046408</c:v>
                </c:pt>
                <c:pt idx="936">
                  <c:v>0.61473252430746395</c:v>
                </c:pt>
                <c:pt idx="937">
                  <c:v>0.61449288955701398</c:v>
                </c:pt>
                <c:pt idx="938">
                  <c:v>0.61425343088733908</c:v>
                </c:pt>
                <c:pt idx="939">
                  <c:v>0.61401414881666305</c:v>
                </c:pt>
                <c:pt idx="940">
                  <c:v>0.61377504386321102</c:v>
                </c:pt>
                <c:pt idx="941">
                  <c:v>0.61353611654520801</c:v>
                </c:pt>
                <c:pt idx="942">
                  <c:v>0.61329736738087792</c:v>
                </c:pt>
                <c:pt idx="943">
                  <c:v>0.613058796888445</c:v>
                </c:pt>
                <c:pt idx="944">
                  <c:v>0.61282040558613504</c:v>
                </c:pt>
                <c:pt idx="945">
                  <c:v>0.61258219399217295</c:v>
                </c:pt>
                <c:pt idx="946">
                  <c:v>0.61234416262478097</c:v>
                </c:pt>
                <c:pt idx="947">
                  <c:v>0.61210631200218701</c:v>
                </c:pt>
                <c:pt idx="948">
                  <c:v>0.61186864264261298</c:v>
                </c:pt>
                <c:pt idx="949">
                  <c:v>0.611631155064284</c:v>
                </c:pt>
                <c:pt idx="950">
                  <c:v>0.61139384978542599</c:v>
                </c:pt>
                <c:pt idx="951">
                  <c:v>0.61115672732426307</c:v>
                </c:pt>
                <c:pt idx="952">
                  <c:v>0.61091978819901804</c:v>
                </c:pt>
                <c:pt idx="953">
                  <c:v>0.61068303292791803</c:v>
                </c:pt>
                <c:pt idx="954">
                  <c:v>0.61044646202918695</c:v>
                </c:pt>
                <c:pt idx="955">
                  <c:v>0.61021007602104893</c:v>
                </c:pt>
                <c:pt idx="956">
                  <c:v>0.60997387542172798</c:v>
                </c:pt>
                <c:pt idx="957">
                  <c:v>0.60973786074945102</c:v>
                </c:pt>
                <c:pt idx="958">
                  <c:v>0.60950203252244006</c:v>
                </c:pt>
                <c:pt idx="959">
                  <c:v>0.60926639125892101</c:v>
                </c:pt>
                <c:pt idx="960">
                  <c:v>0.60903093747711801</c:v>
                </c:pt>
                <c:pt idx="961">
                  <c:v>0.60879567169525695</c:v>
                </c:pt>
                <c:pt idx="962">
                  <c:v>0.60856059443155996</c:v>
                </c:pt>
                <c:pt idx="963">
                  <c:v>0.60832570620425397</c:v>
                </c:pt>
                <c:pt idx="964">
                  <c:v>0.60809100753156298</c:v>
                </c:pt>
                <c:pt idx="965">
                  <c:v>0.60785649893171201</c:v>
                </c:pt>
                <c:pt idx="966">
                  <c:v>0.60762218092292408</c:v>
                </c:pt>
                <c:pt idx="967">
                  <c:v>0.60738805402342499</c:v>
                </c:pt>
                <c:pt idx="968">
                  <c:v>0.60715411875143999</c:v>
                </c:pt>
                <c:pt idx="969">
                  <c:v>0.60692037562519197</c:v>
                </c:pt>
                <c:pt idx="970">
                  <c:v>0.60668682516290695</c:v>
                </c:pt>
                <c:pt idx="971">
                  <c:v>0.60645346788280907</c:v>
                </c:pt>
                <c:pt idx="972">
                  <c:v>0.60622030430312202</c:v>
                </c:pt>
                <c:pt idx="973">
                  <c:v>0.60598733494207202</c:v>
                </c:pt>
                <c:pt idx="974">
                  <c:v>0.605754560317883</c:v>
                </c:pt>
                <c:pt idx="975">
                  <c:v>0.60552198094877996</c:v>
                </c:pt>
                <c:pt idx="976">
                  <c:v>0.60528959735298704</c:v>
                </c:pt>
                <c:pt idx="977">
                  <c:v>0.60505741004872893</c:v>
                </c:pt>
                <c:pt idx="978">
                  <c:v>0.60482541955423108</c:v>
                </c:pt>
                <c:pt idx="979">
                  <c:v>0.60459362638771608</c:v>
                </c:pt>
                <c:pt idx="980">
                  <c:v>0.60436203106741004</c:v>
                </c:pt>
                <c:pt idx="981">
                  <c:v>0.604130634111538</c:v>
                </c:pt>
                <c:pt idx="982">
                  <c:v>0.60389943603832297</c:v>
                </c:pt>
                <c:pt idx="983">
                  <c:v>0.60366843736599107</c:v>
                </c:pt>
                <c:pt idx="984">
                  <c:v>0.603437638612767</c:v>
                </c:pt>
                <c:pt idx="985">
                  <c:v>0.603207040296874</c:v>
                </c:pt>
                <c:pt idx="986">
                  <c:v>0.60297664293653708</c:v>
                </c:pt>
                <c:pt idx="987">
                  <c:v>0.60274644704998193</c:v>
                </c:pt>
                <c:pt idx="988">
                  <c:v>0.60251645315543201</c:v>
                </c:pt>
                <c:pt idx="989">
                  <c:v>0.60228666177111201</c:v>
                </c:pt>
                <c:pt idx="990">
                  <c:v>0.60205707341524795</c:v>
                </c:pt>
                <c:pt idx="991">
                  <c:v>0.60182768860606295</c:v>
                </c:pt>
                <c:pt idx="992">
                  <c:v>0.60159850786178204</c:v>
                </c:pt>
                <c:pt idx="993">
                  <c:v>0.60136953170063001</c:v>
                </c:pt>
                <c:pt idx="994">
                  <c:v>0.601140760640831</c:v>
                </c:pt>
                <c:pt idx="995">
                  <c:v>0.60091219520061001</c:v>
                </c:pt>
                <c:pt idx="996">
                  <c:v>0.60068383589819208</c:v>
                </c:pt>
                <c:pt idx="997">
                  <c:v>0.60045568325180199</c:v>
                </c:pt>
                <c:pt idx="998">
                  <c:v>0.60022773777966298</c:v>
                </c:pt>
                <c:pt idx="999">
                  <c:v>0.6</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attenuation'!$L$8:$L$52</c:f>
              <c:numCache>
                <c:formatCode>0.000</c:formatCode>
                <c:ptCount val="45"/>
                <c:pt idx="1">
                  <c:v>0.97929999999999995</c:v>
                </c:pt>
                <c:pt idx="2">
                  <c:v>0.97619999999999996</c:v>
                </c:pt>
                <c:pt idx="4">
                  <c:v>0.97030000000000005</c:v>
                </c:pt>
                <c:pt idx="5">
                  <c:v>0.96499999999999997</c:v>
                </c:pt>
                <c:pt idx="6">
                  <c:v>0.96019999999999994</c:v>
                </c:pt>
                <c:pt idx="7">
                  <c:v>0.95369999999999999</c:v>
                </c:pt>
                <c:pt idx="8">
                  <c:v>0.94440000000000002</c:v>
                </c:pt>
                <c:pt idx="10">
                  <c:v>0.92900000000000005</c:v>
                </c:pt>
                <c:pt idx="12">
                  <c:v>0.91579999999999995</c:v>
                </c:pt>
                <c:pt idx="14">
                  <c:v>0.90359999999999996</c:v>
                </c:pt>
                <c:pt idx="15">
                  <c:v>0.8921</c:v>
                </c:pt>
                <c:pt idx="17">
                  <c:v>0.87029999999999996</c:v>
                </c:pt>
                <c:pt idx="19">
                  <c:v>0.84989999999999999</c:v>
                </c:pt>
                <c:pt idx="20">
                  <c:v>0.8306</c:v>
                </c:pt>
                <c:pt idx="22">
                  <c:v>0.80349999999999999</c:v>
                </c:pt>
                <c:pt idx="23">
                  <c:v>0.76269999999999993</c:v>
                </c:pt>
                <c:pt idx="25">
                  <c:v>0.69280000000000008</c:v>
                </c:pt>
                <c:pt idx="26">
                  <c:v>0.63379999999999992</c:v>
                </c:pt>
                <c:pt idx="27">
                  <c:v>0.58289999999999997</c:v>
                </c:pt>
                <c:pt idx="28">
                  <c:v>0.53839999999999999</c:v>
                </c:pt>
                <c:pt idx="30">
                  <c:v>0.46460000000000001</c:v>
                </c:pt>
                <c:pt idx="32">
                  <c:v>0.40610000000000002</c:v>
                </c:pt>
                <c:pt idx="33">
                  <c:v>0.3589</c:v>
                </c:pt>
                <c:pt idx="35">
                  <c:v>0.30349999999999999</c:v>
                </c:pt>
                <c:pt idx="36">
                  <c:v>0.23870000000000002</c:v>
                </c:pt>
                <c:pt idx="38">
                  <c:v>0.16479999999999995</c:v>
                </c:pt>
                <c:pt idx="39">
                  <c:v>0.12509999999999999</c:v>
                </c:pt>
                <c:pt idx="40">
                  <c:v>0.10070000000000001</c:v>
                </c:pt>
                <c:pt idx="41">
                  <c:v>8.4200000000000053E-2</c:v>
                </c:pt>
                <c:pt idx="42">
                  <c:v>6.3400000000000012E-2</c:v>
                </c:pt>
                <c:pt idx="43">
                  <c:v>5.0799999999999956E-2</c:v>
                </c:pt>
                <c:pt idx="44">
                  <c:v>2.5399999999999978E-2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attenuation'!$AV$8:$AV$1007</c:f>
              <c:numCache>
                <c:formatCode>0.000</c:formatCode>
                <c:ptCount val="1000"/>
                <c:pt idx="0">
                  <c:v>0.99771597010480917</c:v>
                </c:pt>
                <c:pt idx="1">
                  <c:v>0.99544472647212168</c:v>
                </c:pt>
                <c:pt idx="2">
                  <c:v>0.99319931007755946</c:v>
                </c:pt>
                <c:pt idx="3">
                  <c:v>0.99099276189757313</c:v>
                </c:pt>
                <c:pt idx="4">
                  <c:v>0.98883812290861339</c:v>
                </c:pt>
                <c:pt idx="5">
                  <c:v>0.98674843408713087</c:v>
                </c:pt>
                <c:pt idx="6">
                  <c:v>0.98473673640957626</c:v>
                </c:pt>
                <c:pt idx="7">
                  <c:v>0.98281607085240008</c:v>
                </c:pt>
                <c:pt idx="8">
                  <c:v>0.98099947839205315</c:v>
                </c:pt>
                <c:pt idx="9">
                  <c:v>0.97930000000498585</c:v>
                </c:pt>
                <c:pt idx="10">
                  <c:v>0.97771760799746887</c:v>
                </c:pt>
                <c:pt idx="11">
                  <c:v>0.97619999999505258</c:v>
                </c:pt>
                <c:pt idx="12">
                  <c:v>0.97469477390400272</c:v>
                </c:pt>
                <c:pt idx="13">
                  <c:v>0.97320140343416706</c:v>
                </c:pt>
                <c:pt idx="14">
                  <c:v>0.97173233124628933</c:v>
                </c:pt>
                <c:pt idx="15">
                  <c:v>0.97030000000111272</c:v>
                </c:pt>
                <c:pt idx="16">
                  <c:v>0.96891393145840399</c:v>
                </c:pt>
                <c:pt idx="17">
                  <c:v>0.96757196377402266</c:v>
                </c:pt>
                <c:pt idx="18">
                  <c:v>0.96626901420285138</c:v>
                </c:pt>
                <c:pt idx="19">
                  <c:v>0.96499999999977282</c:v>
                </c:pt>
                <c:pt idx="20">
                  <c:v>0.96376043776394904</c:v>
                </c:pt>
                <c:pt idx="21">
                  <c:v>0.96254824147165996</c:v>
                </c:pt>
                <c:pt idx="22">
                  <c:v>0.96136192444346524</c:v>
                </c:pt>
                <c:pt idx="23">
                  <c:v>0.96019999999992423</c:v>
                </c:pt>
                <c:pt idx="24">
                  <c:v>0.95906117848211625</c:v>
                </c:pt>
                <c:pt idx="25">
                  <c:v>0.9579449583132007</c:v>
                </c:pt>
                <c:pt idx="26">
                  <c:v>0.95685103493685675</c:v>
                </c:pt>
                <c:pt idx="27">
                  <c:v>0.95577910379676345</c:v>
                </c:pt>
                <c:pt idx="28">
                  <c:v>0.9547288603366002</c:v>
                </c:pt>
                <c:pt idx="29">
                  <c:v>0.95370000000004596</c:v>
                </c:pt>
                <c:pt idx="30">
                  <c:v>0.95269209776473784</c:v>
                </c:pt>
                <c:pt idx="31">
                  <c:v>0.95170424674414222</c:v>
                </c:pt>
                <c:pt idx="32">
                  <c:v>0.95073541958568375</c:v>
                </c:pt>
                <c:pt idx="33">
                  <c:v>0.94978458893678641</c:v>
                </c:pt>
                <c:pt idx="34">
                  <c:v>0.94885072744487475</c:v>
                </c:pt>
                <c:pt idx="35">
                  <c:v>0.94793280775737321</c:v>
                </c:pt>
                <c:pt idx="36">
                  <c:v>0.94702980252170588</c:v>
                </c:pt>
                <c:pt idx="37">
                  <c:v>0.94614068438529719</c:v>
                </c:pt>
                <c:pt idx="38">
                  <c:v>0.94526442599557137</c:v>
                </c:pt>
                <c:pt idx="39">
                  <c:v>0.94439999999995294</c:v>
                </c:pt>
                <c:pt idx="40">
                  <c:v>0.94354650227588055</c:v>
                </c:pt>
                <c:pt idx="41">
                  <c:v>0.94270352162085125</c:v>
                </c:pt>
                <c:pt idx="42">
                  <c:v>0.94187077006237707</c:v>
                </c:pt>
                <c:pt idx="43">
                  <c:v>0.94104795962796928</c:v>
                </c:pt>
                <c:pt idx="44">
                  <c:v>0.94023480234513968</c:v>
                </c:pt>
                <c:pt idx="45">
                  <c:v>0.93943101024139986</c:v>
                </c:pt>
                <c:pt idx="46">
                  <c:v>0.93863629534426152</c:v>
                </c:pt>
                <c:pt idx="47">
                  <c:v>0.93785036968123625</c:v>
                </c:pt>
                <c:pt idx="48">
                  <c:v>0.93707294527983565</c:v>
                </c:pt>
                <c:pt idx="49">
                  <c:v>0.93630373416757151</c:v>
                </c:pt>
                <c:pt idx="50">
                  <c:v>0.93554244837195533</c:v>
                </c:pt>
                <c:pt idx="51">
                  <c:v>0.93478879992049879</c:v>
                </c:pt>
                <c:pt idx="52">
                  <c:v>0.93404250084071361</c:v>
                </c:pt>
                <c:pt idx="53">
                  <c:v>0.93330326316011125</c:v>
                </c:pt>
                <c:pt idx="54">
                  <c:v>0.93257079890620365</c:v>
                </c:pt>
                <c:pt idx="55">
                  <c:v>0.93184482010650216</c:v>
                </c:pt>
                <c:pt idx="56">
                  <c:v>0.93112503878851849</c:v>
                </c:pt>
                <c:pt idx="57">
                  <c:v>0.93041116697976445</c:v>
                </c:pt>
                <c:pt idx="58">
                  <c:v>0.92970291670775151</c:v>
                </c:pt>
                <c:pt idx="59">
                  <c:v>0.92899999999999128</c:v>
                </c:pt>
                <c:pt idx="60">
                  <c:v>0.92830215160440743</c:v>
                </c:pt>
                <c:pt idx="61">
                  <c:v>0.92760919715057022</c:v>
                </c:pt>
                <c:pt idx="62">
                  <c:v>0.92692098498846187</c:v>
                </c:pt>
                <c:pt idx="63">
                  <c:v>0.92623736346806496</c:v>
                </c:pt>
                <c:pt idx="64">
                  <c:v>0.92555818093936171</c:v>
                </c:pt>
                <c:pt idx="65">
                  <c:v>0.92488328575233414</c:v>
                </c:pt>
                <c:pt idx="66">
                  <c:v>0.92421252625696482</c:v>
                </c:pt>
                <c:pt idx="67">
                  <c:v>0.92354575080323575</c:v>
                </c:pt>
                <c:pt idx="68">
                  <c:v>0.92288280774112952</c:v>
                </c:pt>
                <c:pt idx="69">
                  <c:v>0.92222354542062823</c:v>
                </c:pt>
                <c:pt idx="70">
                  <c:v>0.92156781219171424</c:v>
                </c:pt>
                <c:pt idx="71">
                  <c:v>0.92091545640436967</c:v>
                </c:pt>
                <c:pt idx="72">
                  <c:v>0.92026632640857697</c:v>
                </c:pt>
                <c:pt idx="73">
                  <c:v>0.91962027055431839</c:v>
                </c:pt>
                <c:pt idx="74">
                  <c:v>0.91897713719157625</c:v>
                </c:pt>
                <c:pt idx="75">
                  <c:v>0.91833677467033259</c:v>
                </c:pt>
                <c:pt idx="76">
                  <c:v>0.91769903134056996</c:v>
                </c:pt>
                <c:pt idx="77">
                  <c:v>0.9170637555522706</c:v>
                </c:pt>
                <c:pt idx="78">
                  <c:v>0.91643079565541674</c:v>
                </c:pt>
                <c:pt idx="79">
                  <c:v>0.91579999999999073</c:v>
                </c:pt>
                <c:pt idx="80">
                  <c:v>0.91517124130640415</c:v>
                </c:pt>
                <c:pt idx="81">
                  <c:v>0.91454448977678704</c:v>
                </c:pt>
                <c:pt idx="82">
                  <c:v>0.91391973998369846</c:v>
                </c:pt>
                <c:pt idx="83">
                  <c:v>0.91329698649969782</c:v>
                </c:pt>
                <c:pt idx="84">
                  <c:v>0.91267622389734415</c:v>
                </c:pt>
                <c:pt idx="85">
                  <c:v>0.91205744674919709</c:v>
                </c:pt>
                <c:pt idx="86">
                  <c:v>0.91144064962781568</c:v>
                </c:pt>
                <c:pt idx="87">
                  <c:v>0.91082582710575932</c:v>
                </c:pt>
                <c:pt idx="88">
                  <c:v>0.91021297375558696</c:v>
                </c:pt>
                <c:pt idx="89">
                  <c:v>0.90960208414985833</c:v>
                </c:pt>
                <c:pt idx="90">
                  <c:v>0.90899315286113236</c:v>
                </c:pt>
                <c:pt idx="91">
                  <c:v>0.90838617446196834</c:v>
                </c:pt>
                <c:pt idx="92">
                  <c:v>0.90778114352492578</c:v>
                </c:pt>
                <c:pt idx="93">
                  <c:v>0.90717805462256385</c:v>
                </c:pt>
                <c:pt idx="94">
                  <c:v>0.90657690232744159</c:v>
                </c:pt>
                <c:pt idx="95">
                  <c:v>0.90597768121211864</c:v>
                </c:pt>
                <c:pt idx="96">
                  <c:v>0.90538038584915392</c:v>
                </c:pt>
                <c:pt idx="97">
                  <c:v>0.90478501081110685</c:v>
                </c:pt>
                <c:pt idx="98">
                  <c:v>0.9041915506705368</c:v>
                </c:pt>
                <c:pt idx="99">
                  <c:v>0.90360000000000296</c:v>
                </c:pt>
                <c:pt idx="100">
                  <c:v>0.90301034566993477</c:v>
                </c:pt>
                <c:pt idx="101">
                  <c:v>0.90242254374224273</c:v>
                </c:pt>
                <c:pt idx="102">
                  <c:v>0.90183654257670731</c:v>
                </c:pt>
                <c:pt idx="103">
                  <c:v>0.90125229053310918</c:v>
                </c:pt>
                <c:pt idx="104">
                  <c:v>0.90066973597122912</c:v>
                </c:pt>
                <c:pt idx="105">
                  <c:v>0.90008882725084738</c:v>
                </c:pt>
                <c:pt idx="106">
                  <c:v>0.89950951273174495</c:v>
                </c:pt>
                <c:pt idx="107">
                  <c:v>0.89893174077370197</c:v>
                </c:pt>
                <c:pt idx="108">
                  <c:v>0.89835545973649999</c:v>
                </c:pt>
                <c:pt idx="109">
                  <c:v>0.89778061797991904</c:v>
                </c:pt>
                <c:pt idx="110">
                  <c:v>0.897207163863739</c:v>
                </c:pt>
                <c:pt idx="111">
                  <c:v>0.896635045747742</c:v>
                </c:pt>
                <c:pt idx="112">
                  <c:v>0.89606421199170705</c:v>
                </c:pt>
                <c:pt idx="113">
                  <c:v>0.89549461095541605</c:v>
                </c:pt>
                <c:pt idx="114">
                  <c:v>0.89492619099864901</c:v>
                </c:pt>
                <c:pt idx="115">
                  <c:v>0.89435890048118705</c:v>
                </c:pt>
                <c:pt idx="116">
                  <c:v>0.89379268776280996</c:v>
                </c:pt>
                <c:pt idx="117">
                  <c:v>0.89322750120329897</c:v>
                </c:pt>
                <c:pt idx="118">
                  <c:v>0.89266328916243398</c:v>
                </c:pt>
                <c:pt idx="119">
                  <c:v>0.89209999999999701</c:v>
                </c:pt>
                <c:pt idx="120">
                  <c:v>0.89153759094507801</c:v>
                </c:pt>
                <c:pt idx="121">
                  <c:v>0.89097605470401398</c:v>
                </c:pt>
                <c:pt idx="122">
                  <c:v>0.89041539285245097</c:v>
                </c:pt>
                <c:pt idx="123">
                  <c:v>0.88985560696603705</c:v>
                </c:pt>
                <c:pt idx="124">
                  <c:v>0.88929669862041705</c:v>
                </c:pt>
                <c:pt idx="125">
                  <c:v>0.88873866939123902</c:v>
                </c:pt>
                <c:pt idx="126">
                  <c:v>0.88818152085414903</c:v>
                </c:pt>
                <c:pt idx="127">
                  <c:v>0.88762525458479502</c:v>
                </c:pt>
                <c:pt idx="128">
                  <c:v>0.88706987215882305</c:v>
                </c:pt>
                <c:pt idx="129">
                  <c:v>0.88651537515187906</c:v>
                </c:pt>
                <c:pt idx="130">
                  <c:v>0.885961765139611</c:v>
                </c:pt>
                <c:pt idx="131">
                  <c:v>0.88540904369766604</c:v>
                </c:pt>
                <c:pt idx="132">
                  <c:v>0.88485721240168902</c:v>
                </c:pt>
                <c:pt idx="133">
                  <c:v>0.88430627282732899</c:v>
                </c:pt>
                <c:pt idx="134">
                  <c:v>0.88375622655023101</c:v>
                </c:pt>
                <c:pt idx="135">
                  <c:v>0.88320707514604202</c:v>
                </c:pt>
                <c:pt idx="136">
                  <c:v>0.88265882019040998</c:v>
                </c:pt>
                <c:pt idx="137">
                  <c:v>0.88211146325898104</c:v>
                </c:pt>
                <c:pt idx="138">
                  <c:v>0.88156500592740206</c:v>
                </c:pt>
                <c:pt idx="139">
                  <c:v>0.88101944977131996</c:v>
                </c:pt>
                <c:pt idx="140">
                  <c:v>0.88047479636638104</c:v>
                </c:pt>
                <c:pt idx="141">
                  <c:v>0.87993104728823202</c:v>
                </c:pt>
                <c:pt idx="142">
                  <c:v>0.87938820411252006</c:v>
                </c:pt>
                <c:pt idx="143">
                  <c:v>0.878846268414891</c:v>
                </c:pt>
                <c:pt idx="144">
                  <c:v>0.87830524177099301</c:v>
                </c:pt>
                <c:pt idx="145">
                  <c:v>0.87776512575647303</c:v>
                </c:pt>
                <c:pt idx="146">
                  <c:v>0.87722592194697702</c:v>
                </c:pt>
                <c:pt idx="147">
                  <c:v>0.87668763191815102</c:v>
                </c:pt>
                <c:pt idx="148">
                  <c:v>0.87615025724564299</c:v>
                </c:pt>
                <c:pt idx="149">
                  <c:v>0.87561379950509999</c:v>
                </c:pt>
                <c:pt idx="150">
                  <c:v>0.87507826027216795</c:v>
                </c:pt>
                <c:pt idx="151">
                  <c:v>0.87454364112249294</c:v>
                </c:pt>
                <c:pt idx="152">
                  <c:v>0.87400994363172402</c:v>
                </c:pt>
                <c:pt idx="153">
                  <c:v>0.87347716937550601</c:v>
                </c:pt>
                <c:pt idx="154">
                  <c:v>0.87294531992948599</c:v>
                </c:pt>
                <c:pt idx="155">
                  <c:v>0.87241439686931199</c:v>
                </c:pt>
                <c:pt idx="156">
                  <c:v>0.87188440177062898</c:v>
                </c:pt>
                <c:pt idx="157">
                  <c:v>0.87135533620908501</c:v>
                </c:pt>
                <c:pt idx="158">
                  <c:v>0.87082720176032702</c:v>
                </c:pt>
                <c:pt idx="159">
                  <c:v>0.87030000000000096</c:v>
                </c:pt>
                <c:pt idx="160">
                  <c:v>0.86977373102215094</c:v>
                </c:pt>
                <c:pt idx="161">
                  <c:v>0.86924838899441603</c:v>
                </c:pt>
                <c:pt idx="162">
                  <c:v>0.86872396660283002</c:v>
                </c:pt>
                <c:pt idx="163">
                  <c:v>0.86820045653342703</c:v>
                </c:pt>
                <c:pt idx="164">
                  <c:v>0.86767785147224297</c:v>
                </c:pt>
                <c:pt idx="165">
                  <c:v>0.86715614410531305</c:v>
                </c:pt>
                <c:pt idx="166">
                  <c:v>0.86663532711867197</c:v>
                </c:pt>
                <c:pt idx="167">
                  <c:v>0.86611539319835407</c:v>
                </c:pt>
                <c:pt idx="168">
                  <c:v>0.86559633503039402</c:v>
                </c:pt>
                <c:pt idx="169">
                  <c:v>0.86507814530082805</c:v>
                </c:pt>
                <c:pt idx="170">
                  <c:v>0.86456081669568996</c:v>
                </c:pt>
                <c:pt idx="171">
                  <c:v>0.86404434190101498</c:v>
                </c:pt>
                <c:pt idx="172">
                  <c:v>0.86352871360283801</c:v>
                </c:pt>
                <c:pt idx="173">
                  <c:v>0.86301392448719505</c:v>
                </c:pt>
                <c:pt idx="174">
                  <c:v>0.86249996724011901</c:v>
                </c:pt>
                <c:pt idx="175">
                  <c:v>0.86198683454764702</c:v>
                </c:pt>
                <c:pt idx="176">
                  <c:v>0.86147451909581196</c:v>
                </c:pt>
                <c:pt idx="177">
                  <c:v>0.86096301357064997</c:v>
                </c:pt>
                <c:pt idx="178">
                  <c:v>0.86045231065819605</c:v>
                </c:pt>
                <c:pt idx="179">
                  <c:v>0.85994240304448499</c:v>
                </c:pt>
                <c:pt idx="180">
                  <c:v>0.85943328341555103</c:v>
                </c:pt>
                <c:pt idx="181">
                  <c:v>0.85892494445742895</c:v>
                </c:pt>
                <c:pt idx="182">
                  <c:v>0.85841737885615499</c:v>
                </c:pt>
                <c:pt idx="183">
                  <c:v>0.85791057929776393</c:v>
                </c:pt>
                <c:pt idx="184">
                  <c:v>0.85740453846828901</c:v>
                </c:pt>
                <c:pt idx="185">
                  <c:v>0.85689924905376702</c:v>
                </c:pt>
                <c:pt idx="186">
                  <c:v>0.85639470374023197</c:v>
                </c:pt>
                <c:pt idx="187">
                  <c:v>0.85589089521371897</c:v>
                </c:pt>
                <c:pt idx="188">
                  <c:v>0.85538781616026305</c:v>
                </c:pt>
                <c:pt idx="189">
                  <c:v>0.85488545926589898</c:v>
                </c:pt>
                <c:pt idx="190">
                  <c:v>0.85438381721666201</c:v>
                </c:pt>
                <c:pt idx="191">
                  <c:v>0.85388288269858703</c:v>
                </c:pt>
                <c:pt idx="192">
                  <c:v>0.85338264839770805</c:v>
                </c:pt>
                <c:pt idx="193">
                  <c:v>0.85288310700006098</c:v>
                </c:pt>
                <c:pt idx="194">
                  <c:v>0.85238425119168104</c:v>
                </c:pt>
                <c:pt idx="195">
                  <c:v>0.85188607365860203</c:v>
                </c:pt>
                <c:pt idx="196">
                  <c:v>0.85138856708685906</c:v>
                </c:pt>
                <c:pt idx="197">
                  <c:v>0.85089172416248804</c:v>
                </c:pt>
                <c:pt idx="198">
                  <c:v>0.85039553757152297</c:v>
                </c:pt>
                <c:pt idx="199">
                  <c:v>0.84989999999999999</c:v>
                </c:pt>
                <c:pt idx="200">
                  <c:v>0.84940510527881496</c:v>
                </c:pt>
                <c:pt idx="201">
                  <c:v>0.84891085181831993</c:v>
                </c:pt>
                <c:pt idx="202">
                  <c:v>0.84841723917372902</c:v>
                </c:pt>
                <c:pt idx="203">
                  <c:v>0.84792426690025402</c:v>
                </c:pt>
                <c:pt idx="204">
                  <c:v>0.84743193455310895</c:v>
                </c:pt>
                <c:pt idx="205">
                  <c:v>0.84694024168750803</c:v>
                </c:pt>
                <c:pt idx="206">
                  <c:v>0.84644918785866397</c:v>
                </c:pt>
                <c:pt idx="207">
                  <c:v>0.84595877262178998</c:v>
                </c:pt>
                <c:pt idx="208">
                  <c:v>0.84546899553210098</c:v>
                </c:pt>
                <c:pt idx="209">
                  <c:v>0.84497985614480997</c:v>
                </c:pt>
                <c:pt idx="210">
                  <c:v>0.84449135401512998</c:v>
                </c:pt>
                <c:pt idx="211">
                  <c:v>0.84400348869827402</c:v>
                </c:pt>
                <c:pt idx="212">
                  <c:v>0.84351625974945699</c:v>
                </c:pt>
                <c:pt idx="213">
                  <c:v>0.84302966672389201</c:v>
                </c:pt>
                <c:pt idx="214">
                  <c:v>0.842543709176791</c:v>
                </c:pt>
                <c:pt idx="215">
                  <c:v>0.84205838666336996</c:v>
                </c:pt>
                <c:pt idx="216">
                  <c:v>0.84157369873884103</c:v>
                </c:pt>
                <c:pt idx="217">
                  <c:v>0.84108964495841698</c:v>
                </c:pt>
                <c:pt idx="218">
                  <c:v>0.84060622487731296</c:v>
                </c:pt>
                <c:pt idx="219">
                  <c:v>0.84012343805074197</c:v>
                </c:pt>
                <c:pt idx="220">
                  <c:v>0.83964128403391702</c:v>
                </c:pt>
                <c:pt idx="221">
                  <c:v>0.83915976238205103</c:v>
                </c:pt>
                <c:pt idx="222">
                  <c:v>0.83867887265035901</c:v>
                </c:pt>
                <c:pt idx="223">
                  <c:v>0.83819861439405396</c:v>
                </c:pt>
                <c:pt idx="224">
                  <c:v>0.83771898716834903</c:v>
                </c:pt>
                <c:pt idx="225">
                  <c:v>0.83723999052845799</c:v>
                </c:pt>
                <c:pt idx="226">
                  <c:v>0.83676162402959497</c:v>
                </c:pt>
                <c:pt idx="227">
                  <c:v>0.836283887226972</c:v>
                </c:pt>
                <c:pt idx="228">
                  <c:v>0.83580677967580297</c:v>
                </c:pt>
                <c:pt idx="229">
                  <c:v>0.835330300931303</c:v>
                </c:pt>
                <c:pt idx="230">
                  <c:v>0.83485445054868301</c:v>
                </c:pt>
                <c:pt idx="231">
                  <c:v>0.83437922808315901</c:v>
                </c:pt>
                <c:pt idx="232">
                  <c:v>0.833904633089943</c:v>
                </c:pt>
                <c:pt idx="233">
                  <c:v>0.83343066512424901</c:v>
                </c:pt>
                <c:pt idx="234">
                  <c:v>0.83295732374128995</c:v>
                </c:pt>
                <c:pt idx="235">
                  <c:v>0.83248460849628003</c:v>
                </c:pt>
                <c:pt idx="236">
                  <c:v>0.83201251894443295</c:v>
                </c:pt>
                <c:pt idx="237">
                  <c:v>0.83154105464096095</c:v>
                </c:pt>
                <c:pt idx="238">
                  <c:v>0.83107021514107904</c:v>
                </c:pt>
                <c:pt idx="239">
                  <c:v>0.8306</c:v>
                </c:pt>
                <c:pt idx="240">
                  <c:v>0.830130408713464</c:v>
                </c:pt>
                <c:pt idx="241">
                  <c:v>0.82966144053931501</c:v>
                </c:pt>
                <c:pt idx="242">
                  <c:v>0.82919309467592495</c:v>
                </c:pt>
                <c:pt idx="243">
                  <c:v>0.82872537032166593</c:v>
                </c:pt>
                <c:pt idx="244">
                  <c:v>0.82825826667490898</c:v>
                </c:pt>
                <c:pt idx="245">
                  <c:v>0.827791782934024</c:v>
                </c:pt>
                <c:pt idx="246">
                  <c:v>0.827325918297384</c:v>
                </c:pt>
                <c:pt idx="247">
                  <c:v>0.826860671963359</c:v>
                </c:pt>
                <c:pt idx="248">
                  <c:v>0.826396043130321</c:v>
                </c:pt>
                <c:pt idx="249">
                  <c:v>0.82593203099664103</c:v>
                </c:pt>
                <c:pt idx="250">
                  <c:v>0.82546863476068999</c:v>
                </c:pt>
                <c:pt idx="251">
                  <c:v>0.825005853620841</c:v>
                </c:pt>
                <c:pt idx="252">
                  <c:v>0.82454368677546297</c:v>
                </c:pt>
                <c:pt idx="253">
                  <c:v>0.82408213342292902</c:v>
                </c:pt>
                <c:pt idx="254">
                  <c:v>0.82362119276160906</c:v>
                </c:pt>
                <c:pt idx="255">
                  <c:v>0.82316086398987498</c:v>
                </c:pt>
                <c:pt idx="256">
                  <c:v>0.82270114630609903</c:v>
                </c:pt>
                <c:pt idx="257">
                  <c:v>0.822242038908651</c:v>
                </c:pt>
                <c:pt idx="258">
                  <c:v>0.82178354099590301</c:v>
                </c:pt>
                <c:pt idx="259">
                  <c:v>0.82132565176622596</c:v>
                </c:pt>
                <c:pt idx="260">
                  <c:v>0.82086837041799099</c:v>
                </c:pt>
                <c:pt idx="261">
                  <c:v>0.82041169614956999</c:v>
                </c:pt>
                <c:pt idx="262">
                  <c:v>0.81995562815933498</c:v>
                </c:pt>
                <c:pt idx="263">
                  <c:v>0.81950016564565498</c:v>
                </c:pt>
                <c:pt idx="264">
                  <c:v>0.81904530780690299</c:v>
                </c:pt>
                <c:pt idx="265">
                  <c:v>0.81859105384145103</c:v>
                </c:pt>
                <c:pt idx="266">
                  <c:v>0.81813740294766801</c:v>
                </c:pt>
                <c:pt idx="267">
                  <c:v>0.81768435432392694</c:v>
                </c:pt>
                <c:pt idx="268">
                  <c:v>0.81723190716859895</c:v>
                </c:pt>
                <c:pt idx="269">
                  <c:v>0.81678006068005504</c:v>
                </c:pt>
                <c:pt idx="270">
                  <c:v>0.81632881405666602</c:v>
                </c:pt>
                <c:pt idx="271">
                  <c:v>0.815878166496804</c:v>
                </c:pt>
                <c:pt idx="272">
                  <c:v>0.81542811719884001</c:v>
                </c:pt>
                <c:pt idx="273">
                  <c:v>0.81497866536114505</c:v>
                </c:pt>
                <c:pt idx="274">
                  <c:v>0.81452981018209103</c:v>
                </c:pt>
                <c:pt idx="275">
                  <c:v>0.81408155086004896</c:v>
                </c:pt>
                <c:pt idx="276">
                  <c:v>0.81363388659339098</c:v>
                </c:pt>
                <c:pt idx="277">
                  <c:v>0.81318681658048597</c:v>
                </c:pt>
                <c:pt idx="278">
                  <c:v>0.81274034001970796</c:v>
                </c:pt>
                <c:pt idx="279">
                  <c:v>0.81229445610942697</c:v>
                </c:pt>
                <c:pt idx="280">
                  <c:v>0.81184916404801399</c:v>
                </c:pt>
                <c:pt idx="281">
                  <c:v>0.81140446303384106</c:v>
                </c:pt>
                <c:pt idx="282">
                  <c:v>0.81096035226527896</c:v>
                </c:pt>
                <c:pt idx="283">
                  <c:v>0.81051683094069904</c:v>
                </c:pt>
                <c:pt idx="284">
                  <c:v>0.81007389825847298</c:v>
                </c:pt>
                <c:pt idx="285">
                  <c:v>0.80963155341697202</c:v>
                </c:pt>
                <c:pt idx="286">
                  <c:v>0.80918979561456705</c:v>
                </c:pt>
                <c:pt idx="287">
                  <c:v>0.80874862404962899</c:v>
                </c:pt>
                <c:pt idx="288">
                  <c:v>0.80830803792053096</c:v>
                </c:pt>
                <c:pt idx="289">
                  <c:v>0.80786803642564198</c:v>
                </c:pt>
                <c:pt idx="290">
                  <c:v>0.80742861876333505</c:v>
                </c:pt>
                <c:pt idx="291">
                  <c:v>0.80698978413198097</c:v>
                </c:pt>
                <c:pt idx="292">
                  <c:v>0.80655153172994998</c:v>
                </c:pt>
                <c:pt idx="293">
                  <c:v>0.80611386075561497</c:v>
                </c:pt>
                <c:pt idx="294">
                  <c:v>0.80567677040734698</c:v>
                </c:pt>
                <c:pt idx="295">
                  <c:v>0.805240259883517</c:v>
                </c:pt>
                <c:pt idx="296">
                  <c:v>0.80480432838249505</c:v>
                </c:pt>
                <c:pt idx="297">
                  <c:v>0.80436897510265504</c:v>
                </c:pt>
                <c:pt idx="298">
                  <c:v>0.80393419924236598</c:v>
                </c:pt>
                <c:pt idx="299">
                  <c:v>0.80349999999999999</c:v>
                </c:pt>
                <c:pt idx="300">
                  <c:v>0.80306637641957201</c:v>
                </c:pt>
                <c:pt idx="301">
                  <c:v>0.80263332692766998</c:v>
                </c:pt>
                <c:pt idx="302">
                  <c:v>0.80220084979652606</c:v>
                </c:pt>
                <c:pt idx="303">
                  <c:v>0.80176894329837001</c:v>
                </c:pt>
                <c:pt idx="304">
                  <c:v>0.801337605705435</c:v>
                </c:pt>
                <c:pt idx="305">
                  <c:v>0.80090683528995299</c:v>
                </c:pt>
                <c:pt idx="306">
                  <c:v>0.80047663032415306</c:v>
                </c:pt>
                <c:pt idx="307">
                  <c:v>0.80004698908026906</c:v>
                </c:pt>
                <c:pt idx="308">
                  <c:v>0.79961790983053205</c:v>
                </c:pt>
                <c:pt idx="309">
                  <c:v>0.799189390847173</c:v>
                </c:pt>
                <c:pt idx="310">
                  <c:v>0.79876143040242398</c:v>
                </c:pt>
                <c:pt idx="311">
                  <c:v>0.79833402676851595</c:v>
                </c:pt>
                <c:pt idx="312">
                  <c:v>0.79790717821768098</c:v>
                </c:pt>
                <c:pt idx="313">
                  <c:v>0.79748088302215003</c:v>
                </c:pt>
                <c:pt idx="314">
                  <c:v>0.79705513945415496</c:v>
                </c:pt>
                <c:pt idx="315">
                  <c:v>0.79662994578592805</c:v>
                </c:pt>
                <c:pt idx="316">
                  <c:v>0.79620530028970005</c:v>
                </c:pt>
                <c:pt idx="317">
                  <c:v>0.79578120123770202</c:v>
                </c:pt>
                <c:pt idx="318">
                  <c:v>0.79535764690216604</c:v>
                </c:pt>
                <c:pt idx="319">
                  <c:v>0.79493463555532395</c:v>
                </c:pt>
                <c:pt idx="320">
                  <c:v>0.79451216546940695</c:v>
                </c:pt>
                <c:pt idx="321">
                  <c:v>0.79409023491664699</c:v>
                </c:pt>
                <c:pt idx="322">
                  <c:v>0.79366884216927402</c:v>
                </c:pt>
                <c:pt idx="323">
                  <c:v>0.79324798549952202</c:v>
                </c:pt>
                <c:pt idx="324">
                  <c:v>0.79282766317962095</c:v>
                </c:pt>
                <c:pt idx="325">
                  <c:v>0.79240787348180297</c:v>
                </c:pt>
                <c:pt idx="326">
                  <c:v>0.79198861467829906</c:v>
                </c:pt>
                <c:pt idx="327">
                  <c:v>0.79156988504134096</c:v>
                </c:pt>
                <c:pt idx="328">
                  <c:v>0.79115168284315995</c:v>
                </c:pt>
                <c:pt idx="329">
                  <c:v>0.79073400635598801</c:v>
                </c:pt>
                <c:pt idx="330">
                  <c:v>0.79031685385205697</c:v>
                </c:pt>
                <c:pt idx="331">
                  <c:v>0.78990022360359802</c:v>
                </c:pt>
                <c:pt idx="332">
                  <c:v>0.78948411388284201</c:v>
                </c:pt>
                <c:pt idx="333">
                  <c:v>0.78906852296202201</c:v>
                </c:pt>
                <c:pt idx="334">
                  <c:v>0.78865344911336799</c:v>
                </c:pt>
                <c:pt idx="335">
                  <c:v>0.78823889060911201</c:v>
                </c:pt>
                <c:pt idx="336">
                  <c:v>0.78782484572148603</c:v>
                </c:pt>
                <c:pt idx="337">
                  <c:v>0.78741131272272102</c:v>
                </c:pt>
                <c:pt idx="338">
                  <c:v>0.78699828988504894</c:v>
                </c:pt>
                <c:pt idx="339">
                  <c:v>0.78658577548070197</c:v>
                </c:pt>
                <c:pt idx="340">
                  <c:v>0.78617376778191006</c:v>
                </c:pt>
                <c:pt idx="341">
                  <c:v>0.78576226506090496</c:v>
                </c:pt>
                <c:pt idx="342">
                  <c:v>0.78535126558991997</c:v>
                </c:pt>
                <c:pt idx="343">
                  <c:v>0.78494076764118503</c:v>
                </c:pt>
                <c:pt idx="344">
                  <c:v>0.78453076948693101</c:v>
                </c:pt>
                <c:pt idx="345">
                  <c:v>0.78412126939939197</c:v>
                </c:pt>
                <c:pt idx="346">
                  <c:v>0.78371226565079699</c:v>
                </c:pt>
                <c:pt idx="347">
                  <c:v>0.78330375651337902</c:v>
                </c:pt>
                <c:pt idx="348">
                  <c:v>0.78289574025937003</c:v>
                </c:pt>
                <c:pt idx="349">
                  <c:v>0.78248821516099898</c:v>
                </c:pt>
                <c:pt idx="350">
                  <c:v>0.78208117949050004</c:v>
                </c:pt>
                <c:pt idx="351">
                  <c:v>0.78167463152010397</c:v>
                </c:pt>
                <c:pt idx="352">
                  <c:v>0.78126856952204204</c:v>
                </c:pt>
                <c:pt idx="353">
                  <c:v>0.78086299176854601</c:v>
                </c:pt>
                <c:pt idx="354">
                  <c:v>0.78045789653184694</c:v>
                </c:pt>
                <c:pt idx="355">
                  <c:v>0.78005328208417701</c:v>
                </c:pt>
                <c:pt idx="356">
                  <c:v>0.77964914669776797</c:v>
                </c:pt>
                <c:pt idx="357">
                  <c:v>0.77924548864484999</c:v>
                </c:pt>
                <c:pt idx="358">
                  <c:v>0.77884230619765593</c:v>
                </c:pt>
                <c:pt idx="359">
                  <c:v>0.77843959762841697</c:v>
                </c:pt>
                <c:pt idx="360">
                  <c:v>0.77803736120936495</c:v>
                </c:pt>
                <c:pt idx="361">
                  <c:v>0.77763559521273007</c:v>
                </c:pt>
                <c:pt idx="362">
                  <c:v>0.77723429791074605</c:v>
                </c:pt>
                <c:pt idx="363">
                  <c:v>0.77683346757564198</c:v>
                </c:pt>
                <c:pt idx="364">
                  <c:v>0.77643310247965103</c:v>
                </c:pt>
                <c:pt idx="365">
                  <c:v>0.77603320089500394</c:v>
                </c:pt>
                <c:pt idx="366">
                  <c:v>0.77563376109393301</c:v>
                </c:pt>
                <c:pt idx="367">
                  <c:v>0.77523478134866997</c:v>
                </c:pt>
                <c:pt idx="368">
                  <c:v>0.774836259931445</c:v>
                </c:pt>
                <c:pt idx="369">
                  <c:v>0.77443819511449097</c:v>
                </c:pt>
                <c:pt idx="370">
                  <c:v>0.77404058517003804</c:v>
                </c:pt>
                <c:pt idx="371">
                  <c:v>0.77364342837031896</c:v>
                </c:pt>
                <c:pt idx="372">
                  <c:v>0.77324672298756503</c:v>
                </c:pt>
                <c:pt idx="373">
                  <c:v>0.77285046729400797</c:v>
                </c:pt>
                <c:pt idx="374">
                  <c:v>0.77245465956187798</c:v>
                </c:pt>
                <c:pt idx="375">
                  <c:v>0.77205929806340801</c:v>
                </c:pt>
                <c:pt idx="376">
                  <c:v>0.77166438107082902</c:v>
                </c:pt>
                <c:pt idx="377">
                  <c:v>0.77126990685637298</c:v>
                </c:pt>
                <c:pt idx="378">
                  <c:v>0.77087587369227095</c:v>
                </c:pt>
                <c:pt idx="379">
                  <c:v>0.77048227985075501</c:v>
                </c:pt>
                <c:pt idx="380">
                  <c:v>0.77008912360405601</c:v>
                </c:pt>
                <c:pt idx="381">
                  <c:v>0.76969640322440602</c:v>
                </c:pt>
                <c:pt idx="382">
                  <c:v>0.769304116984036</c:v>
                </c:pt>
                <c:pt idx="383">
                  <c:v>0.76891226315517902</c:v>
                </c:pt>
                <c:pt idx="384">
                  <c:v>0.76852084001006404</c:v>
                </c:pt>
                <c:pt idx="385">
                  <c:v>0.76812984582092403</c:v>
                </c:pt>
                <c:pt idx="386">
                  <c:v>0.76773927885999105</c:v>
                </c:pt>
                <c:pt idx="387">
                  <c:v>0.76734913739949606</c:v>
                </c:pt>
                <c:pt idx="388">
                  <c:v>0.76695941971167103</c:v>
                </c:pt>
                <c:pt idx="389">
                  <c:v>0.76657012406874603</c:v>
                </c:pt>
                <c:pt idx="390">
                  <c:v>0.76618124874295501</c:v>
                </c:pt>
                <c:pt idx="391">
                  <c:v>0.76579279200652706</c:v>
                </c:pt>
                <c:pt idx="392">
                  <c:v>0.76540475213169501</c:v>
                </c:pt>
                <c:pt idx="393">
                  <c:v>0.76501712739069005</c:v>
                </c:pt>
                <c:pt idx="394">
                  <c:v>0.76462991605574404</c:v>
                </c:pt>
                <c:pt idx="395">
                  <c:v>0.76424311639908904</c:v>
                </c:pt>
                <c:pt idx="396">
                  <c:v>0.76385672669295501</c:v>
                </c:pt>
                <c:pt idx="397">
                  <c:v>0.76347074520957503</c:v>
                </c:pt>
                <c:pt idx="398">
                  <c:v>0.76308517022117894</c:v>
                </c:pt>
                <c:pt idx="399">
                  <c:v>0.76269999999999993</c:v>
                </c:pt>
                <c:pt idx="400">
                  <c:v>0.76231523298534198</c:v>
                </c:pt>
                <c:pt idx="401">
                  <c:v>0.76193086828480205</c:v>
                </c:pt>
                <c:pt idx="402">
                  <c:v>0.76154690517305101</c:v>
                </c:pt>
                <c:pt idx="403">
                  <c:v>0.76116334292475907</c:v>
                </c:pt>
                <c:pt idx="404">
                  <c:v>0.76078018081459597</c:v>
                </c:pt>
                <c:pt idx="405">
                  <c:v>0.76039741811723194</c:v>
                </c:pt>
                <c:pt idx="406">
                  <c:v>0.76001505410733894</c:v>
                </c:pt>
                <c:pt idx="407">
                  <c:v>0.75963308805958496</c:v>
                </c:pt>
                <c:pt idx="408">
                  <c:v>0.75925151924864198</c:v>
                </c:pt>
                <c:pt idx="409">
                  <c:v>0.75887034694917899</c:v>
                </c:pt>
                <c:pt idx="410">
                  <c:v>0.75848957043586807</c:v>
                </c:pt>
                <c:pt idx="411">
                  <c:v>0.75810918898337798</c:v>
                </c:pt>
                <c:pt idx="412">
                  <c:v>0.75772920186637904</c:v>
                </c:pt>
                <c:pt idx="413">
                  <c:v>0.75734960835954301</c:v>
                </c:pt>
                <c:pt idx="414">
                  <c:v>0.75697040773753799</c:v>
                </c:pt>
                <c:pt idx="415">
                  <c:v>0.75659159927503605</c:v>
                </c:pt>
                <c:pt idx="416">
                  <c:v>0.75621318224670697</c:v>
                </c:pt>
                <c:pt idx="417">
                  <c:v>0.75583515592722206</c:v>
                </c:pt>
                <c:pt idx="418">
                  <c:v>0.75545751959124896</c:v>
                </c:pt>
                <c:pt idx="419">
                  <c:v>0.75508027251346099</c:v>
                </c:pt>
                <c:pt idx="420">
                  <c:v>0.75470341396852603</c:v>
                </c:pt>
                <c:pt idx="421">
                  <c:v>0.75432694323111593</c:v>
                </c:pt>
                <c:pt idx="422">
                  <c:v>0.75395085957590102</c:v>
                </c:pt>
                <c:pt idx="423">
                  <c:v>0.75357516227754995</c:v>
                </c:pt>
                <c:pt idx="424">
                  <c:v>0.75319985061073502</c:v>
                </c:pt>
                <c:pt idx="425">
                  <c:v>0.75282492385012501</c:v>
                </c:pt>
                <c:pt idx="426">
                  <c:v>0.75245038127039099</c:v>
                </c:pt>
                <c:pt idx="427">
                  <c:v>0.75207622214620407</c:v>
                </c:pt>
                <c:pt idx="428">
                  <c:v>0.75170244575223299</c:v>
                </c:pt>
                <c:pt idx="429">
                  <c:v>0.75132905136314898</c:v>
                </c:pt>
                <c:pt idx="430">
                  <c:v>0.750956038253622</c:v>
                </c:pt>
                <c:pt idx="431">
                  <c:v>0.75058340569832205</c:v>
                </c:pt>
                <c:pt idx="432">
                  <c:v>0.75021115297191998</c:v>
                </c:pt>
                <c:pt idx="433">
                  <c:v>0.74983927934908601</c:v>
                </c:pt>
                <c:pt idx="434">
                  <c:v>0.74946778410449</c:v>
                </c:pt>
                <c:pt idx="435">
                  <c:v>0.74909666651280293</c:v>
                </c:pt>
                <c:pt idx="436">
                  <c:v>0.74872592584869502</c:v>
                </c:pt>
                <c:pt idx="437">
                  <c:v>0.74835556138683601</c:v>
                </c:pt>
                <c:pt idx="438">
                  <c:v>0.747985572401897</c:v>
                </c:pt>
                <c:pt idx="439">
                  <c:v>0.74761595816854798</c:v>
                </c:pt>
                <c:pt idx="440">
                  <c:v>0.74724671796145792</c:v>
                </c:pt>
                <c:pt idx="441">
                  <c:v>0.74687785105529902</c:v>
                </c:pt>
                <c:pt idx="442">
                  <c:v>0.74650935672474095</c:v>
                </c:pt>
                <c:pt idx="443">
                  <c:v>0.746141234244454</c:v>
                </c:pt>
                <c:pt idx="444">
                  <c:v>0.74577348288910894</c:v>
                </c:pt>
                <c:pt idx="445">
                  <c:v>0.74540610193337498</c:v>
                </c:pt>
                <c:pt idx="446">
                  <c:v>0.74503909065192298</c:v>
                </c:pt>
                <c:pt idx="447">
                  <c:v>0.74467244831942292</c:v>
                </c:pt>
                <c:pt idx="448">
                  <c:v>0.74430617421054601</c:v>
                </c:pt>
                <c:pt idx="449">
                  <c:v>0.74394026759996201</c:v>
                </c:pt>
                <c:pt idx="450">
                  <c:v>0.74357472776234101</c:v>
                </c:pt>
                <c:pt idx="451">
                  <c:v>0.743209553972353</c:v>
                </c:pt>
                <c:pt idx="452">
                  <c:v>0.74284474550467006</c:v>
                </c:pt>
                <c:pt idx="453">
                  <c:v>0.74248030163396006</c:v>
                </c:pt>
                <c:pt idx="454">
                  <c:v>0.74211622163489499</c:v>
                </c:pt>
                <c:pt idx="455">
                  <c:v>0.74175250478214405</c:v>
                </c:pt>
                <c:pt idx="456">
                  <c:v>0.741389150350379</c:v>
                </c:pt>
                <c:pt idx="457">
                  <c:v>0.74102615761426893</c:v>
                </c:pt>
                <c:pt idx="458">
                  <c:v>0.74066352584848394</c:v>
                </c:pt>
                <c:pt idx="459">
                  <c:v>0.740301254327696</c:v>
                </c:pt>
                <c:pt idx="460">
                  <c:v>0.73993934232657299</c:v>
                </c:pt>
                <c:pt idx="461">
                  <c:v>0.739577789119788</c:v>
                </c:pt>
                <c:pt idx="462">
                  <c:v>0.73921659398200901</c:v>
                </c:pt>
                <c:pt idx="463">
                  <c:v>0.738855756187907</c:v>
                </c:pt>
                <c:pt idx="464">
                  <c:v>0.73849527501215295</c:v>
                </c:pt>
                <c:pt idx="465">
                  <c:v>0.73813514972941596</c:v>
                </c:pt>
                <c:pt idx="466">
                  <c:v>0.73777537961436801</c:v>
                </c:pt>
                <c:pt idx="467">
                  <c:v>0.73741596394167797</c:v>
                </c:pt>
                <c:pt idx="468">
                  <c:v>0.73705690198601603</c:v>
                </c:pt>
                <c:pt idx="469">
                  <c:v>0.73669819302205397</c:v>
                </c:pt>
                <c:pt idx="470">
                  <c:v>0.73633983632446098</c:v>
                </c:pt>
                <c:pt idx="471">
                  <c:v>0.73598183116790694</c:v>
                </c:pt>
                <c:pt idx="472">
                  <c:v>0.73562417682706305</c:v>
                </c:pt>
                <c:pt idx="473">
                  <c:v>0.73526687257660006</c:v>
                </c:pt>
                <c:pt idx="474">
                  <c:v>0.73490991769118708</c:v>
                </c:pt>
                <c:pt idx="475">
                  <c:v>0.73455331144549496</c:v>
                </c:pt>
                <c:pt idx="476">
                  <c:v>0.73419705311419392</c:v>
                </c:pt>
                <c:pt idx="477">
                  <c:v>0.73384114197195394</c:v>
                </c:pt>
                <c:pt idx="478">
                  <c:v>0.73348557729344599</c:v>
                </c:pt>
                <c:pt idx="479">
                  <c:v>0.73313035835333995</c:v>
                </c:pt>
                <c:pt idx="480">
                  <c:v>0.73277548442630702</c:v>
                </c:pt>
                <c:pt idx="481">
                  <c:v>0.73242095478701597</c:v>
                </c:pt>
                <c:pt idx="482">
                  <c:v>0.73206676871013798</c:v>
                </c:pt>
                <c:pt idx="483">
                  <c:v>0.73171292547034295</c:v>
                </c:pt>
                <c:pt idx="484">
                  <c:v>0.73135942434230206</c:v>
                </c:pt>
                <c:pt idx="485">
                  <c:v>0.73100626460068496</c:v>
                </c:pt>
                <c:pt idx="486">
                  <c:v>0.73065344552016098</c:v>
                </c:pt>
                <c:pt idx="487">
                  <c:v>0.73030096637540298</c:v>
                </c:pt>
                <c:pt idx="488">
                  <c:v>0.72994882644107895</c:v>
                </c:pt>
                <c:pt idx="489">
                  <c:v>0.72959702499185997</c:v>
                </c:pt>
                <c:pt idx="490">
                  <c:v>0.72924556130241602</c:v>
                </c:pt>
                <c:pt idx="491">
                  <c:v>0.72889443464741799</c:v>
                </c:pt>
                <c:pt idx="492">
                  <c:v>0.72854364430153695</c:v>
                </c:pt>
                <c:pt idx="493">
                  <c:v>0.72819318953944101</c:v>
                </c:pt>
                <c:pt idx="494">
                  <c:v>0.72784306963580203</c:v>
                </c:pt>
                <c:pt idx="495">
                  <c:v>0.72749328386529</c:v>
                </c:pt>
                <c:pt idx="496">
                  <c:v>0.727143831502575</c:v>
                </c:pt>
                <c:pt idx="497">
                  <c:v>0.72679471182232802</c:v>
                </c:pt>
                <c:pt idx="498">
                  <c:v>0.72644592409921804</c:v>
                </c:pt>
                <c:pt idx="499">
                  <c:v>0.72609746760791594</c:v>
                </c:pt>
                <c:pt idx="500">
                  <c:v>0.72574934162309301</c:v>
                </c:pt>
                <c:pt idx="501">
                  <c:v>0.72540154541941892</c:v>
                </c:pt>
                <c:pt idx="502">
                  <c:v>0.72505407827156398</c:v>
                </c:pt>
                <c:pt idx="503">
                  <c:v>0.72470693945419806</c:v>
                </c:pt>
                <c:pt idx="504">
                  <c:v>0.72436012824199092</c:v>
                </c:pt>
                <c:pt idx="505">
                  <c:v>0.72401364390961498</c:v>
                </c:pt>
                <c:pt idx="506">
                  <c:v>0.723667485731739</c:v>
                </c:pt>
                <c:pt idx="507">
                  <c:v>0.72332165298303308</c:v>
                </c:pt>
                <c:pt idx="508">
                  <c:v>0.72297614493816797</c:v>
                </c:pt>
                <c:pt idx="509">
                  <c:v>0.722630960871815</c:v>
                </c:pt>
                <c:pt idx="510">
                  <c:v>0.72228610005864302</c:v>
                </c:pt>
                <c:pt idx="511">
                  <c:v>0.72194156177332203</c:v>
                </c:pt>
                <c:pt idx="512">
                  <c:v>0.72159734529052399</c:v>
                </c:pt>
                <c:pt idx="513">
                  <c:v>0.72125344988491802</c:v>
                </c:pt>
                <c:pt idx="514">
                  <c:v>0.72090987483117508</c:v>
                </c:pt>
                <c:pt idx="515">
                  <c:v>0.72056661940396505</c:v>
                </c:pt>
                <c:pt idx="516">
                  <c:v>0.72022368287795802</c:v>
                </c:pt>
                <c:pt idx="517">
                  <c:v>0.71988106452782397</c:v>
                </c:pt>
                <c:pt idx="518">
                  <c:v>0.71953876362823499</c:v>
                </c:pt>
                <c:pt idx="519">
                  <c:v>0.71919677945385896</c:v>
                </c:pt>
                <c:pt idx="520">
                  <c:v>0.71885511127936907</c:v>
                </c:pt>
                <c:pt idx="521">
                  <c:v>0.71851375837943199</c:v>
                </c:pt>
                <c:pt idx="522">
                  <c:v>0.71817272002872201</c:v>
                </c:pt>
                <c:pt idx="523">
                  <c:v>0.71783199550190602</c:v>
                </c:pt>
                <c:pt idx="524">
                  <c:v>0.71749158407365599</c:v>
                </c:pt>
                <c:pt idx="525">
                  <c:v>0.71715148501864301</c:v>
                </c:pt>
                <c:pt idx="526">
                  <c:v>0.71681169761153507</c:v>
                </c:pt>
                <c:pt idx="527">
                  <c:v>0.71647222112700493</c:v>
                </c:pt>
                <c:pt idx="528">
                  <c:v>0.71613305483972101</c:v>
                </c:pt>
                <c:pt idx="529">
                  <c:v>0.71579419802435407</c:v>
                </c:pt>
                <c:pt idx="530">
                  <c:v>0.71545564995557498</c:v>
                </c:pt>
                <c:pt idx="531">
                  <c:v>0.71511740990805395</c:v>
                </c:pt>
                <c:pt idx="532">
                  <c:v>0.71477947715646106</c:v>
                </c:pt>
                <c:pt idx="533">
                  <c:v>0.71444185097546598</c:v>
                </c:pt>
                <c:pt idx="534">
                  <c:v>0.714104530639741</c:v>
                </c:pt>
                <c:pt idx="535">
                  <c:v>0.713767515423954</c:v>
                </c:pt>
                <c:pt idx="536">
                  <c:v>0.71343080460277708</c:v>
                </c:pt>
                <c:pt idx="537">
                  <c:v>0.71309439745087899</c:v>
                </c:pt>
                <c:pt idx="538">
                  <c:v>0.71275829324293105</c:v>
                </c:pt>
                <c:pt idx="539">
                  <c:v>0.71242249125360402</c:v>
                </c:pt>
                <c:pt idx="540">
                  <c:v>0.71208699075756698</c:v>
                </c:pt>
                <c:pt idx="541">
                  <c:v>0.71175179102949104</c:v>
                </c:pt>
                <c:pt idx="542">
                  <c:v>0.71141689134404706</c:v>
                </c:pt>
                <c:pt idx="543">
                  <c:v>0.71108229097590292</c:v>
                </c:pt>
                <c:pt idx="544">
                  <c:v>0.71074798919973192</c:v>
                </c:pt>
                <c:pt idx="545">
                  <c:v>0.71041398529020294</c:v>
                </c:pt>
                <c:pt idx="546">
                  <c:v>0.71008027852198596</c:v>
                </c:pt>
                <c:pt idx="547">
                  <c:v>0.70974686816975208</c:v>
                </c:pt>
                <c:pt idx="548">
                  <c:v>0.70941375350817104</c:v>
                </c:pt>
                <c:pt idx="549">
                  <c:v>0.70908093381191306</c:v>
                </c:pt>
                <c:pt idx="550">
                  <c:v>0.70874840835564901</c:v>
                </c:pt>
                <c:pt idx="551">
                  <c:v>0.70841617641404908</c:v>
                </c:pt>
                <c:pt idx="552">
                  <c:v>0.70808423726178304</c:v>
                </c:pt>
                <c:pt idx="553">
                  <c:v>0.70775259017352099</c:v>
                </c:pt>
                <c:pt idx="554">
                  <c:v>0.70742123442393501</c:v>
                </c:pt>
                <c:pt idx="555">
                  <c:v>0.70709016928769297</c:v>
                </c:pt>
                <c:pt idx="556">
                  <c:v>0.70675939403946697</c:v>
                </c:pt>
                <c:pt idx="557">
                  <c:v>0.70642890795392699</c:v>
                </c:pt>
                <c:pt idx="558">
                  <c:v>0.706098710305743</c:v>
                </c:pt>
                <c:pt idx="559">
                  <c:v>0.705768800369586</c:v>
                </c:pt>
                <c:pt idx="560">
                  <c:v>0.70543917742012496</c:v>
                </c:pt>
                <c:pt idx="561">
                  <c:v>0.70510984073202998</c:v>
                </c:pt>
                <c:pt idx="562">
                  <c:v>0.70478078957997403</c:v>
                </c:pt>
                <c:pt idx="563">
                  <c:v>0.70445202323862499</c:v>
                </c:pt>
                <c:pt idx="564">
                  <c:v>0.70412354098265295</c:v>
                </c:pt>
                <c:pt idx="565">
                  <c:v>0.70379534208673</c:v>
                </c:pt>
                <c:pt idx="566">
                  <c:v>0.70346742582552602</c:v>
                </c:pt>
                <c:pt idx="567">
                  <c:v>0.70313979147370997</c:v>
                </c:pt>
                <c:pt idx="568">
                  <c:v>0.70281243830595308</c:v>
                </c:pt>
                <c:pt idx="569">
                  <c:v>0.70248536559692598</c:v>
                </c:pt>
                <c:pt idx="570">
                  <c:v>0.70215857262129899</c:v>
                </c:pt>
                <c:pt idx="571">
                  <c:v>0.70183205865374099</c:v>
                </c:pt>
                <c:pt idx="572">
                  <c:v>0.70150582296892394</c:v>
                </c:pt>
                <c:pt idx="573">
                  <c:v>0.70117986484151795</c:v>
                </c:pt>
                <c:pt idx="574">
                  <c:v>0.700854183546192</c:v>
                </c:pt>
                <c:pt idx="575">
                  <c:v>0.70052877835761795</c:v>
                </c:pt>
                <c:pt idx="576">
                  <c:v>0.70020364855046502</c:v>
                </c:pt>
                <c:pt idx="577">
                  <c:v>0.69987879339940395</c:v>
                </c:pt>
                <c:pt idx="578">
                  <c:v>0.69955421217910496</c:v>
                </c:pt>
                <c:pt idx="579">
                  <c:v>0.69922990416423902</c:v>
                </c:pt>
                <c:pt idx="580">
                  <c:v>0.69890586862947601</c:v>
                </c:pt>
                <c:pt idx="581">
                  <c:v>0.69858210484948502</c:v>
                </c:pt>
                <c:pt idx="582">
                  <c:v>0.69825861209893803</c:v>
                </c:pt>
                <c:pt idx="583">
                  <c:v>0.69793538965250501</c:v>
                </c:pt>
                <c:pt idx="584">
                  <c:v>0.69761243678485507</c:v>
                </c:pt>
                <c:pt idx="585">
                  <c:v>0.69728975277066008</c:v>
                </c:pt>
                <c:pt idx="586">
                  <c:v>0.69696733688459001</c:v>
                </c:pt>
                <c:pt idx="587">
                  <c:v>0.69664518840131406</c:v>
                </c:pt>
                <c:pt idx="588">
                  <c:v>0.69632330659550401</c:v>
                </c:pt>
                <c:pt idx="589">
                  <c:v>0.69600169074182894</c:v>
                </c:pt>
                <c:pt idx="590">
                  <c:v>0.69568034011496005</c:v>
                </c:pt>
                <c:pt idx="591">
                  <c:v>0.69535925398956699</c:v>
                </c:pt>
                <c:pt idx="592">
                  <c:v>0.69503843164032098</c:v>
                </c:pt>
                <c:pt idx="593">
                  <c:v>0.69471787234189097</c:v>
                </c:pt>
                <c:pt idx="594">
                  <c:v>0.69439757536894797</c:v>
                </c:pt>
                <c:pt idx="595">
                  <c:v>0.69407753999616206</c:v>
                </c:pt>
                <c:pt idx="596">
                  <c:v>0.693757765498205</c:v>
                </c:pt>
                <c:pt idx="597">
                  <c:v>0.693438251149745</c:v>
                </c:pt>
                <c:pt idx="598">
                  <c:v>0.69311899622545292</c:v>
                </c:pt>
                <c:pt idx="599">
                  <c:v>0.69280000000000008</c:v>
                </c:pt>
                <c:pt idx="600">
                  <c:v>0.69248126182068792</c:v>
                </c:pt>
                <c:pt idx="601">
                  <c:v>0.69216278132534992</c:v>
                </c:pt>
                <c:pt idx="602">
                  <c:v>0.69184455822445201</c:v>
                </c:pt>
                <c:pt idx="603">
                  <c:v>0.69152659222845703</c:v>
                </c:pt>
                <c:pt idx="604">
                  <c:v>0.69120888304783101</c:v>
                </c:pt>
                <c:pt idx="605">
                  <c:v>0.69089143039303902</c:v>
                </c:pt>
                <c:pt idx="606">
                  <c:v>0.69057423397454598</c:v>
                </c:pt>
                <c:pt idx="607">
                  <c:v>0.69025729350281706</c:v>
                </c:pt>
                <c:pt idx="608">
                  <c:v>0.68994060868831797</c:v>
                </c:pt>
                <c:pt idx="609">
                  <c:v>0.68962417924151198</c:v>
                </c:pt>
                <c:pt idx="610">
                  <c:v>0.68930800487286592</c:v>
                </c:pt>
                <c:pt idx="611">
                  <c:v>0.68899208529284506</c:v>
                </c:pt>
                <c:pt idx="612">
                  <c:v>0.688676420211912</c:v>
                </c:pt>
                <c:pt idx="613">
                  <c:v>0.68836100934053401</c:v>
                </c:pt>
                <c:pt idx="614">
                  <c:v>0.68804585238917504</c:v>
                </c:pt>
                <c:pt idx="615">
                  <c:v>0.68773094906830101</c:v>
                </c:pt>
                <c:pt idx="616">
                  <c:v>0.68741629908837598</c:v>
                </c:pt>
                <c:pt idx="617">
                  <c:v>0.687101902159866</c:v>
                </c:pt>
                <c:pt idx="618">
                  <c:v>0.68678775799323499</c:v>
                </c:pt>
                <c:pt idx="619">
                  <c:v>0.68647386629894902</c:v>
                </c:pt>
                <c:pt idx="620">
                  <c:v>0.68616022678747302</c:v>
                </c:pt>
                <c:pt idx="621">
                  <c:v>0.68584683916927103</c:v>
                </c:pt>
                <c:pt idx="622">
                  <c:v>0.68553370315480899</c:v>
                </c:pt>
                <c:pt idx="623">
                  <c:v>0.68522081845455096</c:v>
                </c:pt>
                <c:pt idx="624">
                  <c:v>0.68490818477896398</c:v>
                </c:pt>
                <c:pt idx="625">
                  <c:v>0.68459580183851099</c:v>
                </c:pt>
                <c:pt idx="626">
                  <c:v>0.68428366934365803</c:v>
                </c:pt>
                <c:pt idx="627">
                  <c:v>0.68397178700487005</c:v>
                </c:pt>
                <c:pt idx="628">
                  <c:v>0.68366015453261197</c:v>
                </c:pt>
                <c:pt idx="629">
                  <c:v>0.68334877163734897</c:v>
                </c:pt>
                <c:pt idx="630">
                  <c:v>0.68303763802954598</c:v>
                </c:pt>
                <c:pt idx="631">
                  <c:v>0.68272675341966793</c:v>
                </c:pt>
                <c:pt idx="632">
                  <c:v>0.68241611751817999</c:v>
                </c:pt>
                <c:pt idx="633">
                  <c:v>0.68210573003554698</c:v>
                </c:pt>
                <c:pt idx="634">
                  <c:v>0.68179559068223394</c:v>
                </c:pt>
                <c:pt idx="635">
                  <c:v>0.68148569916870705</c:v>
                </c:pt>
                <c:pt idx="636">
                  <c:v>0.68117605520543001</c:v>
                </c:pt>
                <c:pt idx="637">
                  <c:v>0.68086665850286798</c:v>
                </c:pt>
                <c:pt idx="638">
                  <c:v>0.68055750877148602</c:v>
                </c:pt>
                <c:pt idx="639">
                  <c:v>0.68024860572175005</c:v>
                </c:pt>
                <c:pt idx="640">
                  <c:v>0.67993994906412403</c:v>
                </c:pt>
                <c:pt idx="641">
                  <c:v>0.67963153850907398</c:v>
                </c:pt>
                <c:pt idx="642">
                  <c:v>0.67932337376706398</c:v>
                </c:pt>
                <c:pt idx="643">
                  <c:v>0.67901545454856005</c:v>
                </c:pt>
                <c:pt idx="644">
                  <c:v>0.67870778056402603</c:v>
                </c:pt>
                <c:pt idx="645">
                  <c:v>0.67840035152392808</c:v>
                </c:pt>
                <c:pt idx="646">
                  <c:v>0.67809316713873002</c:v>
                </c:pt>
                <c:pt idx="647">
                  <c:v>0.67778622711889902</c:v>
                </c:pt>
                <c:pt idx="648">
                  <c:v>0.67747953117489701</c:v>
                </c:pt>
                <c:pt idx="649">
                  <c:v>0.67717307901719193</c:v>
                </c:pt>
                <c:pt idx="650">
                  <c:v>0.67686687035624704</c:v>
                </c:pt>
                <c:pt idx="651">
                  <c:v>0.67656090490252896</c:v>
                </c:pt>
                <c:pt idx="652">
                  <c:v>0.67625518236650106</c:v>
                </c:pt>
                <c:pt idx="653">
                  <c:v>0.67594970245862895</c:v>
                </c:pt>
                <c:pt idx="654">
                  <c:v>0.67564446488937802</c:v>
                </c:pt>
                <c:pt idx="655">
                  <c:v>0.67533946936921296</c:v>
                </c:pt>
                <c:pt idx="656">
                  <c:v>0.67503471560859896</c:v>
                </c:pt>
                <c:pt idx="657">
                  <c:v>0.67473020331800093</c:v>
                </c:pt>
                <c:pt idx="658">
                  <c:v>0.67442593220788405</c:v>
                </c:pt>
                <c:pt idx="659">
                  <c:v>0.67412190198871302</c:v>
                </c:pt>
                <c:pt idx="660">
                  <c:v>0.67381811237095401</c:v>
                </c:pt>
                <c:pt idx="661">
                  <c:v>0.67351456306507007</c:v>
                </c:pt>
                <c:pt idx="662">
                  <c:v>0.67321125378152802</c:v>
                </c:pt>
                <c:pt idx="663">
                  <c:v>0.67290818423079202</c:v>
                </c:pt>
                <c:pt idx="664">
                  <c:v>0.672605354123328</c:v>
                </c:pt>
                <c:pt idx="665">
                  <c:v>0.67230276316960003</c:v>
                </c:pt>
                <c:pt idx="666">
                  <c:v>0.67200041108007302</c:v>
                </c:pt>
                <c:pt idx="667">
                  <c:v>0.67169829756521304</c:v>
                </c:pt>
                <c:pt idx="668">
                  <c:v>0.67139642233548402</c:v>
                </c:pt>
                <c:pt idx="669">
                  <c:v>0.67109478510135201</c:v>
                </c:pt>
                <c:pt idx="670">
                  <c:v>0.67079338557328105</c:v>
                </c:pt>
                <c:pt idx="671">
                  <c:v>0.67049222346173698</c:v>
                </c:pt>
                <c:pt idx="672">
                  <c:v>0.67019129847718495</c:v>
                </c:pt>
                <c:pt idx="673">
                  <c:v>0.66989061033008901</c:v>
                </c:pt>
                <c:pt idx="674">
                  <c:v>0.66959015873091499</c:v>
                </c:pt>
                <c:pt idx="675">
                  <c:v>0.66928994339012804</c:v>
                </c:pt>
                <c:pt idx="676">
                  <c:v>0.668989964018193</c:v>
                </c:pt>
                <c:pt idx="677">
                  <c:v>0.66869022032557401</c:v>
                </c:pt>
                <c:pt idx="678">
                  <c:v>0.66839071202273703</c:v>
                </c:pt>
                <c:pt idx="679">
                  <c:v>0.66809143882014699</c:v>
                </c:pt>
                <c:pt idx="680">
                  <c:v>0.66779240042827004</c:v>
                </c:pt>
                <c:pt idx="681">
                  <c:v>0.66749359655756901</c:v>
                </c:pt>
                <c:pt idx="682">
                  <c:v>0.66719502691851007</c:v>
                </c:pt>
                <c:pt idx="683">
                  <c:v>0.66689669122155792</c:v>
                </c:pt>
                <c:pt idx="684">
                  <c:v>0.66659858917717907</c:v>
                </c:pt>
                <c:pt idx="685">
                  <c:v>0.666300720495836</c:v>
                </c:pt>
                <c:pt idx="686">
                  <c:v>0.66600308488799598</c:v>
                </c:pt>
                <c:pt idx="687">
                  <c:v>0.66570568206412295</c:v>
                </c:pt>
                <c:pt idx="688">
                  <c:v>0.66540851173468196</c:v>
                </c:pt>
                <c:pt idx="689">
                  <c:v>0.66511157361013806</c:v>
                </c:pt>
                <c:pt idx="690">
                  <c:v>0.66481486740095708</c:v>
                </c:pt>
                <c:pt idx="691">
                  <c:v>0.66451839281760305</c:v>
                </c:pt>
                <c:pt idx="692">
                  <c:v>0.66422214957054204</c:v>
                </c:pt>
                <c:pt idx="693">
                  <c:v>0.66392613737023798</c:v>
                </c:pt>
                <c:pt idx="694">
                  <c:v>0.66363035592715602</c:v>
                </c:pt>
                <c:pt idx="695">
                  <c:v>0.663334804951763</c:v>
                </c:pt>
                <c:pt idx="696">
                  <c:v>0.66303948415452107</c:v>
                </c:pt>
                <c:pt idx="697">
                  <c:v>0.66274439324589807</c:v>
                </c:pt>
                <c:pt idx="698">
                  <c:v>0.66244953193635703</c:v>
                </c:pt>
                <c:pt idx="699">
                  <c:v>0.66215489993636301</c:v>
                </c:pt>
                <c:pt idx="700">
                  <c:v>0.66186049695638305</c:v>
                </c:pt>
                <c:pt idx="701">
                  <c:v>0.66156632270687998</c:v>
                </c:pt>
                <c:pt idx="702">
                  <c:v>0.66127237689831908</c:v>
                </c:pt>
                <c:pt idx="703">
                  <c:v>0.66097865924116705</c:v>
                </c:pt>
                <c:pt idx="704">
                  <c:v>0.66068516944588795</c:v>
                </c:pt>
                <c:pt idx="705">
                  <c:v>0.66039190722294605</c:v>
                </c:pt>
                <c:pt idx="706">
                  <c:v>0.66009887228280806</c:v>
                </c:pt>
                <c:pt idx="707">
                  <c:v>0.65980606433593803</c:v>
                </c:pt>
                <c:pt idx="708">
                  <c:v>0.6595134830928</c:v>
                </c:pt>
                <c:pt idx="709">
                  <c:v>0.65922112826386092</c:v>
                </c:pt>
                <c:pt idx="710">
                  <c:v>0.65892899955958395</c:v>
                </c:pt>
                <c:pt idx="711">
                  <c:v>0.65863709669043602</c:v>
                </c:pt>
                <c:pt idx="712">
                  <c:v>0.65834541936688096</c:v>
                </c:pt>
                <c:pt idx="713">
                  <c:v>0.65805396729938503</c:v>
                </c:pt>
                <c:pt idx="714">
                  <c:v>0.65776274019841097</c:v>
                </c:pt>
                <c:pt idx="715">
                  <c:v>0.65747173777442602</c:v>
                </c:pt>
                <c:pt idx="716">
                  <c:v>0.65718095973789392</c:v>
                </c:pt>
                <c:pt idx="717">
                  <c:v>0.65689040579928104</c:v>
                </c:pt>
                <c:pt idx="718">
                  <c:v>0.65660007566905099</c:v>
                </c:pt>
                <c:pt idx="719">
                  <c:v>0.65630996905766992</c:v>
                </c:pt>
                <c:pt idx="720">
                  <c:v>0.65602008567560199</c:v>
                </c:pt>
                <c:pt idx="721">
                  <c:v>0.65573042523331204</c:v>
                </c:pt>
                <c:pt idx="722">
                  <c:v>0.655440987441266</c:v>
                </c:pt>
                <c:pt idx="723">
                  <c:v>0.65515177200992902</c:v>
                </c:pt>
                <c:pt idx="724">
                  <c:v>0.65486277864976605</c:v>
                </c:pt>
                <c:pt idx="725">
                  <c:v>0.65457400707124103</c:v>
                </c:pt>
                <c:pt idx="726">
                  <c:v>0.65428545698481999</c:v>
                </c:pt>
                <c:pt idx="727">
                  <c:v>0.653997128100967</c:v>
                </c:pt>
                <c:pt idx="728">
                  <c:v>0.65370902013014898</c:v>
                </c:pt>
                <c:pt idx="729">
                  <c:v>0.65342113278282898</c:v>
                </c:pt>
                <c:pt idx="730">
                  <c:v>0.65313346576947295</c:v>
                </c:pt>
                <c:pt idx="731">
                  <c:v>0.65284601880054605</c:v>
                </c:pt>
                <c:pt idx="732">
                  <c:v>0.65255879158651298</c:v>
                </c:pt>
                <c:pt idx="733">
                  <c:v>0.65227178383783901</c:v>
                </c:pt>
                <c:pt idx="734">
                  <c:v>0.65198499526498899</c:v>
                </c:pt>
                <c:pt idx="735">
                  <c:v>0.65169842557842905</c:v>
                </c:pt>
                <c:pt idx="736">
                  <c:v>0.65141207448862204</c:v>
                </c:pt>
                <c:pt idx="737">
                  <c:v>0.65112594170603399</c:v>
                </c:pt>
                <c:pt idx="738">
                  <c:v>0.65084002694113097</c:v>
                </c:pt>
                <c:pt idx="739">
                  <c:v>0.650554329904377</c:v>
                </c:pt>
                <c:pt idx="740">
                  <c:v>0.65026885030623705</c:v>
                </c:pt>
                <c:pt idx="741">
                  <c:v>0.64998358785717703</c:v>
                </c:pt>
                <c:pt idx="742">
                  <c:v>0.64969854226766</c:v>
                </c:pt>
                <c:pt idx="743">
                  <c:v>0.649413713248154</c:v>
                </c:pt>
                <c:pt idx="744">
                  <c:v>0.64912910050912098</c:v>
                </c:pt>
                <c:pt idx="745">
                  <c:v>0.64884470376102898</c:v>
                </c:pt>
                <c:pt idx="746">
                  <c:v>0.64856052271434006</c:v>
                </c:pt>
                <c:pt idx="747">
                  <c:v>0.64827655707952103</c:v>
                </c:pt>
                <c:pt idx="748">
                  <c:v>0.64799280656703706</c:v>
                </c:pt>
                <c:pt idx="749">
                  <c:v>0.64770927088735297</c:v>
                </c:pt>
                <c:pt idx="750">
                  <c:v>0.64742594975093293</c:v>
                </c:pt>
                <c:pt idx="751">
                  <c:v>0.64714284286824297</c:v>
                </c:pt>
                <c:pt idx="752">
                  <c:v>0.64685994994974694</c:v>
                </c:pt>
                <c:pt idx="753">
                  <c:v>0.64657727070591098</c:v>
                </c:pt>
                <c:pt idx="754">
                  <c:v>0.64629480484719992</c:v>
                </c:pt>
                <c:pt idx="755">
                  <c:v>0.64601255208407893</c:v>
                </c:pt>
                <c:pt idx="756">
                  <c:v>0.64573051212701293</c:v>
                </c:pt>
                <c:pt idx="757">
                  <c:v>0.64544868468646699</c:v>
                </c:pt>
                <c:pt idx="758">
                  <c:v>0.64516706947290592</c:v>
                </c:pt>
                <c:pt idx="759">
                  <c:v>0.64488566619679499</c:v>
                </c:pt>
                <c:pt idx="760">
                  <c:v>0.64460447456859793</c:v>
                </c:pt>
                <c:pt idx="761">
                  <c:v>0.644323494298782</c:v>
                </c:pt>
                <c:pt idx="762">
                  <c:v>0.64404272509781102</c:v>
                </c:pt>
                <c:pt idx="763">
                  <c:v>0.64376216667615105</c:v>
                </c:pt>
                <c:pt idx="764">
                  <c:v>0.64348181874426502</c:v>
                </c:pt>
                <c:pt idx="765">
                  <c:v>0.64320168101261999</c:v>
                </c:pt>
                <c:pt idx="766">
                  <c:v>0.64292175319167999</c:v>
                </c:pt>
                <c:pt idx="767">
                  <c:v>0.64264203499190997</c:v>
                </c:pt>
                <c:pt idx="768">
                  <c:v>0.64236252612377598</c:v>
                </c:pt>
                <c:pt idx="769">
                  <c:v>0.64208322629774206</c:v>
                </c:pt>
                <c:pt idx="770">
                  <c:v>0.64180413522427293</c:v>
                </c:pt>
                <c:pt idx="771">
                  <c:v>0.64152525261383497</c:v>
                </c:pt>
                <c:pt idx="772">
                  <c:v>0.64124657817689301</c:v>
                </c:pt>
                <c:pt idx="773">
                  <c:v>0.64096811162391099</c:v>
                </c:pt>
                <c:pt idx="774">
                  <c:v>0.64068985266535394</c:v>
                </c:pt>
                <c:pt idx="775">
                  <c:v>0.64041180101168793</c:v>
                </c:pt>
                <c:pt idx="776">
                  <c:v>0.640133956373378</c:v>
                </c:pt>
                <c:pt idx="777">
                  <c:v>0.63985631846088897</c:v>
                </c:pt>
                <c:pt idx="778">
                  <c:v>0.63957888698468501</c:v>
                </c:pt>
                <c:pt idx="779">
                  <c:v>0.63930166165523206</c:v>
                </c:pt>
                <c:pt idx="780">
                  <c:v>0.63902464218299504</c:v>
                </c:pt>
                <c:pt idx="781">
                  <c:v>0.63874782827843901</c:v>
                </c:pt>
                <c:pt idx="782">
                  <c:v>0.63847121965202902</c:v>
                </c:pt>
                <c:pt idx="783">
                  <c:v>0.63819481601423</c:v>
                </c:pt>
                <c:pt idx="784">
                  <c:v>0.63791861707550601</c:v>
                </c:pt>
                <c:pt idx="785">
                  <c:v>0.63764262254632398</c:v>
                </c:pt>
                <c:pt idx="786">
                  <c:v>0.63736683213714795</c:v>
                </c:pt>
                <c:pt idx="787">
                  <c:v>0.63709124555844199</c:v>
                </c:pt>
                <c:pt idx="788">
                  <c:v>0.63681586252067302</c:v>
                </c:pt>
                <c:pt idx="789">
                  <c:v>0.63654068273430597</c:v>
                </c:pt>
                <c:pt idx="790">
                  <c:v>0.63626570590980402</c:v>
                </c:pt>
                <c:pt idx="791">
                  <c:v>0.63599093175763299</c:v>
                </c:pt>
                <c:pt idx="792">
                  <c:v>0.63571635998825893</c:v>
                </c:pt>
                <c:pt idx="793">
                  <c:v>0.63544199031214699</c:v>
                </c:pt>
                <c:pt idx="794">
                  <c:v>0.63516782243976</c:v>
                </c:pt>
                <c:pt idx="795">
                  <c:v>0.63489385608156501</c:v>
                </c:pt>
                <c:pt idx="796">
                  <c:v>0.63462009094802707</c:v>
                </c:pt>
                <c:pt idx="797">
                  <c:v>0.63434652674960901</c:v>
                </c:pt>
                <c:pt idx="798">
                  <c:v>0.63407316319677898</c:v>
                </c:pt>
                <c:pt idx="799">
                  <c:v>0.63379999999999992</c:v>
                </c:pt>
                <c:pt idx="800">
                  <c:v>0.63352703688190504</c:v>
                </c:pt>
                <c:pt idx="801">
                  <c:v>0.63325427361379605</c:v>
                </c:pt>
                <c:pt idx="802">
                  <c:v>0.63298170997914305</c:v>
                </c:pt>
                <c:pt idx="803">
                  <c:v>0.63270934576141502</c:v>
                </c:pt>
                <c:pt idx="804">
                  <c:v>0.63243718074408206</c:v>
                </c:pt>
                <c:pt idx="805">
                  <c:v>0.63216521471061293</c:v>
                </c:pt>
                <c:pt idx="806">
                  <c:v>0.63189344744447795</c:v>
                </c:pt>
                <c:pt idx="807">
                  <c:v>0.63162187872914599</c:v>
                </c:pt>
                <c:pt idx="808">
                  <c:v>0.63135050834808792</c:v>
                </c:pt>
                <c:pt idx="809">
                  <c:v>0.63107933608477107</c:v>
                </c:pt>
                <c:pt idx="810">
                  <c:v>0.63080836172266697</c:v>
                </c:pt>
                <c:pt idx="811">
                  <c:v>0.63053758504524393</c:v>
                </c:pt>
                <c:pt idx="812">
                  <c:v>0.63026700583597295</c:v>
                </c:pt>
                <c:pt idx="813">
                  <c:v>0.629996623878322</c:v>
                </c:pt>
                <c:pt idx="814">
                  <c:v>0.62972643895576108</c:v>
                </c:pt>
                <c:pt idx="815">
                  <c:v>0.62945645085175994</c:v>
                </c:pt>
                <c:pt idx="816">
                  <c:v>0.62918665934978801</c:v>
                </c:pt>
                <c:pt idx="817">
                  <c:v>0.62891706423331506</c:v>
                </c:pt>
                <c:pt idx="818">
                  <c:v>0.62864766528580995</c:v>
                </c:pt>
                <c:pt idx="819">
                  <c:v>0.62837846229074301</c:v>
                </c:pt>
                <c:pt idx="820">
                  <c:v>0.628109455031584</c:v>
                </c:pt>
                <c:pt idx="821">
                  <c:v>0.627840643291801</c:v>
                </c:pt>
                <c:pt idx="822">
                  <c:v>0.62757202685486502</c:v>
                </c:pt>
                <c:pt idx="823">
                  <c:v>0.62730360550424502</c:v>
                </c:pt>
                <c:pt idx="824">
                  <c:v>0.627035379023411</c:v>
                </c:pt>
                <c:pt idx="825">
                  <c:v>0.62676734719583194</c:v>
                </c:pt>
                <c:pt idx="826">
                  <c:v>0.62649950980497704</c:v>
                </c:pt>
                <c:pt idx="827">
                  <c:v>0.62623186663431696</c:v>
                </c:pt>
                <c:pt idx="828">
                  <c:v>0.62596441746732001</c:v>
                </c:pt>
                <c:pt idx="829">
                  <c:v>0.62569716208745607</c:v>
                </c:pt>
                <c:pt idx="830">
                  <c:v>0.62543010027819601</c:v>
                </c:pt>
                <c:pt idx="831">
                  <c:v>0.62516323182300804</c:v>
                </c:pt>
                <c:pt idx="832">
                  <c:v>0.62489655650536102</c:v>
                </c:pt>
                <c:pt idx="833">
                  <c:v>0.62463007410872695</c:v>
                </c:pt>
                <c:pt idx="834">
                  <c:v>0.62436378441657303</c:v>
                </c:pt>
                <c:pt idx="835">
                  <c:v>0.62409768721236902</c:v>
                </c:pt>
                <c:pt idx="836">
                  <c:v>0.62383178227958602</c:v>
                </c:pt>
                <c:pt idx="837">
                  <c:v>0.62356606940169201</c:v>
                </c:pt>
                <c:pt idx="838">
                  <c:v>0.62330054836215798</c:v>
                </c:pt>
                <c:pt idx="839">
                  <c:v>0.62303521894445202</c:v>
                </c:pt>
                <c:pt idx="840">
                  <c:v>0.622770080932044</c:v>
                </c:pt>
                <c:pt idx="841">
                  <c:v>0.62250513410840402</c:v>
                </c:pt>
                <c:pt idx="842">
                  <c:v>0.62224037825700207</c:v>
                </c:pt>
                <c:pt idx="843">
                  <c:v>0.62197581316130601</c:v>
                </c:pt>
                <c:pt idx="844">
                  <c:v>0.62171143860478706</c:v>
                </c:pt>
                <c:pt idx="845">
                  <c:v>0.62144725437091308</c:v>
                </c:pt>
                <c:pt idx="846">
                  <c:v>0.62118326024315595</c:v>
                </c:pt>
                <c:pt idx="847">
                  <c:v>0.62091945600498299</c:v>
                </c:pt>
                <c:pt idx="848">
                  <c:v>0.62065584143986396</c:v>
                </c:pt>
                <c:pt idx="849">
                  <c:v>0.62039241633126996</c:v>
                </c:pt>
                <c:pt idx="850">
                  <c:v>0.62012918046267007</c:v>
                </c:pt>
                <c:pt idx="851">
                  <c:v>0.61986613361753196</c:v>
                </c:pt>
                <c:pt idx="852">
                  <c:v>0.61960327557932704</c:v>
                </c:pt>
                <c:pt idx="853">
                  <c:v>0.61934060613152497</c:v>
                </c:pt>
                <c:pt idx="854">
                  <c:v>0.61907812505759408</c:v>
                </c:pt>
                <c:pt idx="855">
                  <c:v>0.618815832141005</c:v>
                </c:pt>
                <c:pt idx="856">
                  <c:v>0.61855372716522705</c:v>
                </c:pt>
                <c:pt idx="857">
                  <c:v>0.61829180991372901</c:v>
                </c:pt>
                <c:pt idx="858">
                  <c:v>0.61803008016998096</c:v>
                </c:pt>
                <c:pt idx="859">
                  <c:v>0.61776853771745199</c:v>
                </c:pt>
                <c:pt idx="860">
                  <c:v>0.61750718233961299</c:v>
                </c:pt>
                <c:pt idx="861">
                  <c:v>0.61724601381993205</c:v>
                </c:pt>
                <c:pt idx="862">
                  <c:v>0.61698503194187904</c:v>
                </c:pt>
                <c:pt idx="863">
                  <c:v>0.61672423648892405</c:v>
                </c:pt>
                <c:pt idx="864">
                  <c:v>0.61646362724453607</c:v>
                </c:pt>
                <c:pt idx="865">
                  <c:v>0.61620320399218498</c:v>
                </c:pt>
                <c:pt idx="866">
                  <c:v>0.61594296651533997</c:v>
                </c:pt>
                <c:pt idx="867">
                  <c:v>0.61568291459747093</c:v>
                </c:pt>
                <c:pt idx="868">
                  <c:v>0.61542304802204706</c:v>
                </c:pt>
                <c:pt idx="869">
                  <c:v>0.61516336657253801</c:v>
                </c:pt>
                <c:pt idx="870">
                  <c:v>0.61490387003241398</c:v>
                </c:pt>
                <c:pt idx="871">
                  <c:v>0.61464455818514407</c:v>
                </c:pt>
                <c:pt idx="872">
                  <c:v>0.61438543081419694</c:v>
                </c:pt>
                <c:pt idx="873">
                  <c:v>0.61412648770304301</c:v>
                </c:pt>
                <c:pt idx="874">
                  <c:v>0.61386772863515193</c:v>
                </c:pt>
                <c:pt idx="875">
                  <c:v>0.61360915339399302</c:v>
                </c:pt>
                <c:pt idx="876">
                  <c:v>0.61335076176303605</c:v>
                </c:pt>
                <c:pt idx="877">
                  <c:v>0.61309255352574998</c:v>
                </c:pt>
                <c:pt idx="878">
                  <c:v>0.61283452846560493</c:v>
                </c:pt>
                <c:pt idx="879">
                  <c:v>0.61257668636606999</c:v>
                </c:pt>
                <c:pt idx="880">
                  <c:v>0.61231902701061502</c:v>
                </c:pt>
                <c:pt idx="881">
                  <c:v>0.61206155018270902</c:v>
                </c:pt>
                <c:pt idx="882">
                  <c:v>0.61180425566582208</c:v>
                </c:pt>
                <c:pt idx="883">
                  <c:v>0.61154714324342407</c:v>
                </c:pt>
                <c:pt idx="884">
                  <c:v>0.61129021269898398</c:v>
                </c:pt>
                <c:pt idx="885">
                  <c:v>0.61103346381597101</c:v>
                </c:pt>
                <c:pt idx="886">
                  <c:v>0.61077689637785593</c:v>
                </c:pt>
                <c:pt idx="887">
                  <c:v>0.61052051016810704</c:v>
                </c:pt>
                <c:pt idx="888">
                  <c:v>0.61026430497019402</c:v>
                </c:pt>
                <c:pt idx="889">
                  <c:v>0.61000828056758705</c:v>
                </c:pt>
                <c:pt idx="890">
                  <c:v>0.60975243674375501</c:v>
                </c:pt>
                <c:pt idx="891">
                  <c:v>0.609496773282169</c:v>
                </c:pt>
                <c:pt idx="892">
                  <c:v>0.60924128996629601</c:v>
                </c:pt>
                <c:pt idx="893">
                  <c:v>0.60898598657960701</c:v>
                </c:pt>
                <c:pt idx="894">
                  <c:v>0.60873086290557199</c:v>
                </c:pt>
                <c:pt idx="895">
                  <c:v>0.60847591872766005</c:v>
                </c:pt>
                <c:pt idx="896">
                  <c:v>0.60822115382934006</c:v>
                </c:pt>
                <c:pt idx="897">
                  <c:v>0.607966567994082</c:v>
                </c:pt>
                <c:pt idx="898">
                  <c:v>0.60771216100535597</c:v>
                </c:pt>
                <c:pt idx="899">
                  <c:v>0.60745793264663095</c:v>
                </c:pt>
                <c:pt idx="900">
                  <c:v>0.60720388270137704</c:v>
                </c:pt>
                <c:pt idx="901">
                  <c:v>0.606950010953063</c:v>
                </c:pt>
                <c:pt idx="902">
                  <c:v>0.60669631718515804</c:v>
                </c:pt>
                <c:pt idx="903">
                  <c:v>0.60644280118113292</c:v>
                </c:pt>
                <c:pt idx="904">
                  <c:v>0.60618946272445706</c:v>
                </c:pt>
                <c:pt idx="905">
                  <c:v>0.60593630159859901</c:v>
                </c:pt>
                <c:pt idx="906">
                  <c:v>0.60568331758702898</c:v>
                </c:pt>
                <c:pt idx="907">
                  <c:v>0.60543051047321694</c:v>
                </c:pt>
                <c:pt idx="908">
                  <c:v>0.605177880040631</c:v>
                </c:pt>
                <c:pt idx="909">
                  <c:v>0.60492542607274302</c:v>
                </c:pt>
                <c:pt idx="910">
                  <c:v>0.60467314835302</c:v>
                </c:pt>
                <c:pt idx="911">
                  <c:v>0.60442104666493202</c:v>
                </c:pt>
                <c:pt idx="912">
                  <c:v>0.60416912079194995</c:v>
                </c:pt>
                <c:pt idx="913">
                  <c:v>0.60391737051754302</c:v>
                </c:pt>
                <c:pt idx="914">
                  <c:v>0.60366579562518008</c:v>
                </c:pt>
                <c:pt idx="915">
                  <c:v>0.60341439589833101</c:v>
                </c:pt>
                <c:pt idx="916">
                  <c:v>0.60316317112046403</c:v>
                </c:pt>
                <c:pt idx="917">
                  <c:v>0.60291212107505099</c:v>
                </c:pt>
                <c:pt idx="918">
                  <c:v>0.602661245545561</c:v>
                </c:pt>
                <c:pt idx="919">
                  <c:v>0.60241054431546193</c:v>
                </c:pt>
                <c:pt idx="920">
                  <c:v>0.60216001716822498</c:v>
                </c:pt>
                <c:pt idx="921">
                  <c:v>0.60190966388731804</c:v>
                </c:pt>
                <c:pt idx="922">
                  <c:v>0.60165948425621307</c:v>
                </c:pt>
                <c:pt idx="923">
                  <c:v>0.60140947805837697</c:v>
                </c:pt>
                <c:pt idx="924">
                  <c:v>0.60115964507728092</c:v>
                </c:pt>
                <c:pt idx="925">
                  <c:v>0.60090998509639393</c:v>
                </c:pt>
                <c:pt idx="926">
                  <c:v>0.60066049789918696</c:v>
                </c:pt>
                <c:pt idx="927">
                  <c:v>0.60041118326912701</c:v>
                </c:pt>
                <c:pt idx="928">
                  <c:v>0.60016204098968506</c:v>
                </c:pt>
                <c:pt idx="929">
                  <c:v>0.59991307084432999</c:v>
                </c:pt>
                <c:pt idx="930">
                  <c:v>0.59966427261653299</c:v>
                </c:pt>
                <c:pt idx="931">
                  <c:v>0.59941564608976106</c:v>
                </c:pt>
                <c:pt idx="932">
                  <c:v>0.59916719104748606</c:v>
                </c:pt>
                <c:pt idx="933">
                  <c:v>0.59891890727317598</c:v>
                </c:pt>
                <c:pt idx="934">
                  <c:v>0.59867079455030203</c:v>
                </c:pt>
                <c:pt idx="935">
                  <c:v>0.59842285266233208</c:v>
                </c:pt>
                <c:pt idx="936">
                  <c:v>0.59817508139273601</c:v>
                </c:pt>
                <c:pt idx="937">
                  <c:v>0.59792748052498401</c:v>
                </c:pt>
                <c:pt idx="938">
                  <c:v>0.59768004984254408</c:v>
                </c:pt>
                <c:pt idx="939">
                  <c:v>0.59743278912888798</c:v>
                </c:pt>
                <c:pt idx="940">
                  <c:v>0.59718569816748401</c:v>
                </c:pt>
                <c:pt idx="941">
                  <c:v>0.59693877674180196</c:v>
                </c:pt>
                <c:pt idx="942">
                  <c:v>0.59669202463531101</c:v>
                </c:pt>
                <c:pt idx="943">
                  <c:v>0.59644544163148194</c:v>
                </c:pt>
                <c:pt idx="944">
                  <c:v>0.59619902751378206</c:v>
                </c:pt>
                <c:pt idx="945">
                  <c:v>0.59595278206568292</c:v>
                </c:pt>
                <c:pt idx="946">
                  <c:v>0.59570670507065304</c:v>
                </c:pt>
                <c:pt idx="947">
                  <c:v>0.59546079631216198</c:v>
                </c:pt>
                <c:pt idx="948">
                  <c:v>0.59521505557367993</c:v>
                </c:pt>
                <c:pt idx="949">
                  <c:v>0.59496948263867599</c:v>
                </c:pt>
                <c:pt idx="950">
                  <c:v>0.59472407729061993</c:v>
                </c:pt>
                <c:pt idx="951">
                  <c:v>0.59447883931298096</c:v>
                </c:pt>
                <c:pt idx="952">
                  <c:v>0.59423376848922893</c:v>
                </c:pt>
                <c:pt idx="953">
                  <c:v>0.59398886460283307</c:v>
                </c:pt>
                <c:pt idx="954">
                  <c:v>0.59374412743726401</c:v>
                </c:pt>
                <c:pt idx="955">
                  <c:v>0.59349955677598898</c:v>
                </c:pt>
                <c:pt idx="956">
                  <c:v>0.59325515240247895</c:v>
                </c:pt>
                <c:pt idx="957">
                  <c:v>0.59301091410020401</c:v>
                </c:pt>
                <c:pt idx="958">
                  <c:v>0.59276684165263305</c:v>
                </c:pt>
                <c:pt idx="959">
                  <c:v>0.59252293484323593</c:v>
                </c:pt>
                <c:pt idx="960">
                  <c:v>0.59227919345548208</c:v>
                </c:pt>
                <c:pt idx="961">
                  <c:v>0.59203561727284004</c:v>
                </c:pt>
                <c:pt idx="962">
                  <c:v>0.59179220607878102</c:v>
                </c:pt>
                <c:pt idx="963">
                  <c:v>0.59154895965677301</c:v>
                </c:pt>
                <c:pt idx="964">
                  <c:v>0.59130587779028598</c:v>
                </c:pt>
                <c:pt idx="965">
                  <c:v>0.59106296026279104</c:v>
                </c:pt>
                <c:pt idx="966">
                  <c:v>0.59082020685775594</c:v>
                </c:pt>
                <c:pt idx="967">
                  <c:v>0.59057761735865</c:v>
                </c:pt>
                <c:pt idx="968">
                  <c:v>0.59033519154894398</c:v>
                </c:pt>
                <c:pt idx="969">
                  <c:v>0.59009292921210699</c:v>
                </c:pt>
                <c:pt idx="970">
                  <c:v>0.58985083013160899</c:v>
                </c:pt>
                <c:pt idx="971">
                  <c:v>0.58960889409091899</c:v>
                </c:pt>
                <c:pt idx="972">
                  <c:v>0.58936712087350607</c:v>
                </c:pt>
                <c:pt idx="973">
                  <c:v>0.58912551026283999</c:v>
                </c:pt>
                <c:pt idx="974">
                  <c:v>0.58888406204239097</c:v>
                </c:pt>
                <c:pt idx="975">
                  <c:v>0.58864277599562898</c:v>
                </c:pt>
                <c:pt idx="976">
                  <c:v>0.58840165190602201</c:v>
                </c:pt>
                <c:pt idx="977">
                  <c:v>0.58816068955703993</c:v>
                </c:pt>
                <c:pt idx="978">
                  <c:v>0.58791988873215395</c:v>
                </c:pt>
                <c:pt idx="979">
                  <c:v>0.58767924921483106</c:v>
                </c:pt>
                <c:pt idx="980">
                  <c:v>0.58743877078854301</c:v>
                </c:pt>
                <c:pt idx="981">
                  <c:v>0.58719845323675801</c:v>
                </c:pt>
                <c:pt idx="982">
                  <c:v>0.58695829634294605</c:v>
                </c:pt>
                <c:pt idx="983">
                  <c:v>0.586718299890577</c:v>
                </c:pt>
                <c:pt idx="984">
                  <c:v>0.58647846366311907</c:v>
                </c:pt>
                <c:pt idx="985">
                  <c:v>0.58623878744404401</c:v>
                </c:pt>
                <c:pt idx="986">
                  <c:v>0.58599927101681892</c:v>
                </c:pt>
                <c:pt idx="987">
                  <c:v>0.58575991416491602</c:v>
                </c:pt>
                <c:pt idx="988">
                  <c:v>0.58552071667180194</c:v>
                </c:pt>
                <c:pt idx="989">
                  <c:v>0.58528167832094802</c:v>
                </c:pt>
                <c:pt idx="990">
                  <c:v>0.585042798895824</c:v>
                </c:pt>
                <c:pt idx="991">
                  <c:v>0.58480407817989899</c:v>
                </c:pt>
                <c:pt idx="992">
                  <c:v>0.58456551595664208</c:v>
                </c:pt>
                <c:pt idx="993">
                  <c:v>0.58432711200952303</c:v>
                </c:pt>
                <c:pt idx="994">
                  <c:v>0.58408886612201094</c:v>
                </c:pt>
                <c:pt idx="995">
                  <c:v>0.58385077807757702</c:v>
                </c:pt>
                <c:pt idx="996">
                  <c:v>0.58361284765968902</c:v>
                </c:pt>
                <c:pt idx="997">
                  <c:v>0.58337507465181693</c:v>
                </c:pt>
                <c:pt idx="998">
                  <c:v>0.58313745883743096</c:v>
                </c:pt>
                <c:pt idx="999">
                  <c:v>0.58289999999999997</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attenuation'!$T$8:$T$52</c:f>
              <c:numCache>
                <c:formatCode>0.000</c:formatCode>
                <c:ptCount val="45"/>
                <c:pt idx="5">
                  <c:v>0.96199999999999997</c:v>
                </c:pt>
                <c:pt idx="8">
                  <c:v>0.94299999999999995</c:v>
                </c:pt>
                <c:pt idx="10">
                  <c:v>0.92800000000000005</c:v>
                </c:pt>
                <c:pt idx="12">
                  <c:v>0.91600000000000004</c:v>
                </c:pt>
                <c:pt idx="14">
                  <c:v>0.90500000000000003</c:v>
                </c:pt>
                <c:pt idx="15">
                  <c:v>0.89500000000000002</c:v>
                </c:pt>
                <c:pt idx="16">
                  <c:v>0.88500000000000001</c:v>
                </c:pt>
                <c:pt idx="17">
                  <c:v>0.875</c:v>
                </c:pt>
                <c:pt idx="18">
                  <c:v>0.86599999999999999</c:v>
                </c:pt>
                <c:pt idx="19">
                  <c:v>0.85699999999999998</c:v>
                </c:pt>
                <c:pt idx="21">
                  <c:v>0.83499999999999996</c:v>
                </c:pt>
                <c:pt idx="22">
                  <c:v>0.81499999999999995</c:v>
                </c:pt>
                <c:pt idx="23">
                  <c:v>0.77700000000000002</c:v>
                </c:pt>
                <c:pt idx="25">
                  <c:v>0.71100000000000008</c:v>
                </c:pt>
                <c:pt idx="26">
                  <c:v>0.65400000000000003</c:v>
                </c:pt>
                <c:pt idx="27">
                  <c:v>0.60499999999999998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attenuation'!$BD$8:$BD$1007</c:f>
              <c:numCache>
                <c:formatCode>0.000</c:formatCode>
                <c:ptCount val="1000"/>
                <c:pt idx="0">
                  <c:v>0.99785846189385452</c:v>
                </c:pt>
                <c:pt idx="1">
                  <c:v>0.99572043545959987</c:v>
                </c:pt>
                <c:pt idx="2">
                  <c:v>0.99358957292881167</c:v>
                </c:pt>
                <c:pt idx="3">
                  <c:v>0.99146952653354881</c:v>
                </c:pt>
                <c:pt idx="4">
                  <c:v>0.98936394850587051</c:v>
                </c:pt>
                <c:pt idx="5">
                  <c:v>0.98727649107783566</c:v>
                </c:pt>
                <c:pt idx="6">
                  <c:v>0.98521080648150361</c:v>
                </c:pt>
                <c:pt idx="7">
                  <c:v>0.98317054694893313</c:v>
                </c:pt>
                <c:pt idx="8">
                  <c:v>0.98115936471218357</c:v>
                </c:pt>
                <c:pt idx="9">
                  <c:v>0.97918091200331392</c:v>
                </c:pt>
                <c:pt idx="10">
                  <c:v>0.97723884105438319</c:v>
                </c:pt>
                <c:pt idx="11">
                  <c:v>0.97533680409745049</c:v>
                </c:pt>
                <c:pt idx="12">
                  <c:v>0.97347845336457506</c:v>
                </c:pt>
                <c:pt idx="13">
                  <c:v>0.97166744108781578</c:v>
                </c:pt>
                <c:pt idx="14">
                  <c:v>0.96990741949923187</c:v>
                </c:pt>
                <c:pt idx="15">
                  <c:v>0.96820204083088235</c:v>
                </c:pt>
                <c:pt idx="16">
                  <c:v>0.96655495731482632</c:v>
                </c:pt>
                <c:pt idx="17">
                  <c:v>0.9649698211831228</c:v>
                </c:pt>
                <c:pt idx="18">
                  <c:v>0.963450284667831</c:v>
                </c:pt>
                <c:pt idx="19">
                  <c:v>0.96200000000100994</c:v>
                </c:pt>
                <c:pt idx="20">
                  <c:v>0.96062134921069164</c:v>
                </c:pt>
                <c:pt idx="21">
                  <c:v>0.95931163350880111</c:v>
                </c:pt>
                <c:pt idx="22">
                  <c:v>0.95806688390323591</c:v>
                </c:pt>
                <c:pt idx="23">
                  <c:v>0.95688313140189385</c:v>
                </c:pt>
                <c:pt idx="24">
                  <c:v>0.95575640701267262</c:v>
                </c:pt>
                <c:pt idx="25">
                  <c:v>0.95468274174347012</c:v>
                </c:pt>
                <c:pt idx="26">
                  <c:v>0.95365816660218394</c:v>
                </c:pt>
                <c:pt idx="27">
                  <c:v>0.95267871259671211</c:v>
                </c:pt>
                <c:pt idx="28">
                  <c:v>0.95174041073495219</c:v>
                </c:pt>
                <c:pt idx="29">
                  <c:v>0.950839292024802</c:v>
                </c:pt>
                <c:pt idx="30">
                  <c:v>0.94997138747415932</c:v>
                </c:pt>
                <c:pt idx="31">
                  <c:v>0.94913272809092186</c:v>
                </c:pt>
                <c:pt idx="32">
                  <c:v>0.94831934488298764</c:v>
                </c:pt>
                <c:pt idx="33">
                  <c:v>0.94752726885825411</c:v>
                </c:pt>
                <c:pt idx="34">
                  <c:v>0.9467525310246192</c:v>
                </c:pt>
                <c:pt idx="35">
                  <c:v>0.9459911623899806</c:v>
                </c:pt>
                <c:pt idx="36">
                  <c:v>0.94523919396223621</c:v>
                </c:pt>
                <c:pt idx="37">
                  <c:v>0.94449265674928362</c:v>
                </c:pt>
                <c:pt idx="38">
                  <c:v>0.94374758175902085</c:v>
                </c:pt>
                <c:pt idx="39">
                  <c:v>0.94299999999934525</c:v>
                </c:pt>
                <c:pt idx="40">
                  <c:v>0.94224676626623116</c:v>
                </c:pt>
                <c:pt idx="41">
                  <c:v>0.94148803050795626</c:v>
                </c:pt>
                <c:pt idx="42">
                  <c:v>0.94072476646087488</c:v>
                </c:pt>
                <c:pt idx="43">
                  <c:v>0.93995794786134101</c:v>
                </c:pt>
                <c:pt idx="44">
                  <c:v>0.93918854844570876</c:v>
                </c:pt>
                <c:pt idx="45">
                  <c:v>0.93841754195033233</c:v>
                </c:pt>
                <c:pt idx="46">
                  <c:v>0.93764590211156573</c:v>
                </c:pt>
                <c:pt idx="47">
                  <c:v>0.93687460266576306</c:v>
                </c:pt>
                <c:pt idx="48">
                  <c:v>0.93610461734927863</c:v>
                </c:pt>
                <c:pt idx="49">
                  <c:v>0.93533691989846623</c:v>
                </c:pt>
                <c:pt idx="50">
                  <c:v>0.93457248404968019</c:v>
                </c:pt>
                <c:pt idx="51">
                  <c:v>0.93381228353927459</c:v>
                </c:pt>
                <c:pt idx="52">
                  <c:v>0.93305729210360355</c:v>
                </c:pt>
                <c:pt idx="53">
                  <c:v>0.93230848347902107</c:v>
                </c:pt>
                <c:pt idx="54">
                  <c:v>0.93156683140188146</c:v>
                </c:pt>
                <c:pt idx="55">
                  <c:v>0.9308333096085385</c:v>
                </c:pt>
                <c:pt idx="56">
                  <c:v>0.93010889183534662</c:v>
                </c:pt>
                <c:pt idx="57">
                  <c:v>0.92939455181865982</c:v>
                </c:pt>
                <c:pt idx="58">
                  <c:v>0.92869126329483231</c:v>
                </c:pt>
                <c:pt idx="59">
                  <c:v>0.92800000000021787</c:v>
                </c:pt>
                <c:pt idx="60">
                  <c:v>0.92732146072289245</c:v>
                </c:pt>
                <c:pt idx="61">
                  <c:v>0.92665524445781755</c:v>
                </c:pt>
                <c:pt idx="62">
                  <c:v>0.92600067525167584</c:v>
                </c:pt>
                <c:pt idx="63">
                  <c:v>0.92535707715115045</c:v>
                </c:pt>
                <c:pt idx="64">
                  <c:v>0.92472377420292451</c:v>
                </c:pt>
                <c:pt idx="65">
                  <c:v>0.9241000904536808</c:v>
                </c:pt>
                <c:pt idx="66">
                  <c:v>0.92348534995010234</c:v>
                </c:pt>
                <c:pt idx="67">
                  <c:v>0.92287887673887226</c:v>
                </c:pt>
                <c:pt idx="68">
                  <c:v>0.92227999486667345</c:v>
                </c:pt>
                <c:pt idx="69">
                  <c:v>0.92168802838018882</c:v>
                </c:pt>
                <c:pt idx="70">
                  <c:v>0.92110230132610127</c:v>
                </c:pt>
                <c:pt idx="71">
                  <c:v>0.92052213775109415</c:v>
                </c:pt>
                <c:pt idx="72">
                  <c:v>0.91994686170185003</c:v>
                </c:pt>
                <c:pt idx="73">
                  <c:v>0.91937579722505203</c:v>
                </c:pt>
                <c:pt idx="74">
                  <c:v>0.91880826836738316</c:v>
                </c:pt>
                <c:pt idx="75">
                  <c:v>0.91824359917552645</c:v>
                </c:pt>
                <c:pt idx="76">
                  <c:v>0.91768111369616479</c:v>
                </c:pt>
                <c:pt idx="77">
                  <c:v>0.91712013597598119</c:v>
                </c:pt>
                <c:pt idx="78">
                  <c:v>0.91655999006165867</c:v>
                </c:pt>
                <c:pt idx="79">
                  <c:v>0.91599999999988024</c:v>
                </c:pt>
                <c:pt idx="80">
                  <c:v>0.9154396408423674</c:v>
                </c:pt>
                <c:pt idx="81">
                  <c:v>0.91487899166099695</c:v>
                </c:pt>
                <c:pt idx="82">
                  <c:v>0.91431828253268399</c:v>
                </c:pt>
                <c:pt idx="83">
                  <c:v>0.9137577435343438</c:v>
                </c:pt>
                <c:pt idx="84">
                  <c:v>0.91319760474289169</c:v>
                </c:pt>
                <c:pt idx="85">
                  <c:v>0.91263809623524295</c:v>
                </c:pt>
                <c:pt idx="86">
                  <c:v>0.91207944808831287</c:v>
                </c:pt>
                <c:pt idx="87">
                  <c:v>0.91152189037901665</c:v>
                </c:pt>
                <c:pt idx="88">
                  <c:v>0.91096565318426959</c:v>
                </c:pt>
                <c:pt idx="89">
                  <c:v>0.91041096658098686</c:v>
                </c:pt>
                <c:pt idx="90">
                  <c:v>0.90985806064608399</c:v>
                </c:pt>
                <c:pt idx="91">
                  <c:v>0.90930716545647594</c:v>
                </c:pt>
                <c:pt idx="92">
                  <c:v>0.90875851108907824</c:v>
                </c:pt>
                <c:pt idx="93">
                  <c:v>0.90821232762080595</c:v>
                </c:pt>
                <c:pt idx="94">
                  <c:v>0.90766884512857438</c:v>
                </c:pt>
                <c:pt idx="95">
                  <c:v>0.90712829368929893</c:v>
                </c:pt>
                <c:pt idx="96">
                  <c:v>0.90659090337989467</c:v>
                </c:pt>
                <c:pt idx="97">
                  <c:v>0.90605690427727725</c:v>
                </c:pt>
                <c:pt idx="98">
                  <c:v>0.9055265264583614</c:v>
                </c:pt>
                <c:pt idx="99">
                  <c:v>0.90500000000006264</c:v>
                </c:pt>
                <c:pt idx="100">
                  <c:v>0.90447747590741978</c:v>
                </c:pt>
                <c:pt idx="101">
                  <c:v>0.90395878889796455</c:v>
                </c:pt>
                <c:pt idx="102">
                  <c:v>0.90344369461735252</c:v>
                </c:pt>
                <c:pt idx="103">
                  <c:v>0.90293194871123872</c:v>
                </c:pt>
                <c:pt idx="104">
                  <c:v>0.90242330682527883</c:v>
                </c:pt>
                <c:pt idx="105">
                  <c:v>0.90191752460512786</c:v>
                </c:pt>
                <c:pt idx="106">
                  <c:v>0.90141435769644163</c:v>
                </c:pt>
                <c:pt idx="107">
                  <c:v>0.90091356174487502</c:v>
                </c:pt>
                <c:pt idx="108">
                  <c:v>0.90041489239608363</c:v>
                </c:pt>
                <c:pt idx="109">
                  <c:v>0.89991810529572303</c:v>
                </c:pt>
                <c:pt idx="110">
                  <c:v>0.899422956089448</c:v>
                </c:pt>
                <c:pt idx="111">
                  <c:v>0.89892920042291402</c:v>
                </c:pt>
                <c:pt idx="112">
                  <c:v>0.898436593941777</c:v>
                </c:pt>
                <c:pt idx="113">
                  <c:v>0.89794489229169105</c:v>
                </c:pt>
                <c:pt idx="114">
                  <c:v>0.897453851118313</c:v>
                </c:pt>
                <c:pt idx="115">
                  <c:v>0.89696322606729706</c:v>
                </c:pt>
                <c:pt idx="116">
                  <c:v>0.89647277278430004</c:v>
                </c:pt>
                <c:pt idx="117">
                  <c:v>0.89598224691497497</c:v>
                </c:pt>
                <c:pt idx="118">
                  <c:v>0.89549140410497996</c:v>
                </c:pt>
                <c:pt idx="119">
                  <c:v>0.89499999999996804</c:v>
                </c:pt>
                <c:pt idx="120">
                  <c:v>0.89450783052806404</c:v>
                </c:pt>
                <c:pt idx="121">
                  <c:v>0.894014852747262</c:v>
                </c:pt>
                <c:pt idx="122">
                  <c:v>0.893521063998027</c:v>
                </c:pt>
                <c:pt idx="123">
                  <c:v>0.893026461620823</c:v>
                </c:pt>
                <c:pt idx="124">
                  <c:v>0.89253104295611196</c:v>
                </c:pt>
                <c:pt idx="125">
                  <c:v>0.89203480534435797</c:v>
                </c:pt>
                <c:pt idx="126">
                  <c:v>0.89153774612602599</c:v>
                </c:pt>
                <c:pt idx="127">
                  <c:v>0.89103986264157797</c:v>
                </c:pt>
                <c:pt idx="128">
                  <c:v>0.89054115223147901</c:v>
                </c:pt>
                <c:pt idx="129">
                  <c:v>0.89004161223619094</c:v>
                </c:pt>
                <c:pt idx="130">
                  <c:v>0.88954123999617896</c:v>
                </c:pt>
                <c:pt idx="131">
                  <c:v>0.88904003285190603</c:v>
                </c:pt>
                <c:pt idx="132">
                  <c:v>0.888537988143836</c:v>
                </c:pt>
                <c:pt idx="133">
                  <c:v>0.88803510321243195</c:v>
                </c:pt>
                <c:pt idx="134">
                  <c:v>0.88753137539815896</c:v>
                </c:pt>
                <c:pt idx="135">
                  <c:v>0.88702680204147799</c:v>
                </c:pt>
                <c:pt idx="136">
                  <c:v>0.886521380482855</c:v>
                </c:pt>
                <c:pt idx="137">
                  <c:v>0.88601510806275297</c:v>
                </c:pt>
                <c:pt idx="138">
                  <c:v>0.88550798212163495</c:v>
                </c:pt>
                <c:pt idx="139">
                  <c:v>0.88499999999996604</c:v>
                </c:pt>
                <c:pt idx="140">
                  <c:v>0.88449120198021203</c:v>
                </c:pt>
                <c:pt idx="141">
                  <c:v>0.88398180011286098</c:v>
                </c:pt>
                <c:pt idx="142">
                  <c:v>0.88347204939040103</c:v>
                </c:pt>
                <c:pt idx="143">
                  <c:v>0.88296220480532406</c:v>
                </c:pt>
                <c:pt idx="144">
                  <c:v>0.88245252135011898</c:v>
                </c:pt>
                <c:pt idx="145">
                  <c:v>0.88194325401727702</c:v>
                </c:pt>
                <c:pt idx="146">
                  <c:v>0.88143465779928798</c:v>
                </c:pt>
                <c:pt idx="147">
                  <c:v>0.88092698768864097</c:v>
                </c:pt>
                <c:pt idx="148">
                  <c:v>0.88042049867782801</c:v>
                </c:pt>
                <c:pt idx="149">
                  <c:v>0.879915445759338</c:v>
                </c:pt>
                <c:pt idx="150">
                  <c:v>0.87941208392566206</c:v>
                </c:pt>
                <c:pt idx="151">
                  <c:v>0.87891066816928998</c:v>
                </c:pt>
                <c:pt idx="152">
                  <c:v>0.87841145348271099</c:v>
                </c:pt>
                <c:pt idx="153">
                  <c:v>0.877914694858417</c:v>
                </c:pt>
                <c:pt idx="154">
                  <c:v>0.87742064728889702</c:v>
                </c:pt>
                <c:pt idx="155">
                  <c:v>0.87692956576664205</c:v>
                </c:pt>
                <c:pt idx="156">
                  <c:v>0.876441705284141</c:v>
                </c:pt>
                <c:pt idx="157">
                  <c:v>0.875957320833885</c:v>
                </c:pt>
                <c:pt idx="158">
                  <c:v>0.87547666740836494</c:v>
                </c:pt>
                <c:pt idx="159">
                  <c:v>0.87500000000006906</c:v>
                </c:pt>
                <c:pt idx="160">
                  <c:v>0.87452748655100399</c:v>
                </c:pt>
                <c:pt idx="161">
                  <c:v>0.87405894680122898</c:v>
                </c:pt>
                <c:pt idx="162">
                  <c:v>0.87359411344032001</c:v>
                </c:pt>
                <c:pt idx="163">
                  <c:v>0.87313271915785307</c:v>
                </c:pt>
                <c:pt idx="164">
                  <c:v>0.87267449664340302</c:v>
                </c:pt>
                <c:pt idx="165">
                  <c:v>0.87221917858654596</c:v>
                </c:pt>
                <c:pt idx="166">
                  <c:v>0.87176649767685599</c:v>
                </c:pt>
                <c:pt idx="167">
                  <c:v>0.87131618660390897</c:v>
                </c:pt>
                <c:pt idx="168">
                  <c:v>0.870867978057281</c:v>
                </c:pt>
                <c:pt idx="169">
                  <c:v>0.87042160472654695</c:v>
                </c:pt>
                <c:pt idx="170">
                  <c:v>0.86997679930128202</c:v>
                </c:pt>
                <c:pt idx="171">
                  <c:v>0.86953329447106198</c:v>
                </c:pt>
                <c:pt idx="172">
                  <c:v>0.86909082292546203</c:v>
                </c:pt>
                <c:pt idx="173">
                  <c:v>0.86864911735405703</c:v>
                </c:pt>
                <c:pt idx="174">
                  <c:v>0.86820791044642398</c:v>
                </c:pt>
                <c:pt idx="175">
                  <c:v>0.86776693489213597</c:v>
                </c:pt>
                <c:pt idx="176">
                  <c:v>0.86732592338076997</c:v>
                </c:pt>
                <c:pt idx="177">
                  <c:v>0.86688460860190097</c:v>
                </c:pt>
                <c:pt idx="178">
                  <c:v>0.86644272324510496</c:v>
                </c:pt>
                <c:pt idx="179">
                  <c:v>0.86599999999995603</c:v>
                </c:pt>
                <c:pt idx="180">
                  <c:v>0.865556226815969</c:v>
                </c:pt>
                <c:pt idx="181">
                  <c:v>0.86511141268241398</c:v>
                </c:pt>
                <c:pt idx="182">
                  <c:v>0.86466562184850004</c:v>
                </c:pt>
                <c:pt idx="183">
                  <c:v>0.86421891856343402</c:v>
                </c:pt>
                <c:pt idx="184">
                  <c:v>0.86377136707642499</c:v>
                </c:pt>
                <c:pt idx="185">
                  <c:v>0.863323031636683</c:v>
                </c:pt>
                <c:pt idx="186">
                  <c:v>0.86287397649341502</c:v>
                </c:pt>
                <c:pt idx="187">
                  <c:v>0.86242426589582999</c:v>
                </c:pt>
                <c:pt idx="188">
                  <c:v>0.86197396409313598</c:v>
                </c:pt>
                <c:pt idx="189">
                  <c:v>0.86152313533454294</c:v>
                </c:pt>
                <c:pt idx="190">
                  <c:v>0.86107184386925906</c:v>
                </c:pt>
                <c:pt idx="191">
                  <c:v>0.86062015394649194</c:v>
                </c:pt>
                <c:pt idx="192">
                  <c:v>0.86016812981545099</c:v>
                </c:pt>
                <c:pt idx="193">
                  <c:v>0.85971583572534405</c:v>
                </c:pt>
                <c:pt idx="194">
                  <c:v>0.85926333592538007</c:v>
                </c:pt>
                <c:pt idx="195">
                  <c:v>0.858810694664768</c:v>
                </c:pt>
                <c:pt idx="196">
                  <c:v>0.85835797619271603</c:v>
                </c:pt>
                <c:pt idx="197">
                  <c:v>0.85790524475843299</c:v>
                </c:pt>
                <c:pt idx="198">
                  <c:v>0.85745256461112596</c:v>
                </c:pt>
                <c:pt idx="199">
                  <c:v>0.85700000000000598</c:v>
                </c:pt>
                <c:pt idx="200">
                  <c:v>0.85654760766239502</c:v>
                </c:pt>
                <c:pt idx="201">
                  <c:v>0.856095414288079</c:v>
                </c:pt>
                <c:pt idx="202">
                  <c:v>0.85564343905495799</c:v>
                </c:pt>
                <c:pt idx="203">
                  <c:v>0.85519170114093201</c:v>
                </c:pt>
                <c:pt idx="204">
                  <c:v>0.85474021972390102</c:v>
                </c:pt>
                <c:pt idx="205">
                  <c:v>0.85428901398176493</c:v>
                </c:pt>
                <c:pt idx="206">
                  <c:v>0.85383810309242603</c:v>
                </c:pt>
                <c:pt idx="207">
                  <c:v>0.85338750623378201</c:v>
                </c:pt>
                <c:pt idx="208">
                  <c:v>0.85293724258373493</c:v>
                </c:pt>
                <c:pt idx="209">
                  <c:v>0.85248733132018395</c:v>
                </c:pt>
                <c:pt idx="210">
                  <c:v>0.85203779162102999</c:v>
                </c:pt>
                <c:pt idx="211">
                  <c:v>0.851588642664173</c:v>
                </c:pt>
                <c:pt idx="212">
                  <c:v>0.85113990362751302</c:v>
                </c:pt>
                <c:pt idx="213">
                  <c:v>0.85069159368894998</c:v>
                </c:pt>
                <c:pt idx="214">
                  <c:v>0.85024373202638504</c:v>
                </c:pt>
                <c:pt idx="215">
                  <c:v>0.84979633781771802</c:v>
                </c:pt>
                <c:pt idx="216">
                  <c:v>0.84934943024084997</c:v>
                </c:pt>
                <c:pt idx="217">
                  <c:v>0.84890302847367893</c:v>
                </c:pt>
                <c:pt idx="218">
                  <c:v>0.84845715169410796</c:v>
                </c:pt>
                <c:pt idx="219">
                  <c:v>0.84801181908003498</c:v>
                </c:pt>
                <c:pt idx="220">
                  <c:v>0.84756704980936104</c:v>
                </c:pt>
                <c:pt idx="221">
                  <c:v>0.84712286305998696</c:v>
                </c:pt>
                <c:pt idx="222">
                  <c:v>0.84667927800981202</c:v>
                </c:pt>
                <c:pt idx="223">
                  <c:v>0.84623631383673703</c:v>
                </c:pt>
                <c:pt idx="224">
                  <c:v>0.84579398971866193</c:v>
                </c:pt>
                <c:pt idx="225">
                  <c:v>0.84535232483348699</c:v>
                </c:pt>
                <c:pt idx="226">
                  <c:v>0.84491133835911303</c:v>
                </c:pt>
                <c:pt idx="227">
                  <c:v>0.84447104947343998</c:v>
                </c:pt>
                <c:pt idx="228">
                  <c:v>0.84403147735436801</c:v>
                </c:pt>
                <c:pt idx="229">
                  <c:v>0.84359264117979693</c:v>
                </c:pt>
                <c:pt idx="230">
                  <c:v>0.84315456012762702</c:v>
                </c:pt>
                <c:pt idx="231">
                  <c:v>0.84271725337575998</c:v>
                </c:pt>
                <c:pt idx="232">
                  <c:v>0.84228074010209397</c:v>
                </c:pt>
                <c:pt idx="233">
                  <c:v>0.84184503948453004</c:v>
                </c:pt>
                <c:pt idx="234">
                  <c:v>0.84141017070096902</c:v>
                </c:pt>
                <c:pt idx="235">
                  <c:v>0.84097615292931005</c:v>
                </c:pt>
                <c:pt idx="236">
                  <c:v>0.84054300534745496</c:v>
                </c:pt>
                <c:pt idx="237">
                  <c:v>0.84011074713330203</c:v>
                </c:pt>
                <c:pt idx="238">
                  <c:v>0.83967939746475295</c:v>
                </c:pt>
                <c:pt idx="239">
                  <c:v>0.83924897551970801</c:v>
                </c:pt>
                <c:pt idx="240">
                  <c:v>0.83881950047606602</c:v>
                </c:pt>
                <c:pt idx="241">
                  <c:v>0.83839099151172902</c:v>
                </c:pt>
                <c:pt idx="242">
                  <c:v>0.83796346780459596</c:v>
                </c:pt>
                <c:pt idx="243">
                  <c:v>0.83753694853256699</c:v>
                </c:pt>
                <c:pt idx="244">
                  <c:v>0.83711145287354305</c:v>
                </c:pt>
                <c:pt idx="245">
                  <c:v>0.83668700000542495</c:v>
                </c:pt>
                <c:pt idx="246">
                  <c:v>0.83626360910611097</c:v>
                </c:pt>
                <c:pt idx="247">
                  <c:v>0.83584129935350293</c:v>
                </c:pt>
                <c:pt idx="248">
                  <c:v>0.83542008992550099</c:v>
                </c:pt>
                <c:pt idx="249">
                  <c:v>0.83500000000000496</c:v>
                </c:pt>
                <c:pt idx="250">
                  <c:v>0.834581041981307</c:v>
                </c:pt>
                <c:pt idx="251">
                  <c:v>0.83416320117926701</c:v>
                </c:pt>
                <c:pt idx="252">
                  <c:v>0.83374645613013598</c:v>
                </c:pt>
                <c:pt idx="253">
                  <c:v>0.83333078537016603</c:v>
                </c:pt>
                <c:pt idx="254">
                  <c:v>0.83291616743560803</c:v>
                </c:pt>
                <c:pt idx="255">
                  <c:v>0.832502580862713</c:v>
                </c:pt>
                <c:pt idx="256">
                  <c:v>0.83209000418773393</c:v>
                </c:pt>
                <c:pt idx="257">
                  <c:v>0.83167841594692193</c:v>
                </c:pt>
                <c:pt idx="258">
                  <c:v>0.83126779467652701</c:v>
                </c:pt>
                <c:pt idx="259">
                  <c:v>0.83085811891280204</c:v>
                </c:pt>
                <c:pt idx="260">
                  <c:v>0.83044936719199902</c:v>
                </c:pt>
                <c:pt idx="261">
                  <c:v>0.83004151805036797</c:v>
                </c:pt>
                <c:pt idx="262">
                  <c:v>0.82963455002416098</c:v>
                </c:pt>
                <c:pt idx="263">
                  <c:v>0.82922844164962894</c:v>
                </c:pt>
                <c:pt idx="264">
                  <c:v>0.82882317146302498</c:v>
                </c:pt>
                <c:pt idx="265">
                  <c:v>0.82841871800059996</c:v>
                </c:pt>
                <c:pt idx="266">
                  <c:v>0.82801505979860401</c:v>
                </c:pt>
                <c:pt idx="267">
                  <c:v>0.82761217539329002</c:v>
                </c:pt>
                <c:pt idx="268">
                  <c:v>0.82721004332090897</c:v>
                </c:pt>
                <c:pt idx="269">
                  <c:v>0.82680864211771199</c:v>
                </c:pt>
                <c:pt idx="270">
                  <c:v>0.82640795031995196</c:v>
                </c:pt>
                <c:pt idx="271">
                  <c:v>0.82600794646387798</c:v>
                </c:pt>
                <c:pt idx="272">
                  <c:v>0.82560860908574396</c:v>
                </c:pt>
                <c:pt idx="273">
                  <c:v>0.825209916721801</c:v>
                </c:pt>
                <c:pt idx="274">
                  <c:v>0.82481184790829898</c:v>
                </c:pt>
                <c:pt idx="275">
                  <c:v>0.82441438118149102</c:v>
                </c:pt>
                <c:pt idx="276">
                  <c:v>0.824017495077628</c:v>
                </c:pt>
                <c:pt idx="277">
                  <c:v>0.82362116813296105</c:v>
                </c:pt>
                <c:pt idx="278">
                  <c:v>0.82322537888374203</c:v>
                </c:pt>
                <c:pt idx="279">
                  <c:v>0.82283010586622196</c:v>
                </c:pt>
                <c:pt idx="280">
                  <c:v>0.82243532761665405</c:v>
                </c:pt>
                <c:pt idx="281">
                  <c:v>0.82204102267128798</c:v>
                </c:pt>
                <c:pt idx="282">
                  <c:v>0.82164716956637496</c:v>
                </c:pt>
                <c:pt idx="283">
                  <c:v>0.82125374683816799</c:v>
                </c:pt>
                <c:pt idx="284">
                  <c:v>0.82086073302291807</c:v>
                </c:pt>
                <c:pt idx="285">
                  <c:v>0.82046810665687597</c:v>
                </c:pt>
                <c:pt idx="286">
                  <c:v>0.82007584627629404</c:v>
                </c:pt>
                <c:pt idx="287">
                  <c:v>0.81968393041742305</c:v>
                </c:pt>
                <c:pt idx="288">
                  <c:v>0.81929233761651499</c:v>
                </c:pt>
                <c:pt idx="289">
                  <c:v>0.81890104640982098</c:v>
                </c:pt>
                <c:pt idx="290">
                  <c:v>0.81851003533359301</c:v>
                </c:pt>
                <c:pt idx="291">
                  <c:v>0.81811928292408298</c:v>
                </c:pt>
                <c:pt idx="292">
                  <c:v>0.81772876771754099</c:v>
                </c:pt>
                <c:pt idx="293">
                  <c:v>0.81733846825021894</c:v>
                </c:pt>
                <c:pt idx="294">
                  <c:v>0.81694836305836893</c:v>
                </c:pt>
                <c:pt idx="295">
                  <c:v>0.81655843067824196</c:v>
                </c:pt>
                <c:pt idx="296">
                  <c:v>0.81616864964609004</c:v>
                </c:pt>
                <c:pt idx="297">
                  <c:v>0.81577899849816404</c:v>
                </c:pt>
                <c:pt idx="298">
                  <c:v>0.81538945577071598</c:v>
                </c:pt>
                <c:pt idx="299">
                  <c:v>0.81499999999999706</c:v>
                </c:pt>
                <c:pt idx="300">
                  <c:v>0.81461061391403</c:v>
                </c:pt>
                <c:pt idx="301">
                  <c:v>0.81422129700792201</c:v>
                </c:pt>
                <c:pt idx="302">
                  <c:v>0.81383205296855199</c:v>
                </c:pt>
                <c:pt idx="303">
                  <c:v>0.81344288548279897</c:v>
                </c:pt>
                <c:pt idx="304">
                  <c:v>0.81305379823754198</c:v>
                </c:pt>
                <c:pt idx="305">
                  <c:v>0.81266479491965904</c:v>
                </c:pt>
                <c:pt idx="306">
                  <c:v>0.81227587921602895</c:v>
                </c:pt>
                <c:pt idx="307">
                  <c:v>0.81188705481353096</c:v>
                </c:pt>
                <c:pt idx="308">
                  <c:v>0.81149832539904398</c:v>
                </c:pt>
                <c:pt idx="309">
                  <c:v>0.81110969465944605</c:v>
                </c:pt>
                <c:pt idx="310">
                  <c:v>0.81072116628161606</c:v>
                </c:pt>
                <c:pt idx="311">
                  <c:v>0.81033274395243304</c:v>
                </c:pt>
                <c:pt idx="312">
                  <c:v>0.80994443135877603</c:v>
                </c:pt>
                <c:pt idx="313">
                  <c:v>0.80955623218752204</c:v>
                </c:pt>
                <c:pt idx="314">
                  <c:v>0.80916815012555199</c:v>
                </c:pt>
                <c:pt idx="315">
                  <c:v>0.80878018885974401</c:v>
                </c:pt>
                <c:pt idx="316">
                  <c:v>0.80839235207697602</c:v>
                </c:pt>
                <c:pt idx="317">
                  <c:v>0.80800464346412704</c:v>
                </c:pt>
                <c:pt idx="318">
                  <c:v>0.80761706670807698</c:v>
                </c:pt>
                <c:pt idx="319">
                  <c:v>0.80722962549570298</c:v>
                </c:pt>
                <c:pt idx="320">
                  <c:v>0.80684232351388496</c:v>
                </c:pt>
                <c:pt idx="321">
                  <c:v>0.80645516444950105</c:v>
                </c:pt>
                <c:pt idx="322">
                  <c:v>0.80606815198942994</c:v>
                </c:pt>
                <c:pt idx="323">
                  <c:v>0.80568128982054998</c:v>
                </c:pt>
                <c:pt idx="324">
                  <c:v>0.80529458162974199</c:v>
                </c:pt>
                <c:pt idx="325">
                  <c:v>0.80490803110388198</c:v>
                </c:pt>
                <c:pt idx="326">
                  <c:v>0.80452164192984998</c:v>
                </c:pt>
                <c:pt idx="327">
                  <c:v>0.80413541779452502</c:v>
                </c:pt>
                <c:pt idx="328">
                  <c:v>0.803749362384786</c:v>
                </c:pt>
                <c:pt idx="329">
                  <c:v>0.80336347938751096</c:v>
                </c:pt>
                <c:pt idx="330">
                  <c:v>0.80297777248957802</c:v>
                </c:pt>
                <c:pt idx="331">
                  <c:v>0.802592245377868</c:v>
                </c:pt>
                <c:pt idx="332">
                  <c:v>0.80220690173925702</c:v>
                </c:pt>
                <c:pt idx="333">
                  <c:v>0.801821745260626</c:v>
                </c:pt>
                <c:pt idx="334">
                  <c:v>0.80143677962885307</c:v>
                </c:pt>
                <c:pt idx="335">
                  <c:v>0.80105200853081704</c:v>
                </c:pt>
                <c:pt idx="336">
                  <c:v>0.80066743565339604</c:v>
                </c:pt>
                <c:pt idx="337">
                  <c:v>0.80028306468346899</c:v>
                </c:pt>
                <c:pt idx="338">
                  <c:v>0.79989889930791502</c:v>
                </c:pt>
                <c:pt idx="339">
                  <c:v>0.79951494321361194</c:v>
                </c:pt>
                <c:pt idx="340">
                  <c:v>0.79913120008743999</c:v>
                </c:pt>
                <c:pt idx="341">
                  <c:v>0.79874767361627697</c:v>
                </c:pt>
                <c:pt idx="342">
                  <c:v>0.79836436748700201</c:v>
                </c:pt>
                <c:pt idx="343">
                  <c:v>0.79798128538649293</c:v>
                </c:pt>
                <c:pt idx="344">
                  <c:v>0.79759843100162997</c:v>
                </c:pt>
                <c:pt idx="345">
                  <c:v>0.79721580801929104</c:v>
                </c:pt>
                <c:pt idx="346">
                  <c:v>0.79683342012635494</c:v>
                </c:pt>
                <c:pt idx="347">
                  <c:v>0.79645127100970003</c:v>
                </c:pt>
                <c:pt idx="348">
                  <c:v>0.79606936435620601</c:v>
                </c:pt>
                <c:pt idx="349">
                  <c:v>0.79568770385275001</c:v>
                </c:pt>
                <c:pt idx="350">
                  <c:v>0.79530629318621293</c:v>
                </c:pt>
                <c:pt idx="351">
                  <c:v>0.79492513604347204</c:v>
                </c:pt>
                <c:pt idx="352">
                  <c:v>0.79454423611140601</c:v>
                </c:pt>
                <c:pt idx="353">
                  <c:v>0.79416359707689399</c:v>
                </c:pt>
                <c:pt idx="354">
                  <c:v>0.793783222626815</c:v>
                </c:pt>
                <c:pt idx="355">
                  <c:v>0.79340311644804795</c:v>
                </c:pt>
                <c:pt idx="356">
                  <c:v>0.79302328222747098</c:v>
                </c:pt>
                <c:pt idx="357">
                  <c:v>0.79264372365196301</c:v>
                </c:pt>
                <c:pt idx="358">
                  <c:v>0.79226444440840194</c:v>
                </c:pt>
                <c:pt idx="359">
                  <c:v>0.79188544818366802</c:v>
                </c:pt>
                <c:pt idx="360">
                  <c:v>0.79150673866463994</c:v>
                </c:pt>
                <c:pt idx="361">
                  <c:v>0.79112831953819507</c:v>
                </c:pt>
                <c:pt idx="362">
                  <c:v>0.79075019449121298</c:v>
                </c:pt>
                <c:pt idx="363">
                  <c:v>0.79037236721057302</c:v>
                </c:pt>
                <c:pt idx="364">
                  <c:v>0.78999484138315201</c:v>
                </c:pt>
                <c:pt idx="365">
                  <c:v>0.78961762069583097</c:v>
                </c:pt>
                <c:pt idx="366">
                  <c:v>0.78924070883548703</c:v>
                </c:pt>
                <c:pt idx="367">
                  <c:v>0.78886410948899999</c:v>
                </c:pt>
                <c:pt idx="368">
                  <c:v>0.78848782634324799</c:v>
                </c:pt>
                <c:pt idx="369">
                  <c:v>0.78811186308511005</c:v>
                </c:pt>
                <c:pt idx="370">
                  <c:v>0.78773622340146399</c:v>
                </c:pt>
                <c:pt idx="371">
                  <c:v>0.78736091097919003</c:v>
                </c:pt>
                <c:pt idx="372">
                  <c:v>0.78698592950516599</c:v>
                </c:pt>
                <c:pt idx="373">
                  <c:v>0.78661128266627101</c:v>
                </c:pt>
                <c:pt idx="374">
                  <c:v>0.78623697414938298</c:v>
                </c:pt>
                <c:pt idx="375">
                  <c:v>0.78586300764138195</c:v>
                </c:pt>
                <c:pt idx="376">
                  <c:v>0.78548938682914604</c:v>
                </c:pt>
                <c:pt idx="377">
                  <c:v>0.78511611539955406</c:v>
                </c:pt>
                <c:pt idx="378">
                  <c:v>0.78474319703948503</c:v>
                </c:pt>
                <c:pt idx="379">
                  <c:v>0.78437063543581598</c:v>
                </c:pt>
                <c:pt idx="380">
                  <c:v>0.78399843427542804</c:v>
                </c:pt>
                <c:pt idx="381">
                  <c:v>0.78362659724519901</c:v>
                </c:pt>
                <c:pt idx="382">
                  <c:v>0.78325512803200803</c:v>
                </c:pt>
                <c:pt idx="383">
                  <c:v>0.78288403032273202</c:v>
                </c:pt>
                <c:pt idx="384">
                  <c:v>0.78251330780425199</c:v>
                </c:pt>
                <c:pt idx="385">
                  <c:v>0.78214296416344598</c:v>
                </c:pt>
                <c:pt idx="386">
                  <c:v>0.781773003087192</c:v>
                </c:pt>
                <c:pt idx="387">
                  <c:v>0.78140342826236897</c:v>
                </c:pt>
                <c:pt idx="388">
                  <c:v>0.78103424337585603</c:v>
                </c:pt>
                <c:pt idx="389">
                  <c:v>0.78066545211453298</c:v>
                </c:pt>
                <c:pt idx="390">
                  <c:v>0.78029705816527595</c:v>
                </c:pt>
                <c:pt idx="391">
                  <c:v>0.77992906521496597</c:v>
                </c:pt>
                <c:pt idx="392">
                  <c:v>0.77956147695048106</c:v>
                </c:pt>
                <c:pt idx="393">
                  <c:v>0.77919429705870003</c:v>
                </c:pt>
                <c:pt idx="394">
                  <c:v>0.778827529226501</c:v>
                </c:pt>
                <c:pt idx="395">
                  <c:v>0.77846117714076402</c:v>
                </c:pt>
                <c:pt idx="396">
                  <c:v>0.77809524448836598</c:v>
                </c:pt>
                <c:pt idx="397">
                  <c:v>0.77772973495618702</c:v>
                </c:pt>
                <c:pt idx="398">
                  <c:v>0.77736465223110596</c:v>
                </c:pt>
                <c:pt idx="399">
                  <c:v>0.77700000000000102</c:v>
                </c:pt>
                <c:pt idx="400">
                  <c:v>0.77663578111071196</c:v>
                </c:pt>
                <c:pt idx="401">
                  <c:v>0.77627199505492905</c:v>
                </c:pt>
                <c:pt idx="402">
                  <c:v>0.77590864048530195</c:v>
                </c:pt>
                <c:pt idx="403">
                  <c:v>0.77554571605448197</c:v>
                </c:pt>
                <c:pt idx="404">
                  <c:v>0.775183220415118</c:v>
                </c:pt>
                <c:pt idx="405">
                  <c:v>0.77482115221986103</c:v>
                </c:pt>
                <c:pt idx="406">
                  <c:v>0.77445951012136205</c:v>
                </c:pt>
                <c:pt idx="407">
                  <c:v>0.77409829277227105</c:v>
                </c:pt>
                <c:pt idx="408">
                  <c:v>0.77373749882523801</c:v>
                </c:pt>
                <c:pt idx="409">
                  <c:v>0.77337712693291505</c:v>
                </c:pt>
                <c:pt idx="410">
                  <c:v>0.77301717574795104</c:v>
                </c:pt>
                <c:pt idx="411">
                  <c:v>0.77265764392299696</c:v>
                </c:pt>
                <c:pt idx="412">
                  <c:v>0.77229853011070304</c:v>
                </c:pt>
                <c:pt idx="413">
                  <c:v>0.77193983296372004</c:v>
                </c:pt>
                <c:pt idx="414">
                  <c:v>0.77158155113469795</c:v>
                </c:pt>
                <c:pt idx="415">
                  <c:v>0.77122368327628799</c:v>
                </c:pt>
                <c:pt idx="416">
                  <c:v>0.77086622804114002</c:v>
                </c:pt>
                <c:pt idx="417">
                  <c:v>0.77050918408190494</c:v>
                </c:pt>
                <c:pt idx="418">
                  <c:v>0.77015255005123207</c:v>
                </c:pt>
                <c:pt idx="419">
                  <c:v>0.76979632460177405</c:v>
                </c:pt>
                <c:pt idx="420">
                  <c:v>0.769440506386179</c:v>
                </c:pt>
                <c:pt idx="421">
                  <c:v>0.76908509405709802</c:v>
                </c:pt>
                <c:pt idx="422">
                  <c:v>0.76873008626718198</c:v>
                </c:pt>
                <c:pt idx="423">
                  <c:v>0.76837548166908198</c:v>
                </c:pt>
                <c:pt idx="424">
                  <c:v>0.76802127891544703</c:v>
                </c:pt>
                <c:pt idx="425">
                  <c:v>0.76766747665892898</c:v>
                </c:pt>
                <c:pt idx="426">
                  <c:v>0.76731407355217707</c:v>
                </c:pt>
                <c:pt idx="427">
                  <c:v>0.76696106824784205</c:v>
                </c:pt>
                <c:pt idx="428">
                  <c:v>0.76660845939857503</c:v>
                </c:pt>
                <c:pt idx="429">
                  <c:v>0.76625624565702599</c:v>
                </c:pt>
                <c:pt idx="430">
                  <c:v>0.76590442567584494</c:v>
                </c:pt>
                <c:pt idx="431">
                  <c:v>0.76555299810768296</c:v>
                </c:pt>
                <c:pt idx="432">
                  <c:v>0.76520196160519105</c:v>
                </c:pt>
                <c:pt idx="433">
                  <c:v>0.76485131482101798</c:v>
                </c:pt>
                <c:pt idx="434">
                  <c:v>0.76450105640781496</c:v>
                </c:pt>
                <c:pt idx="435">
                  <c:v>0.76415118501823398</c:v>
                </c:pt>
                <c:pt idx="436">
                  <c:v>0.76380169930492303</c:v>
                </c:pt>
                <c:pt idx="437">
                  <c:v>0.76345259792053399</c:v>
                </c:pt>
                <c:pt idx="438">
                  <c:v>0.76310387951771597</c:v>
                </c:pt>
                <c:pt idx="439">
                  <c:v>0.76275554274912194</c:v>
                </c:pt>
                <c:pt idx="440">
                  <c:v>0.76240758626740002</c:v>
                </c:pt>
                <c:pt idx="441">
                  <c:v>0.76206000872520196</c:v>
                </c:pt>
                <c:pt idx="442">
                  <c:v>0.761712808775177</c:v>
                </c:pt>
                <c:pt idx="443">
                  <c:v>0.76136598506997699</c:v>
                </c:pt>
                <c:pt idx="444">
                  <c:v>0.76101953626225094</c:v>
                </c:pt>
                <c:pt idx="445">
                  <c:v>0.76067346100465105</c:v>
                </c:pt>
                <c:pt idx="446">
                  <c:v>0.76032775794982599</c:v>
                </c:pt>
                <c:pt idx="447">
                  <c:v>0.75998242575042696</c:v>
                </c:pt>
                <c:pt idx="448">
                  <c:v>0.75963746305910496</c:v>
                </c:pt>
                <c:pt idx="449">
                  <c:v>0.75929286852850997</c:v>
                </c:pt>
                <c:pt idx="450">
                  <c:v>0.75894864081129199</c:v>
                </c:pt>
                <c:pt idx="451">
                  <c:v>0.758604778560102</c:v>
                </c:pt>
                <c:pt idx="452">
                  <c:v>0.758261280427591</c:v>
                </c:pt>
                <c:pt idx="453">
                  <c:v>0.75791814506640798</c:v>
                </c:pt>
                <c:pt idx="454">
                  <c:v>0.75757537112920403</c:v>
                </c:pt>
                <c:pt idx="455">
                  <c:v>0.75723295726863005</c:v>
                </c:pt>
                <c:pt idx="456">
                  <c:v>0.75689090213733601</c:v>
                </c:pt>
                <c:pt idx="457">
                  <c:v>0.75654920438797302</c:v>
                </c:pt>
                <c:pt idx="458">
                  <c:v>0.75620786267319096</c:v>
                </c:pt>
                <c:pt idx="459">
                  <c:v>0.75586687564564004</c:v>
                </c:pt>
                <c:pt idx="460">
                  <c:v>0.75552624195797102</c:v>
                </c:pt>
                <c:pt idx="461">
                  <c:v>0.75518596026283502</c:v>
                </c:pt>
                <c:pt idx="462">
                  <c:v>0.75484602921288102</c:v>
                </c:pt>
                <c:pt idx="463">
                  <c:v>0.75450644746076101</c:v>
                </c:pt>
                <c:pt idx="464">
                  <c:v>0.75416721365912398</c:v>
                </c:pt>
                <c:pt idx="465">
                  <c:v>0.75382832646062103</c:v>
                </c:pt>
                <c:pt idx="466">
                  <c:v>0.75348978451790294</c:v>
                </c:pt>
                <c:pt idx="467">
                  <c:v>0.75315158648362002</c:v>
                </c:pt>
                <c:pt idx="468">
                  <c:v>0.75281373101042304</c:v>
                </c:pt>
                <c:pt idx="469">
                  <c:v>0.75247621675096099</c:v>
                </c:pt>
                <c:pt idx="470">
                  <c:v>0.75213904235788598</c:v>
                </c:pt>
                <c:pt idx="471">
                  <c:v>0.75180220648384799</c:v>
                </c:pt>
                <c:pt idx="472">
                  <c:v>0.75146570778149702</c:v>
                </c:pt>
                <c:pt idx="473">
                  <c:v>0.75112954490348405</c:v>
                </c:pt>
                <c:pt idx="474">
                  <c:v>0.75079371650245896</c:v>
                </c:pt>
                <c:pt idx="475">
                  <c:v>0.75045822123107297</c:v>
                </c:pt>
                <c:pt idx="476">
                  <c:v>0.75012305774197596</c:v>
                </c:pt>
                <c:pt idx="477">
                  <c:v>0.74978822468781803</c:v>
                </c:pt>
                <c:pt idx="478">
                  <c:v>0.74945372072125105</c:v>
                </c:pt>
                <c:pt idx="479">
                  <c:v>0.74911954449492302</c:v>
                </c:pt>
                <c:pt idx="480">
                  <c:v>0.74878569466148703</c:v>
                </c:pt>
                <c:pt idx="481">
                  <c:v>0.74845216987359198</c:v>
                </c:pt>
                <c:pt idx="482">
                  <c:v>0.74811896878388895</c:v>
                </c:pt>
                <c:pt idx="483">
                  <c:v>0.74778609004502794</c:v>
                </c:pt>
                <c:pt idx="484">
                  <c:v>0.74745353230966005</c:v>
                </c:pt>
                <c:pt idx="485">
                  <c:v>0.74712129423043505</c:v>
                </c:pt>
                <c:pt idx="486">
                  <c:v>0.74678937446000404</c:v>
                </c:pt>
                <c:pt idx="487">
                  <c:v>0.74645777165101601</c:v>
                </c:pt>
                <c:pt idx="488">
                  <c:v>0.74612648445612306</c:v>
                </c:pt>
                <c:pt idx="489">
                  <c:v>0.74579551152797507</c:v>
                </c:pt>
                <c:pt idx="490">
                  <c:v>0.74546485151922304</c:v>
                </c:pt>
                <c:pt idx="491">
                  <c:v>0.74513450308251605</c:v>
                </c:pt>
                <c:pt idx="492">
                  <c:v>0.744804464870506</c:v>
                </c:pt>
                <c:pt idx="493">
                  <c:v>0.74447473553584198</c:v>
                </c:pt>
                <c:pt idx="494">
                  <c:v>0.74414531373117498</c:v>
                </c:pt>
                <c:pt idx="495">
                  <c:v>0.743816198109157</c:v>
                </c:pt>
                <c:pt idx="496">
                  <c:v>0.74348738732243602</c:v>
                </c:pt>
                <c:pt idx="497">
                  <c:v>0.74315888002366393</c:v>
                </c:pt>
                <c:pt idx="498">
                  <c:v>0.74283067486549004</c:v>
                </c:pt>
                <c:pt idx="499">
                  <c:v>0.74250277050056701</c:v>
                </c:pt>
                <c:pt idx="500">
                  <c:v>0.74217516558154295</c:v>
                </c:pt>
                <c:pt idx="501">
                  <c:v>0.74184785876106907</c:v>
                </c:pt>
                <c:pt idx="502">
                  <c:v>0.74152084869179602</c:v>
                </c:pt>
                <c:pt idx="503">
                  <c:v>0.74119413402637502</c:v>
                </c:pt>
                <c:pt idx="504">
                  <c:v>0.74086771341745505</c:v>
                </c:pt>
                <c:pt idx="505">
                  <c:v>0.74054158551768701</c:v>
                </c:pt>
                <c:pt idx="506">
                  <c:v>0.74021574897972198</c:v>
                </c:pt>
                <c:pt idx="507">
                  <c:v>0.73989020245620996</c:v>
                </c:pt>
                <c:pt idx="508">
                  <c:v>0.73956494459980093</c:v>
                </c:pt>
                <c:pt idx="509">
                  <c:v>0.73923997406314701</c:v>
                </c:pt>
                <c:pt idx="510">
                  <c:v>0.73891528949889596</c:v>
                </c:pt>
                <c:pt idx="511">
                  <c:v>0.73859088955970098</c:v>
                </c:pt>
                <c:pt idx="512">
                  <c:v>0.73826677289821108</c:v>
                </c:pt>
                <c:pt idx="513">
                  <c:v>0.73794293816707601</c:v>
                </c:pt>
                <c:pt idx="514">
                  <c:v>0.737619384018948</c:v>
                </c:pt>
                <c:pt idx="515">
                  <c:v>0.73729610910647603</c:v>
                </c:pt>
                <c:pt idx="516">
                  <c:v>0.73697311208231098</c:v>
                </c:pt>
                <c:pt idx="517">
                  <c:v>0.73665039159910406</c:v>
                </c:pt>
                <c:pt idx="518">
                  <c:v>0.73632794630950493</c:v>
                </c:pt>
                <c:pt idx="519">
                  <c:v>0.73600577486616392</c:v>
                </c:pt>
                <c:pt idx="520">
                  <c:v>0.73568387592173301</c:v>
                </c:pt>
                <c:pt idx="521">
                  <c:v>0.73536224812885997</c:v>
                </c:pt>
                <c:pt idx="522">
                  <c:v>0.73504089014019702</c:v>
                </c:pt>
                <c:pt idx="523">
                  <c:v>0.73471980060839504</c:v>
                </c:pt>
                <c:pt idx="524">
                  <c:v>0.734398978186103</c:v>
                </c:pt>
                <c:pt idx="525">
                  <c:v>0.73407842152597202</c:v>
                </c:pt>
                <c:pt idx="526">
                  <c:v>0.73375812928065298</c:v>
                </c:pt>
                <c:pt idx="527">
                  <c:v>0.73343810010279598</c:v>
                </c:pt>
                <c:pt idx="528">
                  <c:v>0.733118332645052</c:v>
                </c:pt>
                <c:pt idx="529">
                  <c:v>0.73279882556006992</c:v>
                </c:pt>
                <c:pt idx="530">
                  <c:v>0.73247957750050108</c:v>
                </c:pt>
                <c:pt idx="531">
                  <c:v>0.73216058711899701</c:v>
                </c:pt>
                <c:pt idx="532">
                  <c:v>0.73184185306820693</c:v>
                </c:pt>
                <c:pt idx="533">
                  <c:v>0.73152337400078093</c:v>
                </c:pt>
                <c:pt idx="534">
                  <c:v>0.73120514856937102</c:v>
                </c:pt>
                <c:pt idx="535">
                  <c:v>0.73088717542662596</c:v>
                </c:pt>
                <c:pt idx="536">
                  <c:v>0.73056945322519695</c:v>
                </c:pt>
                <c:pt idx="537">
                  <c:v>0.730251980617735</c:v>
                </c:pt>
                <c:pt idx="538">
                  <c:v>0.72993475625689008</c:v>
                </c:pt>
                <c:pt idx="539">
                  <c:v>0.72961777879531198</c:v>
                </c:pt>
                <c:pt idx="540">
                  <c:v>0.729301046885652</c:v>
                </c:pt>
                <c:pt idx="541">
                  <c:v>0.72898455918055993</c:v>
                </c:pt>
                <c:pt idx="542">
                  <c:v>0.72866831433268697</c:v>
                </c:pt>
                <c:pt idx="543">
                  <c:v>0.728352310994684</c:v>
                </c:pt>
                <c:pt idx="544">
                  <c:v>0.72803654781920002</c:v>
                </c:pt>
                <c:pt idx="545">
                  <c:v>0.72772102345888601</c:v>
                </c:pt>
                <c:pt idx="546">
                  <c:v>0.72740573656639196</c:v>
                </c:pt>
                <c:pt idx="547">
                  <c:v>0.72709068579436997</c:v>
                </c:pt>
                <c:pt idx="548">
                  <c:v>0.72677586979546893</c:v>
                </c:pt>
                <c:pt idx="549">
                  <c:v>0.72646128722233994</c:v>
                </c:pt>
                <c:pt idx="550">
                  <c:v>0.72614693672763297</c:v>
                </c:pt>
                <c:pt idx="551">
                  <c:v>0.72583281696400004</c:v>
                </c:pt>
                <c:pt idx="552">
                  <c:v>0.72551892658408901</c:v>
                </c:pt>
                <c:pt idx="553">
                  <c:v>0.72520526424055198</c:v>
                </c:pt>
                <c:pt idx="554">
                  <c:v>0.72489182858603907</c:v>
                </c:pt>
                <c:pt idx="555">
                  <c:v>0.72457861827320102</c:v>
                </c:pt>
                <c:pt idx="556">
                  <c:v>0.72426563195468807</c:v>
                </c:pt>
                <c:pt idx="557">
                  <c:v>0.72395286828315097</c:v>
                </c:pt>
                <c:pt idx="558">
                  <c:v>0.72364032591123895</c:v>
                </c:pt>
                <c:pt idx="559">
                  <c:v>0.72332800349160398</c:v>
                </c:pt>
                <c:pt idx="560">
                  <c:v>0.72301589967689495</c:v>
                </c:pt>
                <c:pt idx="561">
                  <c:v>0.72270401311976395</c:v>
                </c:pt>
                <c:pt idx="562">
                  <c:v>0.72239234247286099</c:v>
                </c:pt>
                <c:pt idx="563">
                  <c:v>0.72208088638883594</c:v>
                </c:pt>
                <c:pt idx="564">
                  <c:v>0.72176964352033901</c:v>
                </c:pt>
                <c:pt idx="565">
                  <c:v>0.72145861252002197</c:v>
                </c:pt>
                <c:pt idx="566">
                  <c:v>0.72114779204053403</c:v>
                </c:pt>
                <c:pt idx="567">
                  <c:v>0.72083718073452596</c:v>
                </c:pt>
                <c:pt idx="568">
                  <c:v>0.72052677725464898</c:v>
                </c:pt>
                <c:pt idx="569">
                  <c:v>0.72021658025355206</c:v>
                </c:pt>
                <c:pt idx="570">
                  <c:v>0.71990658838388699</c:v>
                </c:pt>
                <c:pt idx="571">
                  <c:v>0.71959680029830297</c:v>
                </c:pt>
                <c:pt idx="572">
                  <c:v>0.719287214649452</c:v>
                </c:pt>
                <c:pt idx="573">
                  <c:v>0.71897783008998406</c:v>
                </c:pt>
                <c:pt idx="574">
                  <c:v>0.71866864527254792</c:v>
                </c:pt>
                <c:pt idx="575">
                  <c:v>0.71835965884979702</c:v>
                </c:pt>
                <c:pt idx="576">
                  <c:v>0.71805086947437902</c:v>
                </c:pt>
                <c:pt idx="577">
                  <c:v>0.71774227579894601</c:v>
                </c:pt>
                <c:pt idx="578">
                  <c:v>0.71743387647614798</c:v>
                </c:pt>
                <c:pt idx="579">
                  <c:v>0.71712567015863504</c:v>
                </c:pt>
                <c:pt idx="580">
                  <c:v>0.71681765549905796</c:v>
                </c:pt>
                <c:pt idx="581">
                  <c:v>0.71650983115006706</c:v>
                </c:pt>
                <c:pt idx="582">
                  <c:v>0.71620219576431299</c:v>
                </c:pt>
                <c:pt idx="583">
                  <c:v>0.71589474799444597</c:v>
                </c:pt>
                <c:pt idx="584">
                  <c:v>0.71558748649311699</c:v>
                </c:pt>
                <c:pt idx="585">
                  <c:v>0.71528040991297592</c:v>
                </c:pt>
                <c:pt idx="586">
                  <c:v>0.71497351690667299</c:v>
                </c:pt>
                <c:pt idx="587">
                  <c:v>0.71466680612685907</c:v>
                </c:pt>
                <c:pt idx="588">
                  <c:v>0.71436027622618492</c:v>
                </c:pt>
                <c:pt idx="589">
                  <c:v>0.71405392585730099</c:v>
                </c:pt>
                <c:pt idx="590">
                  <c:v>0.71374775367285692</c:v>
                </c:pt>
                <c:pt idx="591">
                  <c:v>0.71344175832550394</c:v>
                </c:pt>
                <c:pt idx="592">
                  <c:v>0.71313593846789203</c:v>
                </c:pt>
                <c:pt idx="593">
                  <c:v>0.71283029275267107</c:v>
                </c:pt>
                <c:pt idx="594">
                  <c:v>0.71252481983249294</c:v>
                </c:pt>
                <c:pt idx="595">
                  <c:v>0.71221951836000708</c:v>
                </c:pt>
                <c:pt idx="596">
                  <c:v>0.71191438698786502</c:v>
                </c:pt>
                <c:pt idx="597">
                  <c:v>0.71160942436871599</c:v>
                </c:pt>
                <c:pt idx="598">
                  <c:v>0.71130462915521098</c:v>
                </c:pt>
                <c:pt idx="599">
                  <c:v>0.71100000000000008</c:v>
                </c:pt>
                <c:pt idx="600">
                  <c:v>0.71069553585717893</c:v>
                </c:pt>
                <c:pt idx="601">
                  <c:v>0.71039123688662498</c:v>
                </c:pt>
                <c:pt idx="602">
                  <c:v>0.71008710354965998</c:v>
                </c:pt>
                <c:pt idx="603">
                  <c:v>0.70978313630760703</c:v>
                </c:pt>
                <c:pt idx="604">
                  <c:v>0.709479335621786</c:v>
                </c:pt>
                <c:pt idx="605">
                  <c:v>0.70917570195352098</c:v>
                </c:pt>
                <c:pt idx="606">
                  <c:v>0.70887223576413394</c:v>
                </c:pt>
                <c:pt idx="607">
                  <c:v>0.70856893751494598</c:v>
                </c:pt>
                <c:pt idx="608">
                  <c:v>0.70826580766727898</c:v>
                </c:pt>
                <c:pt idx="609">
                  <c:v>0.70796284668245701</c:v>
                </c:pt>
                <c:pt idx="610">
                  <c:v>0.70766005502179996</c:v>
                </c:pt>
                <c:pt idx="611">
                  <c:v>0.70735743314663102</c:v>
                </c:pt>
                <c:pt idx="612">
                  <c:v>0.70705498151827295</c:v>
                </c:pt>
                <c:pt idx="613">
                  <c:v>0.70675270059804607</c:v>
                </c:pt>
                <c:pt idx="614">
                  <c:v>0.70645059084727402</c:v>
                </c:pt>
                <c:pt idx="615">
                  <c:v>0.706148652727278</c:v>
                </c:pt>
                <c:pt idx="616">
                  <c:v>0.705846886699381</c:v>
                </c:pt>
                <c:pt idx="617">
                  <c:v>0.705545293224904</c:v>
                </c:pt>
                <c:pt idx="618">
                  <c:v>0.70524387276516998</c:v>
                </c:pt>
                <c:pt idx="619">
                  <c:v>0.70494262578150102</c:v>
                </c:pt>
                <c:pt idx="620">
                  <c:v>0.704641552735219</c:v>
                </c:pt>
                <c:pt idx="621">
                  <c:v>0.70434065408764501</c:v>
                </c:pt>
                <c:pt idx="622">
                  <c:v>0.70403993030010303</c:v>
                </c:pt>
                <c:pt idx="623">
                  <c:v>0.70373938183391394</c:v>
                </c:pt>
                <c:pt idx="624">
                  <c:v>0.70343900915040103</c:v>
                </c:pt>
                <c:pt idx="625">
                  <c:v>0.70313881271088507</c:v>
                </c:pt>
                <c:pt idx="626">
                  <c:v>0.70283879297668794</c:v>
                </c:pt>
                <c:pt idx="627">
                  <c:v>0.70253895040913306</c:v>
                </c:pt>
                <c:pt idx="628">
                  <c:v>0.70223928546954206</c:v>
                </c:pt>
                <c:pt idx="629">
                  <c:v>0.70193979861923705</c:v>
                </c:pt>
                <c:pt idx="630">
                  <c:v>0.70164049031953901</c:v>
                </c:pt>
                <c:pt idx="631">
                  <c:v>0.70134136103177203</c:v>
                </c:pt>
                <c:pt idx="632">
                  <c:v>0.70104241121725708</c:v>
                </c:pt>
                <c:pt idx="633">
                  <c:v>0.70074364133731604</c:v>
                </c:pt>
                <c:pt idx="634">
                  <c:v>0.70044505185327099</c:v>
                </c:pt>
                <c:pt idx="635">
                  <c:v>0.70014664322644493</c:v>
                </c:pt>
                <c:pt idx="636">
                  <c:v>0.69984841591815994</c:v>
                </c:pt>
                <c:pt idx="637">
                  <c:v>0.699550370389737</c:v>
                </c:pt>
                <c:pt idx="638">
                  <c:v>0.69925250710249998</c:v>
                </c:pt>
                <c:pt idx="639">
                  <c:v>0.69895482651776897</c:v>
                </c:pt>
                <c:pt idx="640">
                  <c:v>0.69865732909686695</c:v>
                </c:pt>
                <c:pt idx="641">
                  <c:v>0.69836001530111602</c:v>
                </c:pt>
                <c:pt idx="642">
                  <c:v>0.69806288559183804</c:v>
                </c:pt>
                <c:pt idx="643">
                  <c:v>0.697765940430356</c:v>
                </c:pt>
                <c:pt idx="644">
                  <c:v>0.69746918027799099</c:v>
                </c:pt>
                <c:pt idx="645">
                  <c:v>0.69717260559606498</c:v>
                </c:pt>
                <c:pt idx="646">
                  <c:v>0.69687621684590195</c:v>
                </c:pt>
                <c:pt idx="647">
                  <c:v>0.69658001448882201</c:v>
                </c:pt>
                <c:pt idx="648">
                  <c:v>0.69628399898614801</c:v>
                </c:pt>
                <c:pt idx="649">
                  <c:v>0.69598817079920106</c:v>
                </c:pt>
                <c:pt idx="650">
                  <c:v>0.69569253038930501</c:v>
                </c:pt>
                <c:pt idx="651">
                  <c:v>0.69539707821778096</c:v>
                </c:pt>
                <c:pt idx="652">
                  <c:v>0.69510181474595201</c:v>
                </c:pt>
                <c:pt idx="653">
                  <c:v>0.69480674043513801</c:v>
                </c:pt>
                <c:pt idx="654">
                  <c:v>0.69451185574666296</c:v>
                </c:pt>
                <c:pt idx="655">
                  <c:v>0.69421716114184906</c:v>
                </c:pt>
                <c:pt idx="656">
                  <c:v>0.69392265708201806</c:v>
                </c:pt>
                <c:pt idx="657">
                  <c:v>0.69362834402849094</c:v>
                </c:pt>
                <c:pt idx="658">
                  <c:v>0.69333422244259102</c:v>
                </c:pt>
                <c:pt idx="659">
                  <c:v>0.69304029278564006</c:v>
                </c:pt>
                <c:pt idx="660">
                  <c:v>0.69274655551896003</c:v>
                </c:pt>
                <c:pt idx="661">
                  <c:v>0.69245301110387403</c:v>
                </c:pt>
                <c:pt idx="662">
                  <c:v>0.69215966000170193</c:v>
                </c:pt>
                <c:pt idx="663">
                  <c:v>0.69186650267376892</c:v>
                </c:pt>
                <c:pt idx="664">
                  <c:v>0.691573539581394</c:v>
                </c:pt>
                <c:pt idx="665">
                  <c:v>0.69128077118590103</c:v>
                </c:pt>
                <c:pt idx="666">
                  <c:v>0.69098819794861199</c:v>
                </c:pt>
                <c:pt idx="667">
                  <c:v>0.69069582033084898</c:v>
                </c:pt>
                <c:pt idx="668">
                  <c:v>0.69040363879393407</c:v>
                </c:pt>
                <c:pt idx="669">
                  <c:v>0.69011165379918893</c:v>
                </c:pt>
                <c:pt idx="670">
                  <c:v>0.68981986580793597</c:v>
                </c:pt>
                <c:pt idx="671">
                  <c:v>0.68952827528149707</c:v>
                </c:pt>
                <c:pt idx="672">
                  <c:v>0.68923688268119498</c:v>
                </c:pt>
                <c:pt idx="673">
                  <c:v>0.68894568846835103</c:v>
                </c:pt>
                <c:pt idx="674">
                  <c:v>0.68865469310428806</c:v>
                </c:pt>
                <c:pt idx="675">
                  <c:v>0.68836389705032697</c:v>
                </c:pt>
                <c:pt idx="676">
                  <c:v>0.68807330076779105</c:v>
                </c:pt>
                <c:pt idx="677">
                  <c:v>0.68778290471800196</c:v>
                </c:pt>
                <c:pt idx="678">
                  <c:v>0.68749270936228202</c:v>
                </c:pt>
                <c:pt idx="679">
                  <c:v>0.68720271516195308</c:v>
                </c:pt>
                <c:pt idx="680">
                  <c:v>0.68691292257833703</c:v>
                </c:pt>
                <c:pt idx="681">
                  <c:v>0.68662333207275705</c:v>
                </c:pt>
                <c:pt idx="682">
                  <c:v>0.68633394410653392</c:v>
                </c:pt>
                <c:pt idx="683">
                  <c:v>0.68604475914098995</c:v>
                </c:pt>
                <c:pt idx="684">
                  <c:v>0.68575577763744799</c:v>
                </c:pt>
                <c:pt idx="685">
                  <c:v>0.68546700005723005</c:v>
                </c:pt>
                <c:pt idx="686">
                  <c:v>0.68517842686165797</c:v>
                </c:pt>
                <c:pt idx="687">
                  <c:v>0.68489005851205298</c:v>
                </c:pt>
                <c:pt idx="688">
                  <c:v>0.68460189546973904</c:v>
                </c:pt>
                <c:pt idx="689">
                  <c:v>0.68431393819603703</c:v>
                </c:pt>
                <c:pt idx="690">
                  <c:v>0.68402618715226904</c:v>
                </c:pt>
                <c:pt idx="691">
                  <c:v>0.68373864279975693</c:v>
                </c:pt>
                <c:pt idx="692">
                  <c:v>0.68345130559982392</c:v>
                </c:pt>
                <c:pt idx="693">
                  <c:v>0.68316417601379098</c:v>
                </c:pt>
                <c:pt idx="694">
                  <c:v>0.68287725450298098</c:v>
                </c:pt>
                <c:pt idx="695">
                  <c:v>0.68259054152871601</c:v>
                </c:pt>
                <c:pt idx="696">
                  <c:v>0.68230403755231794</c:v>
                </c:pt>
                <c:pt idx="697">
                  <c:v>0.68201774303510798</c:v>
                </c:pt>
                <c:pt idx="698">
                  <c:v>0.68173165843840999</c:v>
                </c:pt>
                <c:pt idx="699">
                  <c:v>0.68144578422354507</c:v>
                </c:pt>
                <c:pt idx="700">
                  <c:v>0.68116012085183497</c:v>
                </c:pt>
                <c:pt idx="701">
                  <c:v>0.68087466878460301</c:v>
                </c:pt>
                <c:pt idx="702">
                  <c:v>0.68058942848316994</c:v>
                </c:pt>
                <c:pt idx="703">
                  <c:v>0.68030440040885798</c:v>
                </c:pt>
                <c:pt idx="704">
                  <c:v>0.68001958502299098</c:v>
                </c:pt>
                <c:pt idx="705">
                  <c:v>0.67973498278688904</c:v>
                </c:pt>
                <c:pt idx="706">
                  <c:v>0.67945059416187492</c:v>
                </c:pt>
                <c:pt idx="707">
                  <c:v>0.67916641960927104</c:v>
                </c:pt>
                <c:pt idx="708">
                  <c:v>0.67888245959039994</c:v>
                </c:pt>
                <c:pt idx="709">
                  <c:v>0.67859871456658194</c:v>
                </c:pt>
                <c:pt idx="710">
                  <c:v>0.67831518499914101</c:v>
                </c:pt>
                <c:pt idx="711">
                  <c:v>0.67803187134939802</c:v>
                </c:pt>
                <c:pt idx="712">
                  <c:v>0.67774877407867606</c:v>
                </c:pt>
                <c:pt idx="713">
                  <c:v>0.67746589364829701</c:v>
                </c:pt>
                <c:pt idx="714">
                  <c:v>0.67718323051958196</c:v>
                </c:pt>
                <c:pt idx="715">
                  <c:v>0.67690078515385399</c:v>
                </c:pt>
                <c:pt idx="716">
                  <c:v>0.67661855801243498</c:v>
                </c:pt>
                <c:pt idx="717">
                  <c:v>0.67633654955664702</c:v>
                </c:pt>
                <c:pt idx="718">
                  <c:v>0.67605476024781197</c:v>
                </c:pt>
                <c:pt idx="719">
                  <c:v>0.67577319054725304</c:v>
                </c:pt>
                <c:pt idx="720">
                  <c:v>0.675491840916291</c:v>
                </c:pt>
                <c:pt idx="721">
                  <c:v>0.67521071181624892</c:v>
                </c:pt>
                <c:pt idx="722">
                  <c:v>0.67492980370844802</c:v>
                </c:pt>
                <c:pt idx="723">
                  <c:v>0.67464911705420993</c:v>
                </c:pt>
                <c:pt idx="724">
                  <c:v>0.67436865231485899</c:v>
                </c:pt>
                <c:pt idx="725">
                  <c:v>0.67408840995171593</c:v>
                </c:pt>
                <c:pt idx="726">
                  <c:v>0.67380839042610208</c:v>
                </c:pt>
                <c:pt idx="727">
                  <c:v>0.67352859419934097</c:v>
                </c:pt>
                <c:pt idx="728">
                  <c:v>0.67324902173275292</c:v>
                </c:pt>
                <c:pt idx="729">
                  <c:v>0.67296967348766301</c:v>
                </c:pt>
                <c:pt idx="730">
                  <c:v>0.67269054992539001</c:v>
                </c:pt>
                <c:pt idx="731">
                  <c:v>0.67241165150725801</c:v>
                </c:pt>
                <c:pt idx="732">
                  <c:v>0.67213297869458899</c:v>
                </c:pt>
                <c:pt idx="733">
                  <c:v>0.67185453194870504</c:v>
                </c:pt>
                <c:pt idx="734">
                  <c:v>0.67157631173092702</c:v>
                </c:pt>
                <c:pt idx="735">
                  <c:v>0.67129831850257804</c:v>
                </c:pt>
                <c:pt idx="736">
                  <c:v>0.67102055272498107</c:v>
                </c:pt>
                <c:pt idx="737">
                  <c:v>0.67074301485945598</c:v>
                </c:pt>
                <c:pt idx="738">
                  <c:v>0.67046570536732708</c:v>
                </c:pt>
                <c:pt idx="739">
                  <c:v>0.67018862470991503</c:v>
                </c:pt>
                <c:pt idx="740">
                  <c:v>0.66991177334854302</c:v>
                </c:pt>
                <c:pt idx="741">
                  <c:v>0.66963515174453203</c:v>
                </c:pt>
                <c:pt idx="742">
                  <c:v>0.66935876035920505</c:v>
                </c:pt>
                <c:pt idx="743">
                  <c:v>0.66908259965388406</c:v>
                </c:pt>
                <c:pt idx="744">
                  <c:v>0.66880667008989003</c:v>
                </c:pt>
                <c:pt idx="745">
                  <c:v>0.66853097212854706</c:v>
                </c:pt>
                <c:pt idx="746">
                  <c:v>0.66825550623117602</c:v>
                </c:pt>
                <c:pt idx="747">
                  <c:v>0.667980272859099</c:v>
                </c:pt>
                <c:pt idx="748">
                  <c:v>0.66770527247363798</c:v>
                </c:pt>
                <c:pt idx="749">
                  <c:v>0.66743050553611605</c:v>
                </c:pt>
                <c:pt idx="750">
                  <c:v>0.66715597250785397</c:v>
                </c:pt>
                <c:pt idx="751">
                  <c:v>0.66688167385017505</c:v>
                </c:pt>
                <c:pt idx="752">
                  <c:v>0.66660761002440005</c:v>
                </c:pt>
                <c:pt idx="753">
                  <c:v>0.66633378149185307</c:v>
                </c:pt>
                <c:pt idx="754">
                  <c:v>0.66606018871385397</c:v>
                </c:pt>
                <c:pt idx="755">
                  <c:v>0.66578683215172707</c:v>
                </c:pt>
                <c:pt idx="756">
                  <c:v>0.66551371226679201</c:v>
                </c:pt>
                <c:pt idx="757">
                  <c:v>0.665240829520373</c:v>
                </c:pt>
                <c:pt idx="758">
                  <c:v>0.66496818437379102</c:v>
                </c:pt>
                <c:pt idx="759">
                  <c:v>0.66469577728836904</c:v>
                </c:pt>
                <c:pt idx="760">
                  <c:v>0.66442360872542805</c:v>
                </c:pt>
                <c:pt idx="761">
                  <c:v>0.66415167914629092</c:v>
                </c:pt>
                <c:pt idx="762">
                  <c:v>0.66387998901227996</c:v>
                </c:pt>
                <c:pt idx="763">
                  <c:v>0.66360853878471593</c:v>
                </c:pt>
                <c:pt idx="764">
                  <c:v>0.66333732892492292</c:v>
                </c:pt>
                <c:pt idx="765">
                  <c:v>0.66306635989422102</c:v>
                </c:pt>
                <c:pt idx="766">
                  <c:v>0.662795632153934</c:v>
                </c:pt>
                <c:pt idx="767">
                  <c:v>0.66252514616538405</c:v>
                </c:pt>
                <c:pt idx="768">
                  <c:v>0.66225490238989093</c:v>
                </c:pt>
                <c:pt idx="769">
                  <c:v>0.66198490128877907</c:v>
                </c:pt>
                <c:pt idx="770">
                  <c:v>0.66171514332337</c:v>
                </c:pt>
                <c:pt idx="771">
                  <c:v>0.66144562895498504</c:v>
                </c:pt>
                <c:pt idx="772">
                  <c:v>0.66117635864494795</c:v>
                </c:pt>
                <c:pt idx="773">
                  <c:v>0.66090733285457892</c:v>
                </c:pt>
                <c:pt idx="774">
                  <c:v>0.66063855204520094</c:v>
                </c:pt>
                <c:pt idx="775">
                  <c:v>0.660370016678136</c:v>
                </c:pt>
                <c:pt idx="776">
                  <c:v>0.66010172721470695</c:v>
                </c:pt>
                <c:pt idx="777">
                  <c:v>0.659833684116235</c:v>
                </c:pt>
                <c:pt idx="778">
                  <c:v>0.65956588784404202</c:v>
                </c:pt>
                <c:pt idx="779">
                  <c:v>0.65929833885945099</c:v>
                </c:pt>
                <c:pt idx="780">
                  <c:v>0.65903103762378401</c:v>
                </c:pt>
                <c:pt idx="781">
                  <c:v>0.65876398459836194</c:v>
                </c:pt>
                <c:pt idx="782">
                  <c:v>0.65849718024450898</c:v>
                </c:pt>
                <c:pt idx="783">
                  <c:v>0.65823062502354501</c:v>
                </c:pt>
                <c:pt idx="784">
                  <c:v>0.65796431939679301</c:v>
                </c:pt>
                <c:pt idx="785">
                  <c:v>0.65769826382557595</c:v>
                </c:pt>
                <c:pt idx="786">
                  <c:v>0.65743245877121503</c:v>
                </c:pt>
                <c:pt idx="787">
                  <c:v>0.65716690469503192</c:v>
                </c:pt>
                <c:pt idx="788">
                  <c:v>0.65690160205835002</c:v>
                </c:pt>
                <c:pt idx="789">
                  <c:v>0.65663655132248999</c:v>
                </c:pt>
                <c:pt idx="790">
                  <c:v>0.65637175294877492</c:v>
                </c:pt>
                <c:pt idx="791">
                  <c:v>0.65610720739852701</c:v>
                </c:pt>
                <c:pt idx="792">
                  <c:v>0.65584291513306803</c:v>
                </c:pt>
                <c:pt idx="793">
                  <c:v>0.65557887661372005</c:v>
                </c:pt>
                <c:pt idx="794">
                  <c:v>0.65531509230180496</c:v>
                </c:pt>
                <c:pt idx="795">
                  <c:v>0.65505156265864506</c:v>
                </c:pt>
                <c:pt idx="796">
                  <c:v>0.654788288145563</c:v>
                </c:pt>
                <c:pt idx="797">
                  <c:v>0.65452526922387999</c:v>
                </c:pt>
                <c:pt idx="798">
                  <c:v>0.65426250635491801</c:v>
                </c:pt>
                <c:pt idx="799">
                  <c:v>0.65400000000000003</c:v>
                </c:pt>
                <c:pt idx="800">
                  <c:v>0.65373775033557102</c:v>
                </c:pt>
                <c:pt idx="801">
                  <c:v>0.65347575639856892</c:v>
                </c:pt>
                <c:pt idx="802">
                  <c:v>0.65321401694105496</c:v>
                </c:pt>
                <c:pt idx="803">
                  <c:v>0.65295253071509096</c:v>
                </c:pt>
                <c:pt idx="804">
                  <c:v>0.65269129647273605</c:v>
                </c:pt>
                <c:pt idx="805">
                  <c:v>0.65243031296605303</c:v>
                </c:pt>
                <c:pt idx="806">
                  <c:v>0.65216957894710204</c:v>
                </c:pt>
                <c:pt idx="807">
                  <c:v>0.65190909316794599</c:v>
                </c:pt>
                <c:pt idx="808">
                  <c:v>0.65164885438064402</c:v>
                </c:pt>
                <c:pt idx="809">
                  <c:v>0.65138886133725804</c:v>
                </c:pt>
                <c:pt idx="810">
                  <c:v>0.65112911278984797</c:v>
                </c:pt>
                <c:pt idx="811">
                  <c:v>0.65086960749047806</c:v>
                </c:pt>
                <c:pt idx="812">
                  <c:v>0.650610344191206</c:v>
                </c:pt>
                <c:pt idx="813">
                  <c:v>0.65035132164409504</c:v>
                </c:pt>
                <c:pt idx="814">
                  <c:v>0.65009253860120597</c:v>
                </c:pt>
                <c:pt idx="815">
                  <c:v>0.64983399381459894</c:v>
                </c:pt>
                <c:pt idx="816">
                  <c:v>0.64957568603633598</c:v>
                </c:pt>
                <c:pt idx="817">
                  <c:v>0.64931761401847898</c:v>
                </c:pt>
                <c:pt idx="818">
                  <c:v>0.64905977651308699</c:v>
                </c:pt>
                <c:pt idx="819">
                  <c:v>0.64880217227222303</c:v>
                </c:pt>
                <c:pt idx="820">
                  <c:v>0.64854480004794701</c:v>
                </c:pt>
                <c:pt idx="821">
                  <c:v>0.64828765859232007</c:v>
                </c:pt>
                <c:pt idx="822">
                  <c:v>0.64803074665740501</c:v>
                </c:pt>
                <c:pt idx="823">
                  <c:v>0.64777406299525997</c:v>
                </c:pt>
                <c:pt idx="824">
                  <c:v>0.64751760635794908</c:v>
                </c:pt>
                <c:pt idx="825">
                  <c:v>0.64726137549753204</c:v>
                </c:pt>
                <c:pt idx="826">
                  <c:v>0.64700536916607099</c:v>
                </c:pt>
                <c:pt idx="827">
                  <c:v>0.64674958611562494</c:v>
                </c:pt>
                <c:pt idx="828">
                  <c:v>0.64649402509825693</c:v>
                </c:pt>
                <c:pt idx="829">
                  <c:v>0.64623868486602798</c:v>
                </c:pt>
                <c:pt idx="830">
                  <c:v>0.645983564170998</c:v>
                </c:pt>
                <c:pt idx="831">
                  <c:v>0.64572866176522892</c:v>
                </c:pt>
                <c:pt idx="832">
                  <c:v>0.64547397640078197</c:v>
                </c:pt>
                <c:pt idx="833">
                  <c:v>0.64521950682971796</c:v>
                </c:pt>
                <c:pt idx="834">
                  <c:v>0.64496525180409903</c:v>
                </c:pt>
                <c:pt idx="835">
                  <c:v>0.64471121007598398</c:v>
                </c:pt>
                <c:pt idx="836">
                  <c:v>0.64445738039743694</c:v>
                </c:pt>
                <c:pt idx="837">
                  <c:v>0.64420376152051695</c:v>
                </c:pt>
                <c:pt idx="838">
                  <c:v>0.64395035219728602</c:v>
                </c:pt>
                <c:pt idx="839">
                  <c:v>0.64369715117980397</c:v>
                </c:pt>
                <c:pt idx="840">
                  <c:v>0.64344415722013393</c:v>
                </c:pt>
                <c:pt idx="841">
                  <c:v>0.64319136907033603</c:v>
                </c:pt>
                <c:pt idx="842">
                  <c:v>0.64293878548247108</c:v>
                </c:pt>
                <c:pt idx="843">
                  <c:v>0.64268640520859999</c:v>
                </c:pt>
                <c:pt idx="844">
                  <c:v>0.64243422700078501</c:v>
                </c:pt>
                <c:pt idx="845">
                  <c:v>0.64218224961108694</c:v>
                </c:pt>
                <c:pt idx="846">
                  <c:v>0.64193047179156704</c:v>
                </c:pt>
                <c:pt idx="847">
                  <c:v>0.64167889229428599</c:v>
                </c:pt>
                <c:pt idx="848">
                  <c:v>0.64142750987130404</c:v>
                </c:pt>
                <c:pt idx="849">
                  <c:v>0.64117632327468399</c:v>
                </c:pt>
                <c:pt idx="850">
                  <c:v>0.64092533125648699</c:v>
                </c:pt>
                <c:pt idx="851">
                  <c:v>0.64067453256877194</c:v>
                </c:pt>
                <c:pt idx="852">
                  <c:v>0.64042392596360298</c:v>
                </c:pt>
                <c:pt idx="853">
                  <c:v>0.64017351019303903</c:v>
                </c:pt>
                <c:pt idx="854">
                  <c:v>0.639923284009142</c:v>
                </c:pt>
                <c:pt idx="855">
                  <c:v>0.63967324616397292</c:v>
                </c:pt>
                <c:pt idx="856">
                  <c:v>0.63942339540959292</c:v>
                </c:pt>
                <c:pt idx="857">
                  <c:v>0.63917373049806292</c:v>
                </c:pt>
                <c:pt idx="858">
                  <c:v>0.63892425018144494</c:v>
                </c:pt>
                <c:pt idx="859">
                  <c:v>0.63867495321180001</c:v>
                </c:pt>
                <c:pt idx="860">
                  <c:v>0.63842583834118805</c:v>
                </c:pt>
                <c:pt idx="861">
                  <c:v>0.63817690432167096</c:v>
                </c:pt>
                <c:pt idx="862">
                  <c:v>0.63792814990530999</c:v>
                </c:pt>
                <c:pt idx="863">
                  <c:v>0.63767957384416496</c:v>
                </c:pt>
                <c:pt idx="864">
                  <c:v>0.63743117489029999</c:v>
                </c:pt>
                <c:pt idx="865">
                  <c:v>0.637182951795773</c:v>
                </c:pt>
                <c:pt idx="866">
                  <c:v>0.63693490331264702</c:v>
                </c:pt>
                <c:pt idx="867">
                  <c:v>0.63668702819298195</c:v>
                </c:pt>
                <c:pt idx="868">
                  <c:v>0.63643932518884005</c:v>
                </c:pt>
                <c:pt idx="869">
                  <c:v>0.63619179305228302</c:v>
                </c:pt>
                <c:pt idx="870">
                  <c:v>0.63594443053536998</c:v>
                </c:pt>
                <c:pt idx="871">
                  <c:v>0.63569723639016296</c:v>
                </c:pt>
                <c:pt idx="872">
                  <c:v>0.63545020936872298</c:v>
                </c:pt>
                <c:pt idx="873">
                  <c:v>0.63520334822311197</c:v>
                </c:pt>
                <c:pt idx="874">
                  <c:v>0.63495665170539106</c:v>
                </c:pt>
                <c:pt idx="875">
                  <c:v>0.63471011856762005</c:v>
                </c:pt>
                <c:pt idx="876">
                  <c:v>0.63446374756185997</c:v>
                </c:pt>
                <c:pt idx="877">
                  <c:v>0.63421753744017395</c:v>
                </c:pt>
                <c:pt idx="878">
                  <c:v>0.63397148695462202</c:v>
                </c:pt>
                <c:pt idx="879">
                  <c:v>0.63372559485726498</c:v>
                </c:pt>
                <c:pt idx="880">
                  <c:v>0.63347985990016398</c:v>
                </c:pt>
                <c:pt idx="881">
                  <c:v>0.63323428083538102</c:v>
                </c:pt>
                <c:pt idx="882">
                  <c:v>0.63298885641497593</c:v>
                </c:pt>
                <c:pt idx="883">
                  <c:v>0.63274358539101105</c:v>
                </c:pt>
                <c:pt idx="884">
                  <c:v>0.63249846651554698</c:v>
                </c:pt>
                <c:pt idx="885">
                  <c:v>0.63225349854064405</c:v>
                </c:pt>
                <c:pt idx="886">
                  <c:v>0.63200868021836498</c:v>
                </c:pt>
                <c:pt idx="887">
                  <c:v>0.63176401030077001</c:v>
                </c:pt>
                <c:pt idx="888">
                  <c:v>0.63151948753992104</c:v>
                </c:pt>
                <c:pt idx="889">
                  <c:v>0.631275110687878</c:v>
                </c:pt>
                <c:pt idx="890">
                  <c:v>0.63103087849670292</c:v>
                </c:pt>
                <c:pt idx="891">
                  <c:v>0.63078678971845603</c:v>
                </c:pt>
                <c:pt idx="892">
                  <c:v>0.63054284310519892</c:v>
                </c:pt>
                <c:pt idx="893">
                  <c:v>0.63029903740899407</c:v>
                </c:pt>
                <c:pt idx="894">
                  <c:v>0.63005537138189993</c:v>
                </c:pt>
                <c:pt idx="895">
                  <c:v>0.62981184377597998</c:v>
                </c:pt>
                <c:pt idx="896">
                  <c:v>0.62956845334329392</c:v>
                </c:pt>
                <c:pt idx="897">
                  <c:v>0.62932519883590399</c:v>
                </c:pt>
                <c:pt idx="898">
                  <c:v>0.62908207900586999</c:v>
                </c:pt>
                <c:pt idx="899">
                  <c:v>0.62883909260525406</c:v>
                </c:pt>
                <c:pt idx="900">
                  <c:v>0.628596238386117</c:v>
                </c:pt>
                <c:pt idx="901">
                  <c:v>0.62835351510052107</c:v>
                </c:pt>
                <c:pt idx="902">
                  <c:v>0.62811092150052494</c:v>
                </c:pt>
                <c:pt idx="903">
                  <c:v>0.62786845633819199</c:v>
                </c:pt>
                <c:pt idx="904">
                  <c:v>0.62762611836558202</c:v>
                </c:pt>
                <c:pt idx="905">
                  <c:v>0.62738390633475705</c:v>
                </c:pt>
                <c:pt idx="906">
                  <c:v>0.62714181899777799</c:v>
                </c:pt>
                <c:pt idx="907">
                  <c:v>0.62689985510670498</c:v>
                </c:pt>
                <c:pt idx="908">
                  <c:v>0.62665801341360106</c:v>
                </c:pt>
                <c:pt idx="909">
                  <c:v>0.62641629267052501</c:v>
                </c:pt>
                <c:pt idx="910">
                  <c:v>0.62617469162953998</c:v>
                </c:pt>
                <c:pt idx="911">
                  <c:v>0.625933209042707</c:v>
                </c:pt>
                <c:pt idx="912">
                  <c:v>0.62569184366208597</c:v>
                </c:pt>
                <c:pt idx="913">
                  <c:v>0.62545059423973792</c:v>
                </c:pt>
                <c:pt idx="914">
                  <c:v>0.625209459527725</c:v>
                </c:pt>
                <c:pt idx="915">
                  <c:v>0.624968438278108</c:v>
                </c:pt>
                <c:pt idx="916">
                  <c:v>0.62472752924294905</c:v>
                </c:pt>
                <c:pt idx="917">
                  <c:v>0.62448673117430697</c:v>
                </c:pt>
                <c:pt idx="918">
                  <c:v>0.62424604282424501</c:v>
                </c:pt>
                <c:pt idx="919">
                  <c:v>0.62400546294482306</c:v>
                </c:pt>
                <c:pt idx="920">
                  <c:v>0.62376499028810306</c:v>
                </c:pt>
                <c:pt idx="921">
                  <c:v>0.62352462360614602</c:v>
                </c:pt>
                <c:pt idx="922">
                  <c:v>0.62328436165101198</c:v>
                </c:pt>
                <c:pt idx="923">
                  <c:v>0.62304420317476406</c:v>
                </c:pt>
                <c:pt idx="924">
                  <c:v>0.62280414692946096</c:v>
                </c:pt>
                <c:pt idx="925">
                  <c:v>0.62256419166716603</c:v>
                </c:pt>
                <c:pt idx="926">
                  <c:v>0.62232433613993898</c:v>
                </c:pt>
                <c:pt idx="927">
                  <c:v>0.62208457909984194</c:v>
                </c:pt>
                <c:pt idx="928">
                  <c:v>0.62184491929893504</c:v>
                </c:pt>
                <c:pt idx="929">
                  <c:v>0.62160535548927998</c:v>
                </c:pt>
                <c:pt idx="930">
                  <c:v>0.621365886422938</c:v>
                </c:pt>
                <c:pt idx="931">
                  <c:v>0.62112651085197002</c:v>
                </c:pt>
                <c:pt idx="932">
                  <c:v>0.62088722752843695</c:v>
                </c:pt>
                <c:pt idx="933">
                  <c:v>0.62064803520440104</c:v>
                </c:pt>
                <c:pt idx="934">
                  <c:v>0.62040893263192198</c:v>
                </c:pt>
                <c:pt idx="935">
                  <c:v>0.62016991856306092</c:v>
                </c:pt>
                <c:pt idx="936">
                  <c:v>0.61993099174987998</c:v>
                </c:pt>
                <c:pt idx="937">
                  <c:v>0.61969215094443997</c:v>
                </c:pt>
                <c:pt idx="938">
                  <c:v>0.61945339489880202</c:v>
                </c:pt>
                <c:pt idx="939">
                  <c:v>0.61921472236502706</c:v>
                </c:pt>
                <c:pt idx="940">
                  <c:v>0.61897613209517699</c:v>
                </c:pt>
                <c:pt idx="941">
                  <c:v>0.61873762284131106</c:v>
                </c:pt>
                <c:pt idx="942">
                  <c:v>0.61849919335549197</c:v>
                </c:pt>
                <c:pt idx="943">
                  <c:v>0.61826084238978107</c:v>
                </c:pt>
                <c:pt idx="944">
                  <c:v>0.61802256869623906</c:v>
                </c:pt>
                <c:pt idx="945">
                  <c:v>0.61778437102692596</c:v>
                </c:pt>
                <c:pt idx="946">
                  <c:v>0.61754624813390502</c:v>
                </c:pt>
                <c:pt idx="947">
                  <c:v>0.61730819876923504</c:v>
                </c:pt>
                <c:pt idx="948">
                  <c:v>0.61707022168497905</c:v>
                </c:pt>
                <c:pt idx="949">
                  <c:v>0.61683231563319696</c:v>
                </c:pt>
                <c:pt idx="950">
                  <c:v>0.61659447936595102</c:v>
                </c:pt>
                <c:pt idx="951">
                  <c:v>0.61635671163530104</c:v>
                </c:pt>
                <c:pt idx="952">
                  <c:v>0.61611901119330992</c:v>
                </c:pt>
                <c:pt idx="953">
                  <c:v>0.61588137679203703</c:v>
                </c:pt>
                <c:pt idx="954">
                  <c:v>0.61564380718354395</c:v>
                </c:pt>
                <c:pt idx="955">
                  <c:v>0.61540630111989292</c:v>
                </c:pt>
                <c:pt idx="956">
                  <c:v>0.61516885735314397</c:v>
                </c:pt>
                <c:pt idx="957">
                  <c:v>0.61493147463535802</c:v>
                </c:pt>
                <c:pt idx="958">
                  <c:v>0.61469415171859698</c:v>
                </c:pt>
                <c:pt idx="959">
                  <c:v>0.61445688735492099</c:v>
                </c:pt>
                <c:pt idx="960">
                  <c:v>0.61421968029639307</c:v>
                </c:pt>
                <c:pt idx="961">
                  <c:v>0.61398252929507202</c:v>
                </c:pt>
                <c:pt idx="962">
                  <c:v>0.61374543310302099</c:v>
                </c:pt>
                <c:pt idx="963">
                  <c:v>0.61350839047229999</c:v>
                </c:pt>
                <c:pt idx="964">
                  <c:v>0.61327140015496995</c:v>
                </c:pt>
                <c:pt idx="965">
                  <c:v>0.61303446090309299</c:v>
                </c:pt>
                <c:pt idx="966">
                  <c:v>0.61279757146872904</c:v>
                </c:pt>
                <c:pt idx="967">
                  <c:v>0.61256073060394101</c:v>
                </c:pt>
                <c:pt idx="968">
                  <c:v>0.61232393706078803</c:v>
                </c:pt>
                <c:pt idx="969">
                  <c:v>0.61208718959133201</c:v>
                </c:pt>
                <c:pt idx="970">
                  <c:v>0.611850486947634</c:v>
                </c:pt>
                <c:pt idx="971">
                  <c:v>0.611613827881756</c:v>
                </c:pt>
                <c:pt idx="972">
                  <c:v>0.61137721114575805</c:v>
                </c:pt>
                <c:pt idx="973">
                  <c:v>0.61114063549170194</c:v>
                </c:pt>
                <c:pt idx="974">
                  <c:v>0.61090409967164794</c:v>
                </c:pt>
                <c:pt idx="975">
                  <c:v>0.61066760243765805</c:v>
                </c:pt>
                <c:pt idx="976">
                  <c:v>0.61043114254179398</c:v>
                </c:pt>
                <c:pt idx="977">
                  <c:v>0.61019471873611497</c:v>
                </c:pt>
                <c:pt idx="978">
                  <c:v>0.60995832977268294</c:v>
                </c:pt>
                <c:pt idx="979">
                  <c:v>0.60972197440356002</c:v>
                </c:pt>
                <c:pt idx="980">
                  <c:v>0.60948565138080701</c:v>
                </c:pt>
                <c:pt idx="981">
                  <c:v>0.60924935945648406</c:v>
                </c:pt>
                <c:pt idx="982">
                  <c:v>0.60901309738265308</c:v>
                </c:pt>
                <c:pt idx="983">
                  <c:v>0.60877686391137498</c:v>
                </c:pt>
                <c:pt idx="984">
                  <c:v>0.60854065779471</c:v>
                </c:pt>
                <c:pt idx="985">
                  <c:v>0.60830447778472108</c:v>
                </c:pt>
                <c:pt idx="986">
                  <c:v>0.60806832263346799</c:v>
                </c:pt>
                <c:pt idx="987">
                  <c:v>0.60783219109301301</c:v>
                </c:pt>
                <c:pt idx="988">
                  <c:v>0.60759608191541603</c:v>
                </c:pt>
                <c:pt idx="989">
                  <c:v>0.60735999385273898</c:v>
                </c:pt>
                <c:pt idx="990">
                  <c:v>0.60712392565704298</c:v>
                </c:pt>
                <c:pt idx="991">
                  <c:v>0.60688787608038797</c:v>
                </c:pt>
                <c:pt idx="992">
                  <c:v>0.60665184387483695</c:v>
                </c:pt>
                <c:pt idx="993">
                  <c:v>0.60641582779245007</c:v>
                </c:pt>
                <c:pt idx="994">
                  <c:v>0.60617982658528802</c:v>
                </c:pt>
                <c:pt idx="995">
                  <c:v>0.60594383900541304</c:v>
                </c:pt>
                <c:pt idx="996">
                  <c:v>0.60570786380488606</c:v>
                </c:pt>
                <c:pt idx="997">
                  <c:v>0.60547189973576698</c:v>
                </c:pt>
                <c:pt idx="998">
                  <c:v>0.60523594555011795</c:v>
                </c:pt>
                <c:pt idx="999">
                  <c:v>0.60499999999999998</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attenuation'!$AB$8:$AB$52</c:f>
              <c:numCache>
                <c:formatCode>0.000</c:formatCode>
                <c:ptCount val="45"/>
                <c:pt idx="5">
                  <c:v>0.96299999999999997</c:v>
                </c:pt>
                <c:pt idx="8">
                  <c:v>0.94399999999999995</c:v>
                </c:pt>
                <c:pt idx="10">
                  <c:v>0.92999999999999994</c:v>
                </c:pt>
                <c:pt idx="12">
                  <c:v>0.91800000000000004</c:v>
                </c:pt>
                <c:pt idx="14">
                  <c:v>0.90700000000000003</c:v>
                </c:pt>
                <c:pt idx="15">
                  <c:v>0.89700000000000002</c:v>
                </c:pt>
                <c:pt idx="16">
                  <c:v>0.88700000000000001</c:v>
                </c:pt>
                <c:pt idx="17">
                  <c:v>0.878</c:v>
                </c:pt>
                <c:pt idx="18">
                  <c:v>0.86899999999999999</c:v>
                </c:pt>
                <c:pt idx="19">
                  <c:v>0.86</c:v>
                </c:pt>
                <c:pt idx="21">
                  <c:v>0.83899999999999997</c:v>
                </c:pt>
                <c:pt idx="22">
                  <c:v>0.81899999999999995</c:v>
                </c:pt>
                <c:pt idx="23">
                  <c:v>0.78300000000000003</c:v>
                </c:pt>
                <c:pt idx="25">
                  <c:v>0.71799999999999997</c:v>
                </c:pt>
                <c:pt idx="26">
                  <c:v>0.66199999999999992</c:v>
                </c:pt>
                <c:pt idx="27">
                  <c:v>0.61299999999999999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attenuation'!$BL$8:$BL$1007</c:f>
              <c:numCache>
                <c:formatCode>0.000</c:formatCode>
                <c:ptCount val="1000"/>
                <c:pt idx="0">
                  <c:v>0.99792628325009824</c:v>
                </c:pt>
                <c:pt idx="1">
                  <c:v>0.9958558226270221</c:v>
                </c:pt>
                <c:pt idx="2">
                  <c:v>0.99379200029819481</c:v>
                </c:pt>
                <c:pt idx="3">
                  <c:v>0.9917381984310798</c:v>
                </c:pt>
                <c:pt idx="4">
                  <c:v>0.98969779919314016</c:v>
                </c:pt>
                <c:pt idx="5">
                  <c:v>0.98767418475183921</c:v>
                </c:pt>
                <c:pt idx="6">
                  <c:v>0.98567073727463994</c:v>
                </c:pt>
                <c:pt idx="7">
                  <c:v>0.98369083892900577</c:v>
                </c:pt>
                <c:pt idx="8">
                  <c:v>0.9817378718823998</c:v>
                </c:pt>
                <c:pt idx="9">
                  <c:v>0.97981521830228535</c:v>
                </c:pt>
                <c:pt idx="10">
                  <c:v>0.97792626035612562</c:v>
                </c:pt>
                <c:pt idx="11">
                  <c:v>0.97607438021138382</c:v>
                </c:pt>
                <c:pt idx="12">
                  <c:v>0.97426296003552304</c:v>
                </c:pt>
                <c:pt idx="13">
                  <c:v>0.97249538199600671</c:v>
                </c:pt>
                <c:pt idx="14">
                  <c:v>0.97077502826029782</c:v>
                </c:pt>
                <c:pt idx="15">
                  <c:v>0.9691052809958598</c:v>
                </c:pt>
                <c:pt idx="16">
                  <c:v>0.96748952237015584</c:v>
                </c:pt>
                <c:pt idx="17">
                  <c:v>0.96593113455064894</c:v>
                </c:pt>
                <c:pt idx="18">
                  <c:v>0.96443349970480252</c:v>
                </c:pt>
                <c:pt idx="19">
                  <c:v>0.96300000000007979</c:v>
                </c:pt>
                <c:pt idx="20">
                  <c:v>0.96163289173851463</c:v>
                </c:pt>
                <c:pt idx="21">
                  <c:v>0.96032992776042314</c:v>
                </c:pt>
                <c:pt idx="22">
                  <c:v>0.95908773504069256</c:v>
                </c:pt>
                <c:pt idx="23">
                  <c:v>0.95790294055420977</c:v>
                </c:pt>
                <c:pt idx="24">
                  <c:v>0.95677217127586167</c:v>
                </c:pt>
                <c:pt idx="25">
                  <c:v>0.95569205418053549</c:v>
                </c:pt>
                <c:pt idx="26">
                  <c:v>0.95465921624311789</c:v>
                </c:pt>
                <c:pt idx="27">
                  <c:v>0.953670284438496</c:v>
                </c:pt>
                <c:pt idx="28">
                  <c:v>0.95272188574155681</c:v>
                </c:pt>
                <c:pt idx="29">
                  <c:v>0.95181064712718721</c:v>
                </c:pt>
                <c:pt idx="30">
                  <c:v>0.95093319557027423</c:v>
                </c:pt>
                <c:pt idx="31">
                  <c:v>0.95008615804570495</c:v>
                </c:pt>
                <c:pt idx="32">
                  <c:v>0.94926616152836596</c:v>
                </c:pt>
                <c:pt idx="33">
                  <c:v>0.9484698329931448</c:v>
                </c:pt>
                <c:pt idx="34">
                  <c:v>0.94769379941492804</c:v>
                </c:pt>
                <c:pt idx="35">
                  <c:v>0.94693468776860268</c:v>
                </c:pt>
                <c:pt idx="36">
                  <c:v>0.94618912502905594</c:v>
                </c:pt>
                <c:pt idx="37">
                  <c:v>0.94545373817117451</c:v>
                </c:pt>
                <c:pt idx="38">
                  <c:v>0.94472515416984548</c:v>
                </c:pt>
                <c:pt idx="39">
                  <c:v>0.94399999999995587</c:v>
                </c:pt>
                <c:pt idx="40">
                  <c:v>0.94327552479607646</c:v>
                </c:pt>
                <c:pt idx="41">
                  <c:v>0.94255146633151243</c:v>
                </c:pt>
                <c:pt idx="42">
                  <c:v>0.94182818453925321</c:v>
                </c:pt>
                <c:pt idx="43">
                  <c:v>0.94110603935228798</c:v>
                </c:pt>
                <c:pt idx="44">
                  <c:v>0.94038539070360583</c:v>
                </c:pt>
                <c:pt idx="45">
                  <c:v>0.93966659852619605</c:v>
                </c:pt>
                <c:pt idx="46">
                  <c:v>0.93895002275304784</c:v>
                </c:pt>
                <c:pt idx="47">
                  <c:v>0.93823602331715039</c:v>
                </c:pt>
                <c:pt idx="48">
                  <c:v>0.93752496015149289</c:v>
                </c:pt>
                <c:pt idx="49">
                  <c:v>0.93681719318906465</c:v>
                </c:pt>
                <c:pt idx="50">
                  <c:v>0.93611308236285462</c:v>
                </c:pt>
                <c:pt idx="51">
                  <c:v>0.93541298760585212</c:v>
                </c:pt>
                <c:pt idx="52">
                  <c:v>0.93471726885104645</c:v>
                </c:pt>
                <c:pt idx="53">
                  <c:v>0.93402628603142657</c:v>
                </c:pt>
                <c:pt idx="54">
                  <c:v>0.93334039907998201</c:v>
                </c:pt>
                <c:pt idx="55">
                  <c:v>0.93265996792970174</c:v>
                </c:pt>
                <c:pt idx="56">
                  <c:v>0.93198535251357484</c:v>
                </c:pt>
                <c:pt idx="57">
                  <c:v>0.93131691276459094</c:v>
                </c:pt>
                <c:pt idx="58">
                  <c:v>0.93065500861573891</c:v>
                </c:pt>
                <c:pt idx="59">
                  <c:v>0.93000000000000793</c:v>
                </c:pt>
                <c:pt idx="60">
                  <c:v>0.92935213407708184</c:v>
                </c:pt>
                <c:pt idx="61">
                  <c:v>0.92871120691342213</c:v>
                </c:pt>
                <c:pt idx="62">
                  <c:v>0.92807690180218483</c:v>
                </c:pt>
                <c:pt idx="63">
                  <c:v>0.92744890203652597</c:v>
                </c:pt>
                <c:pt idx="64">
                  <c:v>0.92682689090960169</c:v>
                </c:pt>
                <c:pt idx="65">
                  <c:v>0.92621055171456801</c:v>
                </c:pt>
                <c:pt idx="66">
                  <c:v>0.92559956774458085</c:v>
                </c:pt>
                <c:pt idx="67">
                  <c:v>0.92499362229279658</c:v>
                </c:pt>
                <c:pt idx="68">
                  <c:v>0.92439239865237088</c:v>
                </c:pt>
                <c:pt idx="69">
                  <c:v>0.92379558011646001</c:v>
                </c:pt>
                <c:pt idx="70">
                  <c:v>0.92320284997821989</c:v>
                </c:pt>
                <c:pt idx="71">
                  <c:v>0.92261389153080664</c:v>
                </c:pt>
                <c:pt idx="72">
                  <c:v>0.92202838806737653</c:v>
                </c:pt>
                <c:pt idx="73">
                  <c:v>0.92144602288108524</c:v>
                </c:pt>
                <c:pt idx="74">
                  <c:v>0.92086647926508891</c:v>
                </c:pt>
                <c:pt idx="75">
                  <c:v>0.92028944051254369</c:v>
                </c:pt>
                <c:pt idx="76">
                  <c:v>0.9197145899166056</c:v>
                </c:pt>
                <c:pt idx="77">
                  <c:v>0.91914161077043066</c:v>
                </c:pt>
                <c:pt idx="78">
                  <c:v>0.91857018636717491</c:v>
                </c:pt>
                <c:pt idx="79">
                  <c:v>0.91799999999999438</c:v>
                </c:pt>
                <c:pt idx="80">
                  <c:v>0.91743081389558367</c:v>
                </c:pt>
                <c:pt idx="81">
                  <c:v>0.91686270601479103</c:v>
                </c:pt>
                <c:pt idx="82">
                  <c:v>0.91629583325200292</c:v>
                </c:pt>
                <c:pt idx="83">
                  <c:v>0.91573035250160617</c:v>
                </c:pt>
                <c:pt idx="84">
                  <c:v>0.91516642065798737</c:v>
                </c:pt>
                <c:pt idx="85">
                  <c:v>0.91460419461553344</c:v>
                </c:pt>
                <c:pt idx="86">
                  <c:v>0.91404383126863076</c:v>
                </c:pt>
                <c:pt idx="87">
                  <c:v>0.91348548751166603</c:v>
                </c:pt>
                <c:pt idx="88">
                  <c:v>0.91292932023902607</c:v>
                </c:pt>
                <c:pt idx="89">
                  <c:v>0.91237548634509746</c:v>
                </c:pt>
                <c:pt idx="90">
                  <c:v>0.91182414272426693</c:v>
                </c:pt>
                <c:pt idx="91">
                  <c:v>0.91127544627092105</c:v>
                </c:pt>
                <c:pt idx="92">
                  <c:v>0.91072955387944665</c:v>
                </c:pt>
                <c:pt idx="93">
                  <c:v>0.91018662244423043</c:v>
                </c:pt>
                <c:pt idx="94">
                  <c:v>0.90964680885965876</c:v>
                </c:pt>
                <c:pt idx="95">
                  <c:v>0.90911027002011857</c:v>
                </c:pt>
                <c:pt idx="96">
                  <c:v>0.90857716281999645</c:v>
                </c:pt>
                <c:pt idx="97">
                  <c:v>0.90804764415367911</c:v>
                </c:pt>
                <c:pt idx="98">
                  <c:v>0.90752187091555325</c:v>
                </c:pt>
                <c:pt idx="99">
                  <c:v>0.90700000000000547</c:v>
                </c:pt>
                <c:pt idx="100">
                  <c:v>0.90648211034057424</c:v>
                </c:pt>
                <c:pt idx="101">
                  <c:v>0.90596796902740506</c:v>
                </c:pt>
                <c:pt idx="102">
                  <c:v>0.90545726518979508</c:v>
                </c:pt>
                <c:pt idx="103">
                  <c:v>0.90494968795704156</c:v>
                </c:pt>
                <c:pt idx="104">
                  <c:v>0.90444492645844166</c:v>
                </c:pt>
                <c:pt idx="105">
                  <c:v>0.90394266982329274</c:v>
                </c:pt>
                <c:pt idx="106">
                  <c:v>0.90344260718089187</c:v>
                </c:pt>
                <c:pt idx="107">
                  <c:v>0.90294442766053629</c:v>
                </c:pt>
                <c:pt idx="108">
                  <c:v>0.90244782039152327</c:v>
                </c:pt>
                <c:pt idx="109">
                  <c:v>0.90195247450314997</c:v>
                </c:pt>
                <c:pt idx="110">
                  <c:v>0.90145807912471365</c:v>
                </c:pt>
                <c:pt idx="111">
                  <c:v>0.90096432338551169</c:v>
                </c:pt>
                <c:pt idx="112">
                  <c:v>0.90047089641484102</c:v>
                </c:pt>
                <c:pt idx="113">
                  <c:v>0.89997748734199901</c:v>
                </c:pt>
                <c:pt idx="114">
                  <c:v>0.89948378529628303</c:v>
                </c:pt>
                <c:pt idx="115">
                  <c:v>0.89898947940699003</c:v>
                </c:pt>
                <c:pt idx="116">
                  <c:v>0.89849425880341705</c:v>
                </c:pt>
                <c:pt idx="117">
                  <c:v>0.897997812614862</c:v>
                </c:pt>
                <c:pt idx="118">
                  <c:v>0.89749982997062094</c:v>
                </c:pt>
                <c:pt idx="119">
                  <c:v>0.89699999999999203</c:v>
                </c:pt>
                <c:pt idx="120">
                  <c:v>0.89649811974212701</c:v>
                </c:pt>
                <c:pt idx="121">
                  <c:v>0.89599441787559597</c:v>
                </c:pt>
                <c:pt idx="122">
                  <c:v>0.89548923098882305</c:v>
                </c:pt>
                <c:pt idx="123">
                  <c:v>0.89498289567023304</c:v>
                </c:pt>
                <c:pt idx="124">
                  <c:v>0.89447574850824896</c:v>
                </c:pt>
                <c:pt idx="125">
                  <c:v>0.89396812609129706</c:v>
                </c:pt>
                <c:pt idx="126">
                  <c:v>0.89346036500780202</c:v>
                </c:pt>
                <c:pt idx="127">
                  <c:v>0.89295280184618697</c:v>
                </c:pt>
                <c:pt idx="128">
                  <c:v>0.89244577319487695</c:v>
                </c:pt>
                <c:pt idx="129">
                  <c:v>0.89193961564229696</c:v>
                </c:pt>
                <c:pt idx="130">
                  <c:v>0.89143466577687003</c:v>
                </c:pt>
                <c:pt idx="131">
                  <c:v>0.89093126018702196</c:v>
                </c:pt>
                <c:pt idx="132">
                  <c:v>0.89042973546117798</c:v>
                </c:pt>
                <c:pt idx="133">
                  <c:v>0.88993042818776102</c:v>
                </c:pt>
                <c:pt idx="134">
                  <c:v>0.88943367495519499</c:v>
                </c:pt>
                <c:pt idx="135">
                  <c:v>0.888939812351907</c:v>
                </c:pt>
                <c:pt idx="136">
                  <c:v>0.88844917696631898</c:v>
                </c:pt>
                <c:pt idx="137">
                  <c:v>0.88796210538685705</c:v>
                </c:pt>
                <c:pt idx="138">
                  <c:v>0.88747893420194501</c:v>
                </c:pt>
                <c:pt idx="139">
                  <c:v>0.88700000000000701</c:v>
                </c:pt>
                <c:pt idx="140">
                  <c:v>0.88652553569089898</c:v>
                </c:pt>
                <c:pt idx="141">
                  <c:v>0.88605535947019398</c:v>
                </c:pt>
                <c:pt idx="142">
                  <c:v>0.88558918585489699</c:v>
                </c:pt>
                <c:pt idx="143">
                  <c:v>0.88512672936201398</c:v>
                </c:pt>
                <c:pt idx="144">
                  <c:v>0.88466770450854904</c:v>
                </c:pt>
                <c:pt idx="145">
                  <c:v>0.88421182581150704</c:v>
                </c:pt>
                <c:pt idx="146">
                  <c:v>0.88375880778789295</c:v>
                </c:pt>
                <c:pt idx="147">
                  <c:v>0.88330836495471099</c:v>
                </c:pt>
                <c:pt idx="148">
                  <c:v>0.88286021182896601</c:v>
                </c:pt>
                <c:pt idx="149">
                  <c:v>0.882414062927663</c:v>
                </c:pt>
                <c:pt idx="150">
                  <c:v>0.88196963276780704</c:v>
                </c:pt>
                <c:pt idx="151">
                  <c:v>0.88152663586640301</c:v>
                </c:pt>
                <c:pt idx="152">
                  <c:v>0.88108478674045398</c:v>
                </c:pt>
                <c:pt idx="153">
                  <c:v>0.88064379990696695</c:v>
                </c:pt>
                <c:pt idx="154">
                  <c:v>0.880203389882946</c:v>
                </c:pt>
                <c:pt idx="155">
                  <c:v>0.87976327118539599</c:v>
                </c:pt>
                <c:pt idx="156">
                  <c:v>0.87932315833132102</c:v>
                </c:pt>
                <c:pt idx="157">
                  <c:v>0.87888276583772595</c:v>
                </c:pt>
                <c:pt idx="158">
                  <c:v>0.87844180822161599</c:v>
                </c:pt>
                <c:pt idx="159">
                  <c:v>0.87799999999999601</c:v>
                </c:pt>
                <c:pt idx="160">
                  <c:v>0.87755711249429602</c:v>
                </c:pt>
                <c:pt idx="161">
                  <c:v>0.87711314424364706</c:v>
                </c:pt>
                <c:pt idx="162">
                  <c:v>0.87666815059160497</c:v>
                </c:pt>
                <c:pt idx="163">
                  <c:v>0.87622218688172704</c:v>
                </c:pt>
                <c:pt idx="164">
                  <c:v>0.87577530845756901</c:v>
                </c:pt>
                <c:pt idx="165">
                  <c:v>0.87532757066268796</c:v>
                </c:pt>
                <c:pt idx="166">
                  <c:v>0.87487902884064006</c:v>
                </c:pt>
                <c:pt idx="167">
                  <c:v>0.87442973833498194</c:v>
                </c:pt>
                <c:pt idx="168">
                  <c:v>0.87397975448926901</c:v>
                </c:pt>
                <c:pt idx="169">
                  <c:v>0.873529132647059</c:v>
                </c:pt>
                <c:pt idx="170">
                  <c:v>0.87307792815190799</c:v>
                </c:pt>
                <c:pt idx="171">
                  <c:v>0.87262619634737204</c:v>
                </c:pt>
                <c:pt idx="172">
                  <c:v>0.87217399257700701</c:v>
                </c:pt>
                <c:pt idx="173">
                  <c:v>0.87172137218437107</c:v>
                </c:pt>
                <c:pt idx="174">
                  <c:v>0.87126839051301896</c:v>
                </c:pt>
                <c:pt idx="175">
                  <c:v>0.87081510290650699</c:v>
                </c:pt>
                <c:pt idx="176">
                  <c:v>0.87036156470839399</c:v>
                </c:pt>
                <c:pt idx="177">
                  <c:v>0.86990783126223303</c:v>
                </c:pt>
                <c:pt idx="178">
                  <c:v>0.86945395791158298</c:v>
                </c:pt>
                <c:pt idx="179">
                  <c:v>0.86899999999999999</c:v>
                </c:pt>
                <c:pt idx="180">
                  <c:v>0.86854601433190803</c:v>
                </c:pt>
                <c:pt idx="181">
                  <c:v>0.86809206355520896</c:v>
                </c:pt>
                <c:pt idx="182">
                  <c:v>0.86763821177867206</c:v>
                </c:pt>
                <c:pt idx="183">
                  <c:v>0.86718452311106697</c:v>
                </c:pt>
                <c:pt idx="184">
                  <c:v>0.86673106166116198</c:v>
                </c:pt>
                <c:pt idx="185">
                  <c:v>0.86627789153772805</c:v>
                </c:pt>
                <c:pt idx="186">
                  <c:v>0.86582507684953403</c:v>
                </c:pt>
                <c:pt idx="187">
                  <c:v>0.86537268170534998</c:v>
                </c:pt>
                <c:pt idx="188">
                  <c:v>0.86492077021394598</c:v>
                </c:pt>
                <c:pt idx="189">
                  <c:v>0.86446940648408899</c:v>
                </c:pt>
                <c:pt idx="190">
                  <c:v>0.86401865462455096</c:v>
                </c:pt>
                <c:pt idx="191">
                  <c:v>0.86356857874410098</c:v>
                </c:pt>
                <c:pt idx="192">
                  <c:v>0.86311924295150799</c:v>
                </c:pt>
                <c:pt idx="193">
                  <c:v>0.86267071135554196</c:v>
                </c:pt>
                <c:pt idx="194">
                  <c:v>0.86222304806497196</c:v>
                </c:pt>
                <c:pt idx="195">
                  <c:v>0.86177631718856795</c:v>
                </c:pt>
                <c:pt idx="196">
                  <c:v>0.8613305828351</c:v>
                </c:pt>
                <c:pt idx="197">
                  <c:v>0.86088590911333607</c:v>
                </c:pt>
                <c:pt idx="198">
                  <c:v>0.860442360132046</c:v>
                </c:pt>
                <c:pt idx="199">
                  <c:v>0.86000000000000099</c:v>
                </c:pt>
                <c:pt idx="200">
                  <c:v>0.85955887830932898</c:v>
                </c:pt>
                <c:pt idx="201">
                  <c:v>0.85911898658560104</c:v>
                </c:pt>
                <c:pt idx="202">
                  <c:v>0.85868030183774602</c:v>
                </c:pt>
                <c:pt idx="203">
                  <c:v>0.85824280107469397</c:v>
                </c:pt>
                <c:pt idx="204">
                  <c:v>0.85780646130537597</c:v>
                </c:pt>
                <c:pt idx="205">
                  <c:v>0.85737125953872195</c:v>
                </c:pt>
                <c:pt idx="206">
                  <c:v>0.85693717278366099</c:v>
                </c:pt>
                <c:pt idx="207">
                  <c:v>0.85650417804912293</c:v>
                </c:pt>
                <c:pt idx="208">
                  <c:v>0.85607225234403805</c:v>
                </c:pt>
                <c:pt idx="209">
                  <c:v>0.85564137267733698</c:v>
                </c:pt>
                <c:pt idx="210">
                  <c:v>0.85521151605794998</c:v>
                </c:pt>
                <c:pt idx="211">
                  <c:v>0.85478265949480603</c:v>
                </c:pt>
                <c:pt idx="212">
                  <c:v>0.85435477999683496</c:v>
                </c:pt>
                <c:pt idx="213">
                  <c:v>0.85392785457296694</c:v>
                </c:pt>
                <c:pt idx="214">
                  <c:v>0.85350186023213304</c:v>
                </c:pt>
                <c:pt idx="215">
                  <c:v>0.85307677398326198</c:v>
                </c:pt>
                <c:pt idx="216">
                  <c:v>0.85265257283528495</c:v>
                </c:pt>
                <c:pt idx="217">
                  <c:v>0.852229233797131</c:v>
                </c:pt>
                <c:pt idx="218">
                  <c:v>0.85180673387772998</c:v>
                </c:pt>
                <c:pt idx="219">
                  <c:v>0.85138505008601295</c:v>
                </c:pt>
                <c:pt idx="220">
                  <c:v>0.85096415943090897</c:v>
                </c:pt>
                <c:pt idx="221">
                  <c:v>0.850544038921348</c:v>
                </c:pt>
                <c:pt idx="222">
                  <c:v>0.85012466556625998</c:v>
                </c:pt>
                <c:pt idx="223">
                  <c:v>0.84970601637457599</c:v>
                </c:pt>
                <c:pt idx="224">
                  <c:v>0.84928806835522497</c:v>
                </c:pt>
                <c:pt idx="225">
                  <c:v>0.84887079851713798</c:v>
                </c:pt>
                <c:pt idx="226">
                  <c:v>0.84845418386924298</c:v>
                </c:pt>
                <c:pt idx="227">
                  <c:v>0.84803820142047204</c:v>
                </c:pt>
                <c:pt idx="228">
                  <c:v>0.84762282817975398</c:v>
                </c:pt>
                <c:pt idx="229">
                  <c:v>0.84720804115602</c:v>
                </c:pt>
                <c:pt idx="230">
                  <c:v>0.84679381735819903</c:v>
                </c:pt>
                <c:pt idx="231">
                  <c:v>0.84638013379522103</c:v>
                </c:pt>
                <c:pt idx="232">
                  <c:v>0.84596696747601596</c:v>
                </c:pt>
                <c:pt idx="233">
                  <c:v>0.84555429540951399</c:v>
                </c:pt>
                <c:pt idx="234">
                  <c:v>0.84514209460464595</c:v>
                </c:pt>
                <c:pt idx="235">
                  <c:v>0.84473034207034003</c:v>
                </c:pt>
                <c:pt idx="236">
                  <c:v>0.84431901481552796</c:v>
                </c:pt>
                <c:pt idx="237">
                  <c:v>0.84390808984913901</c:v>
                </c:pt>
                <c:pt idx="238">
                  <c:v>0.84349754418010403</c:v>
                </c:pt>
                <c:pt idx="239">
                  <c:v>0.84308735481735098</c:v>
                </c:pt>
                <c:pt idx="240">
                  <c:v>0.84267749876981202</c:v>
                </c:pt>
                <c:pt idx="241">
                  <c:v>0.842267953046416</c:v>
                </c:pt>
                <c:pt idx="242">
                  <c:v>0.84185869465609298</c:v>
                </c:pt>
                <c:pt idx="243">
                  <c:v>0.84144970060777302</c:v>
                </c:pt>
                <c:pt idx="244">
                  <c:v>0.84104094791038597</c:v>
                </c:pt>
                <c:pt idx="245">
                  <c:v>0.840632413572863</c:v>
                </c:pt>
                <c:pt idx="246">
                  <c:v>0.84022407460413207</c:v>
                </c:pt>
                <c:pt idx="247">
                  <c:v>0.839815908013125</c:v>
                </c:pt>
                <c:pt idx="248">
                  <c:v>0.83940789080877098</c:v>
                </c:pt>
                <c:pt idx="249">
                  <c:v>0.83899999999999997</c:v>
                </c:pt>
                <c:pt idx="250">
                  <c:v>0.83859221852765098</c:v>
                </c:pt>
                <c:pt idx="251">
                  <c:v>0.83818455306020401</c:v>
                </c:pt>
                <c:pt idx="252">
                  <c:v>0.83777701619804801</c:v>
                </c:pt>
                <c:pt idx="253">
                  <c:v>0.83736962054156905</c:v>
                </c:pt>
                <c:pt idx="254">
                  <c:v>0.83696237869115697</c:v>
                </c:pt>
                <c:pt idx="255">
                  <c:v>0.83655530324720107</c:v>
                </c:pt>
                <c:pt idx="256">
                  <c:v>0.83614840681008795</c:v>
                </c:pt>
                <c:pt idx="257">
                  <c:v>0.83574170198020703</c:v>
                </c:pt>
                <c:pt idx="258">
                  <c:v>0.83533520135794703</c:v>
                </c:pt>
                <c:pt idx="259">
                  <c:v>0.83492891754369503</c:v>
                </c:pt>
                <c:pt idx="260">
                  <c:v>0.83452286313784096</c:v>
                </c:pt>
                <c:pt idx="261">
                  <c:v>0.83411705074077303</c:v>
                </c:pt>
                <c:pt idx="262">
                  <c:v>0.83371149295287794</c:v>
                </c:pt>
                <c:pt idx="263">
                  <c:v>0.833306202374547</c:v>
                </c:pt>
                <c:pt idx="264">
                  <c:v>0.83290119160616594</c:v>
                </c:pt>
                <c:pt idx="265">
                  <c:v>0.83249647324812504</c:v>
                </c:pt>
                <c:pt idx="266">
                  <c:v>0.83209205990081103</c:v>
                </c:pt>
                <c:pt idx="267">
                  <c:v>0.83168796416461399</c:v>
                </c:pt>
                <c:pt idx="268">
                  <c:v>0.83128419863992098</c:v>
                </c:pt>
                <c:pt idx="269">
                  <c:v>0.83088077592712195</c:v>
                </c:pt>
                <c:pt idx="270">
                  <c:v>0.83047770862660397</c:v>
                </c:pt>
                <c:pt idx="271">
                  <c:v>0.830075009338756</c:v>
                </c:pt>
                <c:pt idx="272">
                  <c:v>0.82967269066396598</c:v>
                </c:pt>
                <c:pt idx="273">
                  <c:v>0.82927076520262299</c:v>
                </c:pt>
                <c:pt idx="274">
                  <c:v>0.82886924555511599</c:v>
                </c:pt>
                <c:pt idx="275">
                  <c:v>0.82846814432183202</c:v>
                </c:pt>
                <c:pt idx="276">
                  <c:v>0.82806747410315995</c:v>
                </c:pt>
                <c:pt idx="277">
                  <c:v>0.82766724749948795</c:v>
                </c:pt>
                <c:pt idx="278">
                  <c:v>0.82726747711120596</c:v>
                </c:pt>
                <c:pt idx="279">
                  <c:v>0.82686817553870107</c:v>
                </c:pt>
                <c:pt idx="280">
                  <c:v>0.82646935538236099</c:v>
                </c:pt>
                <c:pt idx="281">
                  <c:v>0.82607102924257603</c:v>
                </c:pt>
                <c:pt idx="282">
                  <c:v>0.82567320971973301</c:v>
                </c:pt>
                <c:pt idx="283">
                  <c:v>0.82527590941422102</c:v>
                </c:pt>
                <c:pt idx="284">
                  <c:v>0.824879140926429</c:v>
                </c:pt>
                <c:pt idx="285">
                  <c:v>0.82448291685674402</c:v>
                </c:pt>
                <c:pt idx="286">
                  <c:v>0.82408724980555603</c:v>
                </c:pt>
                <c:pt idx="287">
                  <c:v>0.823692152373252</c:v>
                </c:pt>
                <c:pt idx="288">
                  <c:v>0.82329763716022197</c:v>
                </c:pt>
                <c:pt idx="289">
                  <c:v>0.82290371676685303</c:v>
                </c:pt>
                <c:pt idx="290">
                  <c:v>0.82251040379353402</c:v>
                </c:pt>
                <c:pt idx="291">
                  <c:v>0.82211771084065299</c:v>
                </c:pt>
                <c:pt idx="292">
                  <c:v>0.82172565050860003</c:v>
                </c:pt>
                <c:pt idx="293">
                  <c:v>0.82133423539776096</c:v>
                </c:pt>
                <c:pt idx="294">
                  <c:v>0.82094347810852597</c:v>
                </c:pt>
                <c:pt idx="295">
                  <c:v>0.82055339124128301</c:v>
                </c:pt>
                <c:pt idx="296">
                  <c:v>0.82016398739642105</c:v>
                </c:pt>
                <c:pt idx="297">
                  <c:v>0.81977527917432702</c:v>
                </c:pt>
                <c:pt idx="298">
                  <c:v>0.819387279175391</c:v>
                </c:pt>
                <c:pt idx="299">
                  <c:v>0.81899999999999995</c:v>
                </c:pt>
                <c:pt idx="300">
                  <c:v>0.81861345117281603</c:v>
                </c:pt>
                <c:pt idx="301">
                  <c:v>0.81822762991558595</c:v>
                </c:pt>
                <c:pt idx="302">
                  <c:v>0.81784253037432997</c:v>
                </c:pt>
                <c:pt idx="303">
                  <c:v>0.817458146695068</c:v>
                </c:pt>
                <c:pt idx="304">
                  <c:v>0.81707447302382097</c:v>
                </c:pt>
                <c:pt idx="305">
                  <c:v>0.81669150350660902</c:v>
                </c:pt>
                <c:pt idx="306">
                  <c:v>0.81630923228945096</c:v>
                </c:pt>
                <c:pt idx="307">
                  <c:v>0.81592765351836705</c:v>
                </c:pt>
                <c:pt idx="308">
                  <c:v>0.81554676133937898</c:v>
                </c:pt>
                <c:pt idx="309">
                  <c:v>0.81516654989850501</c:v>
                </c:pt>
                <c:pt idx="310">
                  <c:v>0.81478701334176606</c:v>
                </c:pt>
                <c:pt idx="311">
                  <c:v>0.81440814581518195</c:v>
                </c:pt>
                <c:pt idx="312">
                  <c:v>0.81402994146477303</c:v>
                </c:pt>
                <c:pt idx="313">
                  <c:v>0.81365239443655901</c:v>
                </c:pt>
                <c:pt idx="314">
                  <c:v>0.81327549887656003</c:v>
                </c:pt>
                <c:pt idx="315">
                  <c:v>0.81289924893079601</c:v>
                </c:pt>
                <c:pt idx="316">
                  <c:v>0.81252363874528699</c:v>
                </c:pt>
                <c:pt idx="317">
                  <c:v>0.81214866246605399</c:v>
                </c:pt>
                <c:pt idx="318">
                  <c:v>0.81177431423911606</c:v>
                </c:pt>
                <c:pt idx="319">
                  <c:v>0.81140058821049399</c:v>
                </c:pt>
                <c:pt idx="320">
                  <c:v>0.81102747852620705</c:v>
                </c:pt>
                <c:pt idx="321">
                  <c:v>0.81065497933227604</c:v>
                </c:pt>
                <c:pt idx="322">
                  <c:v>0.81028308477472</c:v>
                </c:pt>
                <c:pt idx="323">
                  <c:v>0.80991178899955996</c:v>
                </c:pt>
                <c:pt idx="324">
                  <c:v>0.80954108615281606</c:v>
                </c:pt>
                <c:pt idx="325">
                  <c:v>0.809170970380508</c:v>
                </c:pt>
                <c:pt idx="326">
                  <c:v>0.80880143582865593</c:v>
                </c:pt>
                <c:pt idx="327">
                  <c:v>0.80843247664328</c:v>
                </c:pt>
                <c:pt idx="328">
                  <c:v>0.808064086970399</c:v>
                </c:pt>
                <c:pt idx="329">
                  <c:v>0.80769626095603497</c:v>
                </c:pt>
                <c:pt idx="330">
                  <c:v>0.80732899274620795</c:v>
                </c:pt>
                <c:pt idx="331">
                  <c:v>0.80696227648693597</c:v>
                </c:pt>
                <c:pt idx="332">
                  <c:v>0.80659610632424106</c:v>
                </c:pt>
                <c:pt idx="333">
                  <c:v>0.80623047640414203</c:v>
                </c:pt>
                <c:pt idx="334">
                  <c:v>0.80586538087265902</c:v>
                </c:pt>
                <c:pt idx="335">
                  <c:v>0.80550081387581396</c:v>
                </c:pt>
                <c:pt idx="336">
                  <c:v>0.80513676955962399</c:v>
                </c:pt>
                <c:pt idx="337">
                  <c:v>0.80477324207011203</c:v>
                </c:pt>
                <c:pt idx="338">
                  <c:v>0.804410225553296</c:v>
                </c:pt>
                <c:pt idx="339">
                  <c:v>0.80404771415519694</c:v>
                </c:pt>
                <c:pt idx="340">
                  <c:v>0.80368570202183498</c:v>
                </c:pt>
                <c:pt idx="341">
                  <c:v>0.80332418329922994</c:v>
                </c:pt>
                <c:pt idx="342">
                  <c:v>0.80296315213340197</c:v>
                </c:pt>
                <c:pt idx="343">
                  <c:v>0.80260260267037098</c:v>
                </c:pt>
                <c:pt idx="344">
                  <c:v>0.80224252905615701</c:v>
                </c:pt>
                <c:pt idx="345">
                  <c:v>0.80188292543677997</c:v>
                </c:pt>
                <c:pt idx="346">
                  <c:v>0.80152378595826101</c:v>
                </c:pt>
                <c:pt idx="347">
                  <c:v>0.80116510476661906</c:v>
                </c:pt>
                <c:pt idx="348">
                  <c:v>0.80080687600787404</c:v>
                </c:pt>
                <c:pt idx="349">
                  <c:v>0.80044909382804696</c:v>
                </c:pt>
                <c:pt idx="350">
                  <c:v>0.80009175237315699</c:v>
                </c:pt>
                <c:pt idx="351">
                  <c:v>0.79973484578922593</c:v>
                </c:pt>
                <c:pt idx="352">
                  <c:v>0.79937836822227104</c:v>
                </c:pt>
                <c:pt idx="353">
                  <c:v>0.79902231381831501</c:v>
                </c:pt>
                <c:pt idx="354">
                  <c:v>0.79866667672337599</c:v>
                </c:pt>
                <c:pt idx="355">
                  <c:v>0.79831145108347601</c:v>
                </c:pt>
                <c:pt idx="356">
                  <c:v>0.79795663104463299</c:v>
                </c:pt>
                <c:pt idx="357">
                  <c:v>0.79760221075286797</c:v>
                </c:pt>
                <c:pt idx="358">
                  <c:v>0.79724818435420097</c:v>
                </c:pt>
                <c:pt idx="359">
                  <c:v>0.79689454599465304</c:v>
                </c:pt>
                <c:pt idx="360">
                  <c:v>0.79654128982024297</c:v>
                </c:pt>
                <c:pt idx="361">
                  <c:v>0.79618840997699103</c:v>
                </c:pt>
                <c:pt idx="362">
                  <c:v>0.79583590061091802</c:v>
                </c:pt>
                <c:pt idx="363">
                  <c:v>0.79548375586804299</c:v>
                </c:pt>
                <c:pt idx="364">
                  <c:v>0.79513196989438595</c:v>
                </c:pt>
                <c:pt idx="365">
                  <c:v>0.79478053683596794</c:v>
                </c:pt>
                <c:pt idx="366">
                  <c:v>0.794429450838809</c:v>
                </c:pt>
                <c:pt idx="367">
                  <c:v>0.79407870604892805</c:v>
                </c:pt>
                <c:pt idx="368">
                  <c:v>0.79372829661234601</c:v>
                </c:pt>
                <c:pt idx="369">
                  <c:v>0.79337821667508401</c:v>
                </c:pt>
                <c:pt idx="370">
                  <c:v>0.793028460383159</c:v>
                </c:pt>
                <c:pt idx="371">
                  <c:v>0.79267902188259398</c:v>
                </c:pt>
                <c:pt idx="372">
                  <c:v>0.79232989531940901</c:v>
                </c:pt>
                <c:pt idx="373">
                  <c:v>0.79198107483962199</c:v>
                </c:pt>
                <c:pt idx="374">
                  <c:v>0.79163255458925397</c:v>
                </c:pt>
                <c:pt idx="375">
                  <c:v>0.79128432871432597</c:v>
                </c:pt>
                <c:pt idx="376">
                  <c:v>0.79093639136085703</c:v>
                </c:pt>
                <c:pt idx="377">
                  <c:v>0.79058873667486695</c:v>
                </c:pt>
                <c:pt idx="378">
                  <c:v>0.790241358802377</c:v>
                </c:pt>
                <c:pt idx="379">
                  <c:v>0.78989425188940598</c:v>
                </c:pt>
                <c:pt idx="380">
                  <c:v>0.78954741008197504</c:v>
                </c:pt>
                <c:pt idx="381">
                  <c:v>0.78920082752610399</c:v>
                </c:pt>
                <c:pt idx="382">
                  <c:v>0.78885449836781196</c:v>
                </c:pt>
                <c:pt idx="383">
                  <c:v>0.78850841675312</c:v>
                </c:pt>
                <c:pt idx="384">
                  <c:v>0.78816257682804802</c:v>
                </c:pt>
                <c:pt idx="385">
                  <c:v>0.78781697273861595</c:v>
                </c:pt>
                <c:pt idx="386">
                  <c:v>0.78747159863084404</c:v>
                </c:pt>
                <c:pt idx="387">
                  <c:v>0.78712644865075199</c:v>
                </c:pt>
                <c:pt idx="388">
                  <c:v>0.78678151694435994</c:v>
                </c:pt>
                <c:pt idx="389">
                  <c:v>0.78643679765768904</c:v>
                </c:pt>
                <c:pt idx="390">
                  <c:v>0.78609228493675798</c:v>
                </c:pt>
                <c:pt idx="391">
                  <c:v>0.78574797292758702</c:v>
                </c:pt>
                <c:pt idx="392">
                  <c:v>0.78540385577619598</c:v>
                </c:pt>
                <c:pt idx="393">
                  <c:v>0.78505992762860599</c:v>
                </c:pt>
                <c:pt idx="394">
                  <c:v>0.78471618263083698</c:v>
                </c:pt>
                <c:pt idx="395">
                  <c:v>0.78437261492890797</c:v>
                </c:pt>
                <c:pt idx="396">
                  <c:v>0.78402921866884001</c:v>
                </c:pt>
                <c:pt idx="397">
                  <c:v>0.78368598799665201</c:v>
                </c:pt>
                <c:pt idx="398">
                  <c:v>0.78334291705836601</c:v>
                </c:pt>
                <c:pt idx="399">
                  <c:v>0.78300000000000003</c:v>
                </c:pt>
                <c:pt idx="400">
                  <c:v>0.78265723201922499</c:v>
                </c:pt>
                <c:pt idx="401">
                  <c:v>0.78231461252031298</c:v>
                </c:pt>
                <c:pt idx="402">
                  <c:v>0.78197214195918496</c:v>
                </c:pt>
                <c:pt idx="403">
                  <c:v>0.78162982079176102</c:v>
                </c:pt>
                <c:pt idx="404">
                  <c:v>0.78128764947396401</c:v>
                </c:pt>
                <c:pt idx="405">
                  <c:v>0.780945628461714</c:v>
                </c:pt>
                <c:pt idx="406">
                  <c:v>0.78060375821093397</c:v>
                </c:pt>
                <c:pt idx="407">
                  <c:v>0.780262039177544</c:v>
                </c:pt>
                <c:pt idx="408">
                  <c:v>0.77992047181746504</c:v>
                </c:pt>
                <c:pt idx="409">
                  <c:v>0.77957905658661997</c:v>
                </c:pt>
                <c:pt idx="410">
                  <c:v>0.77923779394092896</c:v>
                </c:pt>
                <c:pt idx="411">
                  <c:v>0.77889668433631398</c:v>
                </c:pt>
                <c:pt idx="412">
                  <c:v>0.77855572822869601</c:v>
                </c:pt>
                <c:pt idx="413">
                  <c:v>0.77821492607399601</c:v>
                </c:pt>
                <c:pt idx="414">
                  <c:v>0.77787427832813605</c:v>
                </c:pt>
                <c:pt idx="415">
                  <c:v>0.777533785447038</c:v>
                </c:pt>
                <c:pt idx="416">
                  <c:v>0.77719344788662204</c:v>
                </c:pt>
                <c:pt idx="417">
                  <c:v>0.77685326610280903</c:v>
                </c:pt>
                <c:pt idx="418">
                  <c:v>0.77651324055152204</c:v>
                </c:pt>
                <c:pt idx="419">
                  <c:v>0.77617337168868206</c:v>
                </c:pt>
                <c:pt idx="420">
                  <c:v>0.77583365997020903</c:v>
                </c:pt>
                <c:pt idx="421">
                  <c:v>0.77549410585202505</c:v>
                </c:pt>
                <c:pt idx="422">
                  <c:v>0.77515470979005197</c:v>
                </c:pt>
                <c:pt idx="423">
                  <c:v>0.77481547224021097</c:v>
                </c:pt>
                <c:pt idx="424">
                  <c:v>0.77447639365842302</c:v>
                </c:pt>
                <c:pt idx="425">
                  <c:v>0.77413747450060999</c:v>
                </c:pt>
                <c:pt idx="426">
                  <c:v>0.77379871522269306</c:v>
                </c:pt>
                <c:pt idx="427">
                  <c:v>0.77346011628059297</c:v>
                </c:pt>
                <c:pt idx="428">
                  <c:v>0.77312167813023103</c:v>
                </c:pt>
                <c:pt idx="429">
                  <c:v>0.77278340122752998</c:v>
                </c:pt>
                <c:pt idx="430">
                  <c:v>0.77244528602841001</c:v>
                </c:pt>
                <c:pt idx="431">
                  <c:v>0.77210733298879197</c:v>
                </c:pt>
                <c:pt idx="432">
                  <c:v>0.77176954256459895</c:v>
                </c:pt>
                <c:pt idx="433">
                  <c:v>0.77143191521175103</c:v>
                </c:pt>
                <c:pt idx="434">
                  <c:v>0.77109445138616994</c:v>
                </c:pt>
                <c:pt idx="435">
                  <c:v>0.770757151543776</c:v>
                </c:pt>
                <c:pt idx="436">
                  <c:v>0.77042001614049305</c:v>
                </c:pt>
                <c:pt idx="437">
                  <c:v>0.77008304563223895</c:v>
                </c:pt>
                <c:pt idx="438">
                  <c:v>0.769746240474938</c:v>
                </c:pt>
                <c:pt idx="439">
                  <c:v>0.76940960112451107</c:v>
                </c:pt>
                <c:pt idx="440">
                  <c:v>0.769073128036878</c:v>
                </c:pt>
                <c:pt idx="441">
                  <c:v>0.76873682166796098</c:v>
                </c:pt>
                <c:pt idx="442">
                  <c:v>0.76840068247368198</c:v>
                </c:pt>
                <c:pt idx="443">
                  <c:v>0.76806471090996098</c:v>
                </c:pt>
                <c:pt idx="444">
                  <c:v>0.76772890743272093</c:v>
                </c:pt>
                <c:pt idx="445">
                  <c:v>0.76739327249788203</c:v>
                </c:pt>
                <c:pt idx="446">
                  <c:v>0.76705780656136602</c:v>
                </c:pt>
                <c:pt idx="447">
                  <c:v>0.76672251007909498</c:v>
                </c:pt>
                <c:pt idx="448">
                  <c:v>0.76638738350698798</c:v>
                </c:pt>
                <c:pt idx="449">
                  <c:v>0.76605242730096901</c:v>
                </c:pt>
                <c:pt idx="450">
                  <c:v>0.76571764191695801</c:v>
                </c:pt>
                <c:pt idx="451">
                  <c:v>0.76538302781087597</c:v>
                </c:pt>
                <c:pt idx="452">
                  <c:v>0.76504858543864596</c:v>
                </c:pt>
                <c:pt idx="453">
                  <c:v>0.76471431525618705</c:v>
                </c:pt>
                <c:pt idx="454">
                  <c:v>0.76438021771942299</c:v>
                </c:pt>
                <c:pt idx="455">
                  <c:v>0.76404629328427298</c:v>
                </c:pt>
                <c:pt idx="456">
                  <c:v>0.76371254240665998</c:v>
                </c:pt>
                <c:pt idx="457">
                  <c:v>0.76337896554250406</c:v>
                </c:pt>
                <c:pt idx="458">
                  <c:v>0.76304556314772698</c:v>
                </c:pt>
                <c:pt idx="459">
                  <c:v>0.76271233567825003</c:v>
                </c:pt>
                <c:pt idx="460">
                  <c:v>0.76237928358999596</c:v>
                </c:pt>
                <c:pt idx="461">
                  <c:v>0.76204640733888396</c:v>
                </c:pt>
                <c:pt idx="462">
                  <c:v>0.76171370738083599</c:v>
                </c:pt>
                <c:pt idx="463">
                  <c:v>0.76138118417177503</c:v>
                </c:pt>
                <c:pt idx="464">
                  <c:v>0.76104883816762003</c:v>
                </c:pt>
                <c:pt idx="465">
                  <c:v>0.76071666982429398</c:v>
                </c:pt>
                <c:pt idx="466">
                  <c:v>0.76038467959771694</c:v>
                </c:pt>
                <c:pt idx="467">
                  <c:v>0.76005286794381199</c:v>
                </c:pt>
                <c:pt idx="468">
                  <c:v>0.759721235318499</c:v>
                </c:pt>
                <c:pt idx="469">
                  <c:v>0.75938978217770003</c:v>
                </c:pt>
                <c:pt idx="470">
                  <c:v>0.75905850897733607</c:v>
                </c:pt>
                <c:pt idx="471">
                  <c:v>0.75872741617332795</c:v>
                </c:pt>
                <c:pt idx="472">
                  <c:v>0.75839650422159899</c:v>
                </c:pt>
                <c:pt idx="473">
                  <c:v>0.75806577357806804</c:v>
                </c:pt>
                <c:pt idx="474">
                  <c:v>0.75773522469865795</c:v>
                </c:pt>
                <c:pt idx="475">
                  <c:v>0.75740485803929003</c:v>
                </c:pt>
                <c:pt idx="476">
                  <c:v>0.75707467405588502</c:v>
                </c:pt>
                <c:pt idx="477">
                  <c:v>0.756744673204365</c:v>
                </c:pt>
                <c:pt idx="478">
                  <c:v>0.75641485594065005</c:v>
                </c:pt>
                <c:pt idx="479">
                  <c:v>0.75608522272066303</c:v>
                </c:pt>
                <c:pt idx="480">
                  <c:v>0.75575577400032501</c:v>
                </c:pt>
                <c:pt idx="481">
                  <c:v>0.75542651023555596</c:v>
                </c:pt>
                <c:pt idx="482">
                  <c:v>0.75509743188227896</c:v>
                </c:pt>
                <c:pt idx="483">
                  <c:v>0.75476853939641397</c:v>
                </c:pt>
                <c:pt idx="484">
                  <c:v>0.75443983323388297</c:v>
                </c:pt>
                <c:pt idx="485">
                  <c:v>0.75411131385060703</c:v>
                </c:pt>
                <c:pt idx="486">
                  <c:v>0.75378298170250901</c:v>
                </c:pt>
                <c:pt idx="487">
                  <c:v>0.75345483724550799</c:v>
                </c:pt>
                <c:pt idx="488">
                  <c:v>0.75312688093552604</c:v>
                </c:pt>
                <c:pt idx="489">
                  <c:v>0.75279911322848603</c:v>
                </c:pt>
                <c:pt idx="490">
                  <c:v>0.75247153458030702</c:v>
                </c:pt>
                <c:pt idx="491">
                  <c:v>0.75214414544691099</c:v>
                </c:pt>
                <c:pt idx="492">
                  <c:v>0.75181694628422102</c:v>
                </c:pt>
                <c:pt idx="493">
                  <c:v>0.75148993754815596</c:v>
                </c:pt>
                <c:pt idx="494">
                  <c:v>0.751163119694639</c:v>
                </c:pt>
                <c:pt idx="495">
                  <c:v>0.750836493179591</c:v>
                </c:pt>
                <c:pt idx="496">
                  <c:v>0.75051005845893304</c:v>
                </c:pt>
                <c:pt idx="497">
                  <c:v>0.75018381598858597</c:v>
                </c:pt>
                <c:pt idx="498">
                  <c:v>0.74985776622447198</c:v>
                </c:pt>
                <c:pt idx="499">
                  <c:v>0.74953190962251193</c:v>
                </c:pt>
                <c:pt idx="500">
                  <c:v>0.749206246638628</c:v>
                </c:pt>
                <c:pt idx="501">
                  <c:v>0.74888077772874095</c:v>
                </c:pt>
                <c:pt idx="502">
                  <c:v>0.74855550334877097</c:v>
                </c:pt>
                <c:pt idx="503">
                  <c:v>0.74823042395464201</c:v>
                </c:pt>
                <c:pt idx="504">
                  <c:v>0.74790554000227294</c:v>
                </c:pt>
                <c:pt idx="505">
                  <c:v>0.74758085194758594</c:v>
                </c:pt>
                <c:pt idx="506">
                  <c:v>0.74725636024650299</c:v>
                </c:pt>
                <c:pt idx="507">
                  <c:v>0.74693206535494494</c:v>
                </c:pt>
                <c:pt idx="508">
                  <c:v>0.74660796772883298</c:v>
                </c:pt>
                <c:pt idx="509">
                  <c:v>0.74628406782408896</c:v>
                </c:pt>
                <c:pt idx="510">
                  <c:v>0.74596036609663297</c:v>
                </c:pt>
                <c:pt idx="511">
                  <c:v>0.74563686300238796</c:v>
                </c:pt>
                <c:pt idx="512">
                  <c:v>0.74531355899727503</c:v>
                </c:pt>
                <c:pt idx="513">
                  <c:v>0.74499045453721502</c:v>
                </c:pt>
                <c:pt idx="514">
                  <c:v>0.74466755007812901</c:v>
                </c:pt>
                <c:pt idx="515">
                  <c:v>0.74434484607593798</c:v>
                </c:pt>
                <c:pt idx="516">
                  <c:v>0.744022342986565</c:v>
                </c:pt>
                <c:pt idx="517">
                  <c:v>0.74370004126593003</c:v>
                </c:pt>
                <c:pt idx="518">
                  <c:v>0.74337794136995394</c:v>
                </c:pt>
                <c:pt idx="519">
                  <c:v>0.74305604375456002</c:v>
                </c:pt>
                <c:pt idx="520">
                  <c:v>0.74273434887566903</c:v>
                </c:pt>
                <c:pt idx="521">
                  <c:v>0.74241285718920003</c:v>
                </c:pt>
                <c:pt idx="522">
                  <c:v>0.74209156915107699</c:v>
                </c:pt>
                <c:pt idx="523">
                  <c:v>0.741770485217221</c:v>
                </c:pt>
                <c:pt idx="524">
                  <c:v>0.74144960584355202</c:v>
                </c:pt>
                <c:pt idx="525">
                  <c:v>0.74112893148599301</c:v>
                </c:pt>
                <c:pt idx="526">
                  <c:v>0.74080846260046296</c:v>
                </c:pt>
                <c:pt idx="527">
                  <c:v>0.74048819964288604</c:v>
                </c:pt>
                <c:pt idx="528">
                  <c:v>0.74016814306918199</c:v>
                </c:pt>
                <c:pt idx="529">
                  <c:v>0.73984829333527202</c:v>
                </c:pt>
                <c:pt idx="530">
                  <c:v>0.73952865089707898</c:v>
                </c:pt>
                <c:pt idx="531">
                  <c:v>0.73920921621052194</c:v>
                </c:pt>
                <c:pt idx="532">
                  <c:v>0.73888998973152398</c:v>
                </c:pt>
                <c:pt idx="533">
                  <c:v>0.73857097191600607</c:v>
                </c:pt>
                <c:pt idx="534">
                  <c:v>0.73825216321988907</c:v>
                </c:pt>
                <c:pt idx="535">
                  <c:v>0.73793356409909494</c:v>
                </c:pt>
                <c:pt idx="536">
                  <c:v>0.73761517500954399</c:v>
                </c:pt>
                <c:pt idx="537">
                  <c:v>0.73729699640715896</c:v>
                </c:pt>
                <c:pt idx="538">
                  <c:v>0.73697902874786103</c:v>
                </c:pt>
                <c:pt idx="539">
                  <c:v>0.73666127248757007</c:v>
                </c:pt>
                <c:pt idx="540">
                  <c:v>0.73634372808220894</c:v>
                </c:pt>
                <c:pt idx="541">
                  <c:v>0.73602639598769892</c:v>
                </c:pt>
                <c:pt idx="542">
                  <c:v>0.73570927665996</c:v>
                </c:pt>
                <c:pt idx="543">
                  <c:v>0.73539237055491502</c:v>
                </c:pt>
                <c:pt idx="544">
                  <c:v>0.73507567812848396</c:v>
                </c:pt>
                <c:pt idx="545">
                  <c:v>0.73475919983658999</c:v>
                </c:pt>
                <c:pt idx="546">
                  <c:v>0.73444293613515299</c:v>
                </c:pt>
                <c:pt idx="547">
                  <c:v>0.73412688748009403</c:v>
                </c:pt>
                <c:pt idx="548">
                  <c:v>0.73381105432733595</c:v>
                </c:pt>
                <c:pt idx="549">
                  <c:v>0.73349543713279908</c:v>
                </c:pt>
                <c:pt idx="550">
                  <c:v>0.73318003635240503</c:v>
                </c:pt>
                <c:pt idx="551">
                  <c:v>0.732864852442075</c:v>
                </c:pt>
                <c:pt idx="552">
                  <c:v>0.73254988585773106</c:v>
                </c:pt>
                <c:pt idx="553">
                  <c:v>0.73223513705529297</c:v>
                </c:pt>
                <c:pt idx="554">
                  <c:v>0.73192060649068302</c:v>
                </c:pt>
                <c:pt idx="555">
                  <c:v>0.73160629461982296</c:v>
                </c:pt>
                <c:pt idx="556">
                  <c:v>0.73129220189863398</c:v>
                </c:pt>
                <c:pt idx="557">
                  <c:v>0.73097832878303692</c:v>
                </c:pt>
                <c:pt idx="558">
                  <c:v>0.73066467572895399</c:v>
                </c:pt>
                <c:pt idx="559">
                  <c:v>0.73035124319230493</c:v>
                </c:pt>
                <c:pt idx="560">
                  <c:v>0.73003803162901204</c:v>
                </c:pt>
                <c:pt idx="561">
                  <c:v>0.72972504149499806</c:v>
                </c:pt>
                <c:pt idx="562">
                  <c:v>0.72941227324618207</c:v>
                </c:pt>
                <c:pt idx="563">
                  <c:v>0.72909972733848605</c:v>
                </c:pt>
                <c:pt idx="564">
                  <c:v>0.72878740422783195</c:v>
                </c:pt>
                <c:pt idx="565">
                  <c:v>0.72847530437014107</c:v>
                </c:pt>
                <c:pt idx="566">
                  <c:v>0.72816342822133406</c:v>
                </c:pt>
                <c:pt idx="567">
                  <c:v>0.72785177623733299</c:v>
                </c:pt>
                <c:pt idx="568">
                  <c:v>0.72754034887405794</c:v>
                </c:pt>
                <c:pt idx="569">
                  <c:v>0.72722914658743198</c:v>
                </c:pt>
                <c:pt idx="570">
                  <c:v>0.72691816983337598</c:v>
                </c:pt>
                <c:pt idx="571">
                  <c:v>0.72660741906781101</c:v>
                </c:pt>
                <c:pt idx="572">
                  <c:v>0.72629689474665793</c:v>
                </c:pt>
                <c:pt idx="573">
                  <c:v>0.72598659732583903</c:v>
                </c:pt>
                <c:pt idx="574">
                  <c:v>0.72567652726127507</c:v>
                </c:pt>
                <c:pt idx="575">
                  <c:v>0.72536668500888701</c:v>
                </c:pt>
                <c:pt idx="576">
                  <c:v>0.72505707102459693</c:v>
                </c:pt>
                <c:pt idx="577">
                  <c:v>0.72474768576432602</c:v>
                </c:pt>
                <c:pt idx="578">
                  <c:v>0.72443852968399602</c:v>
                </c:pt>
                <c:pt idx="579">
                  <c:v>0.72412960323952702</c:v>
                </c:pt>
                <c:pt idx="580">
                  <c:v>0.72382090688684197</c:v>
                </c:pt>
                <c:pt idx="581">
                  <c:v>0.72351244108186097</c:v>
                </c:pt>
                <c:pt idx="582">
                  <c:v>0.72320420628050508</c:v>
                </c:pt>
                <c:pt idx="583">
                  <c:v>0.72289620293869694</c:v>
                </c:pt>
                <c:pt idx="584">
                  <c:v>0.72258843151235808</c:v>
                </c:pt>
                <c:pt idx="585">
                  <c:v>0.72228089245740801</c:v>
                </c:pt>
                <c:pt idx="586">
                  <c:v>0.72197358622977004</c:v>
                </c:pt>
                <c:pt idx="587">
                  <c:v>0.72166651328536402</c:v>
                </c:pt>
                <c:pt idx="588">
                  <c:v>0.72135967408011092</c:v>
                </c:pt>
                <c:pt idx="589">
                  <c:v>0.72105306906993505</c:v>
                </c:pt>
                <c:pt idx="590">
                  <c:v>0.72074669871075403</c:v>
                </c:pt>
                <c:pt idx="591">
                  <c:v>0.72044056345849206</c:v>
                </c:pt>
                <c:pt idx="592">
                  <c:v>0.72013466376906898</c:v>
                </c:pt>
                <c:pt idx="593">
                  <c:v>0.719829000098407</c:v>
                </c:pt>
                <c:pt idx="594">
                  <c:v>0.71952357290242608</c:v>
                </c:pt>
                <c:pt idx="595">
                  <c:v>0.71921838263704907</c:v>
                </c:pt>
                <c:pt idx="596">
                  <c:v>0.71891342975819605</c:v>
                </c:pt>
                <c:pt idx="597">
                  <c:v>0.71860871472179</c:v>
                </c:pt>
                <c:pt idx="598">
                  <c:v>0.71830423798375098</c:v>
                </c:pt>
                <c:pt idx="599">
                  <c:v>0.71799999999999997</c:v>
                </c:pt>
                <c:pt idx="600">
                  <c:v>0.71769600115540899</c:v>
                </c:pt>
                <c:pt idx="601">
                  <c:v>0.71739224155064196</c:v>
                </c:pt>
                <c:pt idx="602">
                  <c:v>0.71708872121531608</c:v>
                </c:pt>
                <c:pt idx="603">
                  <c:v>0.716785440179045</c:v>
                </c:pt>
                <c:pt idx="604">
                  <c:v>0.71648239847144402</c:v>
                </c:pt>
                <c:pt idx="605">
                  <c:v>0.716179596122128</c:v>
                </c:pt>
                <c:pt idx="606">
                  <c:v>0.71587703316071294</c:v>
                </c:pt>
                <c:pt idx="607">
                  <c:v>0.71557470961681302</c:v>
                </c:pt>
                <c:pt idx="608">
                  <c:v>0.715272625520043</c:v>
                </c:pt>
                <c:pt idx="609">
                  <c:v>0.71497078090001898</c:v>
                </c:pt>
                <c:pt idx="610">
                  <c:v>0.71466917578635503</c:v>
                </c:pt>
                <c:pt idx="611">
                  <c:v>0.71436781020866702</c:v>
                </c:pt>
                <c:pt idx="612">
                  <c:v>0.71406668419656905</c:v>
                </c:pt>
                <c:pt idx="613">
                  <c:v>0.71376579777967697</c:v>
                </c:pt>
                <c:pt idx="614">
                  <c:v>0.71346515098760599</c:v>
                </c:pt>
                <c:pt idx="615">
                  <c:v>0.71316474384996997</c:v>
                </c:pt>
                <c:pt idx="616">
                  <c:v>0.71286457639638501</c:v>
                </c:pt>
                <c:pt idx="617">
                  <c:v>0.71256464865646607</c:v>
                </c:pt>
                <c:pt idx="618">
                  <c:v>0.71226496065982703</c:v>
                </c:pt>
                <c:pt idx="619">
                  <c:v>0.71196551243608508</c:v>
                </c:pt>
                <c:pt idx="620">
                  <c:v>0.71166630401485298</c:v>
                </c:pt>
                <c:pt idx="621">
                  <c:v>0.71136733542574793</c:v>
                </c:pt>
                <c:pt idx="622">
                  <c:v>0.71106860669838301</c:v>
                </c:pt>
                <c:pt idx="623">
                  <c:v>0.71077011786237498</c:v>
                </c:pt>
                <c:pt idx="624">
                  <c:v>0.71047186894733705</c:v>
                </c:pt>
                <c:pt idx="625">
                  <c:v>0.71017385998288596</c:v>
                </c:pt>
                <c:pt idx="626">
                  <c:v>0.70987609099863602</c:v>
                </c:pt>
                <c:pt idx="627">
                  <c:v>0.709578562024202</c:v>
                </c:pt>
                <c:pt idx="628">
                  <c:v>0.70928127308919908</c:v>
                </c:pt>
                <c:pt idx="629">
                  <c:v>0.70898422422324292</c:v>
                </c:pt>
                <c:pt idx="630">
                  <c:v>0.70868741545594793</c:v>
                </c:pt>
                <c:pt idx="631">
                  <c:v>0.70839084681692999</c:v>
                </c:pt>
                <c:pt idx="632">
                  <c:v>0.70809451833580295</c:v>
                </c:pt>
                <c:pt idx="633">
                  <c:v>0.70779843004218201</c:v>
                </c:pt>
                <c:pt idx="634">
                  <c:v>0.70750258196568305</c:v>
                </c:pt>
                <c:pt idx="635">
                  <c:v>0.70720697413592104</c:v>
                </c:pt>
                <c:pt idx="636">
                  <c:v>0.70691160658251007</c:v>
                </c:pt>
                <c:pt idx="637">
                  <c:v>0.70661647933506599</c:v>
                </c:pt>
                <c:pt idx="638">
                  <c:v>0.70632159242320403</c:v>
                </c:pt>
                <c:pt idx="639">
                  <c:v>0.70602694587653803</c:v>
                </c:pt>
                <c:pt idx="640">
                  <c:v>0.70573253972468408</c:v>
                </c:pt>
                <c:pt idx="641">
                  <c:v>0.70543837399725695</c:v>
                </c:pt>
                <c:pt idx="642">
                  <c:v>0.70514444872387205</c:v>
                </c:pt>
                <c:pt idx="643">
                  <c:v>0.70485076393414392</c:v>
                </c:pt>
                <c:pt idx="644">
                  <c:v>0.70455731965768797</c:v>
                </c:pt>
                <c:pt idx="645">
                  <c:v>0.70426411592411897</c:v>
                </c:pt>
                <c:pt idx="646">
                  <c:v>0.703971152763052</c:v>
                </c:pt>
                <c:pt idx="647">
                  <c:v>0.70367843020410192</c:v>
                </c:pt>
                <c:pt idx="648">
                  <c:v>0.70338594827688405</c:v>
                </c:pt>
                <c:pt idx="649">
                  <c:v>0.70309370701101304</c:v>
                </c:pt>
                <c:pt idx="650">
                  <c:v>0.70280170643610496</c:v>
                </c:pt>
                <c:pt idx="651">
                  <c:v>0.70250994658177401</c:v>
                </c:pt>
                <c:pt idx="652">
                  <c:v>0.70221842747763508</c:v>
                </c:pt>
                <c:pt idx="653">
                  <c:v>0.70192714915330401</c:v>
                </c:pt>
                <c:pt idx="654">
                  <c:v>0.70163611163839501</c:v>
                </c:pt>
                <c:pt idx="655">
                  <c:v>0.70134531496252395</c:v>
                </c:pt>
                <c:pt idx="656">
                  <c:v>0.70105475915530502</c:v>
                </c:pt>
                <c:pt idx="657">
                  <c:v>0.70076444424635398</c:v>
                </c:pt>
                <c:pt idx="658">
                  <c:v>0.70047437026528492</c:v>
                </c:pt>
                <c:pt idx="659">
                  <c:v>0.70018453724171392</c:v>
                </c:pt>
                <c:pt idx="660">
                  <c:v>0.69989494520525608</c:v>
                </c:pt>
                <c:pt idx="661">
                  <c:v>0.69960559418552504</c:v>
                </c:pt>
                <c:pt idx="662">
                  <c:v>0.69931648421213699</c:v>
                </c:pt>
                <c:pt idx="663">
                  <c:v>0.69902761531470703</c:v>
                </c:pt>
                <c:pt idx="664">
                  <c:v>0.69873898752285002</c:v>
                </c:pt>
                <c:pt idx="665">
                  <c:v>0.69845060086618105</c:v>
                </c:pt>
                <c:pt idx="666">
                  <c:v>0.69816245537431498</c:v>
                </c:pt>
                <c:pt idx="667">
                  <c:v>0.69787455107686602</c:v>
                </c:pt>
                <c:pt idx="668">
                  <c:v>0.69758688800345103</c:v>
                </c:pt>
                <c:pt idx="669">
                  <c:v>0.69729946618368399</c:v>
                </c:pt>
                <c:pt idx="670">
                  <c:v>0.69701228564717999</c:v>
                </c:pt>
                <c:pt idx="671">
                  <c:v>0.69672534642355399</c:v>
                </c:pt>
                <c:pt idx="672">
                  <c:v>0.69643864854242199</c:v>
                </c:pt>
                <c:pt idx="673">
                  <c:v>0.69615219203339795</c:v>
                </c:pt>
                <c:pt idx="674">
                  <c:v>0.69586597692609697</c:v>
                </c:pt>
                <c:pt idx="675">
                  <c:v>0.69558000325013403</c:v>
                </c:pt>
                <c:pt idx="676">
                  <c:v>0.69529427103512498</c:v>
                </c:pt>
                <c:pt idx="677">
                  <c:v>0.69500878031068403</c:v>
                </c:pt>
                <c:pt idx="678">
                  <c:v>0.69472353110642704</c:v>
                </c:pt>
                <c:pt idx="679">
                  <c:v>0.69443852345196799</c:v>
                </c:pt>
                <c:pt idx="680">
                  <c:v>0.69415375737692298</c:v>
                </c:pt>
                <c:pt idx="681">
                  <c:v>0.69386923291090596</c:v>
                </c:pt>
                <c:pt idx="682">
                  <c:v>0.69358495008353405</c:v>
                </c:pt>
                <c:pt idx="683">
                  <c:v>0.69330090892441898</c:v>
                </c:pt>
                <c:pt idx="684">
                  <c:v>0.69301710946317896</c:v>
                </c:pt>
                <c:pt idx="685">
                  <c:v>0.69273355172942797</c:v>
                </c:pt>
                <c:pt idx="686">
                  <c:v>0.69245023575277997</c:v>
                </c:pt>
                <c:pt idx="687">
                  <c:v>0.69216716156285107</c:v>
                </c:pt>
                <c:pt idx="688">
                  <c:v>0.69188432918925602</c:v>
                </c:pt>
                <c:pt idx="689">
                  <c:v>0.69160173866161001</c:v>
                </c:pt>
                <c:pt idx="690">
                  <c:v>0.69131939000952802</c:v>
                </c:pt>
                <c:pt idx="691">
                  <c:v>0.69103728326262504</c:v>
                </c:pt>
                <c:pt idx="692">
                  <c:v>0.69075541845051702</c:v>
                </c:pt>
                <c:pt idx="693">
                  <c:v>0.69047379560281708</c:v>
                </c:pt>
                <c:pt idx="694">
                  <c:v>0.69019241474914206</c:v>
                </c:pt>
                <c:pt idx="695">
                  <c:v>0.68991127591910595</c:v>
                </c:pt>
                <c:pt idx="696">
                  <c:v>0.68963037914232395</c:v>
                </c:pt>
                <c:pt idx="697">
                  <c:v>0.68934972444841203</c:v>
                </c:pt>
                <c:pt idx="698">
                  <c:v>0.68906931186698395</c:v>
                </c:pt>
                <c:pt idx="699">
                  <c:v>0.68878914142765502</c:v>
                </c:pt>
                <c:pt idx="700">
                  <c:v>0.68850921316004099</c:v>
                </c:pt>
                <c:pt idx="701">
                  <c:v>0.68822952709375596</c:v>
                </c:pt>
                <c:pt idx="702">
                  <c:v>0.687950083258416</c:v>
                </c:pt>
                <c:pt idx="703">
                  <c:v>0.68767088168363499</c:v>
                </c:pt>
                <c:pt idx="704">
                  <c:v>0.68739192239903002</c:v>
                </c:pt>
                <c:pt idx="705">
                  <c:v>0.68711320543421306</c:v>
                </c:pt>
                <c:pt idx="706">
                  <c:v>0.68683473081880198</c:v>
                </c:pt>
                <c:pt idx="707">
                  <c:v>0.68655649858240997</c:v>
                </c:pt>
                <c:pt idx="708">
                  <c:v>0.68627850875465302</c:v>
                </c:pt>
                <c:pt idx="709">
                  <c:v>0.68600076136514598</c:v>
                </c:pt>
                <c:pt idx="710">
                  <c:v>0.68572325644350407</c:v>
                </c:pt>
                <c:pt idx="711">
                  <c:v>0.68544599401934203</c:v>
                </c:pt>
                <c:pt idx="712">
                  <c:v>0.68516897412227507</c:v>
                </c:pt>
                <c:pt idx="713">
                  <c:v>0.68489219678191793</c:v>
                </c:pt>
                <c:pt idx="714">
                  <c:v>0.68461566202788604</c:v>
                </c:pt>
                <c:pt idx="715">
                  <c:v>0.68433936988979394</c:v>
                </c:pt>
                <c:pt idx="716">
                  <c:v>0.68406332039725792</c:v>
                </c:pt>
                <c:pt idx="717">
                  <c:v>0.68378751357989098</c:v>
                </c:pt>
                <c:pt idx="718">
                  <c:v>0.68351194946730998</c:v>
                </c:pt>
                <c:pt idx="719">
                  <c:v>0.68323662808912899</c:v>
                </c:pt>
                <c:pt idx="720">
                  <c:v>0.68296154947496401</c:v>
                </c:pt>
                <c:pt idx="721">
                  <c:v>0.68268671365442901</c:v>
                </c:pt>
                <c:pt idx="722">
                  <c:v>0.68241212065713897</c:v>
                </c:pt>
                <c:pt idx="723">
                  <c:v>0.68213777051271007</c:v>
                </c:pt>
                <c:pt idx="724">
                  <c:v>0.68186366325075598</c:v>
                </c:pt>
                <c:pt idx="725">
                  <c:v>0.681589798900893</c:v>
                </c:pt>
                <c:pt idx="726">
                  <c:v>0.68131617749273599</c:v>
                </c:pt>
                <c:pt idx="727">
                  <c:v>0.68104279905589893</c:v>
                </c:pt>
                <c:pt idx="728">
                  <c:v>0.68076966361999802</c:v>
                </c:pt>
                <c:pt idx="729">
                  <c:v>0.68049677121464802</c:v>
                </c:pt>
                <c:pt idx="730">
                  <c:v>0.68022412186946302</c:v>
                </c:pt>
                <c:pt idx="731">
                  <c:v>0.67995171561405998</c:v>
                </c:pt>
                <c:pt idx="732">
                  <c:v>0.67967955247805201</c:v>
                </c:pt>
                <c:pt idx="733">
                  <c:v>0.67940763249105496</c:v>
                </c:pt>
                <c:pt idx="734">
                  <c:v>0.67913595568268392</c:v>
                </c:pt>
                <c:pt idx="735">
                  <c:v>0.67886452208255399</c:v>
                </c:pt>
                <c:pt idx="736">
                  <c:v>0.67859333172028102</c:v>
                </c:pt>
                <c:pt idx="737">
                  <c:v>0.678322384625478</c:v>
                </c:pt>
                <c:pt idx="738">
                  <c:v>0.67805168082776102</c:v>
                </c:pt>
                <c:pt idx="739">
                  <c:v>0.67778122035674593</c:v>
                </c:pt>
                <c:pt idx="740">
                  <c:v>0.67751100324204705</c:v>
                </c:pt>
                <c:pt idx="741">
                  <c:v>0.67724102951327902</c:v>
                </c:pt>
                <c:pt idx="742">
                  <c:v>0.67697129920005805</c:v>
                </c:pt>
                <c:pt idx="743">
                  <c:v>0.676701812331998</c:v>
                </c:pt>
                <c:pt idx="744">
                  <c:v>0.67643256893871406</c:v>
                </c:pt>
                <c:pt idx="745">
                  <c:v>0.676163569049822</c:v>
                </c:pt>
                <c:pt idx="746">
                  <c:v>0.67589481269493601</c:v>
                </c:pt>
                <c:pt idx="747">
                  <c:v>0.67562629990367196</c:v>
                </c:pt>
                <c:pt idx="748">
                  <c:v>0.67535803070564504</c:v>
                </c:pt>
                <c:pt idx="749">
                  <c:v>0.67509000513046902</c:v>
                </c:pt>
                <c:pt idx="750">
                  <c:v>0.67482222320775997</c:v>
                </c:pt>
                <c:pt idx="751">
                  <c:v>0.674554684967132</c:v>
                </c:pt>
                <c:pt idx="752">
                  <c:v>0.67428739043820207</c:v>
                </c:pt>
                <c:pt idx="753">
                  <c:v>0.67402033965058306</c:v>
                </c:pt>
                <c:pt idx="754">
                  <c:v>0.67375353263389104</c:v>
                </c:pt>
                <c:pt idx="755">
                  <c:v>0.673486969417741</c:v>
                </c:pt>
                <c:pt idx="756">
                  <c:v>0.67322065003174802</c:v>
                </c:pt>
                <c:pt idx="757">
                  <c:v>0.67295457450552598</c:v>
                </c:pt>
                <c:pt idx="758">
                  <c:v>0.67268874286869207</c:v>
                </c:pt>
                <c:pt idx="759">
                  <c:v>0.67242315515085993</c:v>
                </c:pt>
                <c:pt idx="760">
                  <c:v>0.67215781138164499</c:v>
                </c:pt>
                <c:pt idx="761">
                  <c:v>0.67189271159066299</c:v>
                </c:pt>
                <c:pt idx="762">
                  <c:v>0.67162785580752704</c:v>
                </c:pt>
                <c:pt idx="763">
                  <c:v>0.67136324406185399</c:v>
                </c:pt>
                <c:pt idx="764">
                  <c:v>0.67109887638325794</c:v>
                </c:pt>
                <c:pt idx="765">
                  <c:v>0.67083475280135496</c:v>
                </c:pt>
                <c:pt idx="766">
                  <c:v>0.67057087334575805</c:v>
                </c:pt>
                <c:pt idx="767">
                  <c:v>0.67030723804608505</c:v>
                </c:pt>
                <c:pt idx="768">
                  <c:v>0.67004384693194807</c:v>
                </c:pt>
                <c:pt idx="769">
                  <c:v>0.66978070003296497</c:v>
                </c:pt>
                <c:pt idx="770">
                  <c:v>0.66951779737874895</c:v>
                </c:pt>
                <c:pt idx="771">
                  <c:v>0.66925513899891498</c:v>
                </c:pt>
                <c:pt idx="772">
                  <c:v>0.66899272492307893</c:v>
                </c:pt>
                <c:pt idx="773">
                  <c:v>0.668730555180856</c:v>
                </c:pt>
                <c:pt idx="774">
                  <c:v>0.66846862980186095</c:v>
                </c:pt>
                <c:pt idx="775">
                  <c:v>0.66820694881570808</c:v>
                </c:pt>
                <c:pt idx="776">
                  <c:v>0.66794551225201304</c:v>
                </c:pt>
                <c:pt idx="777">
                  <c:v>0.66768432014039192</c:v>
                </c:pt>
                <c:pt idx="778">
                  <c:v>0.66742337251045802</c:v>
                </c:pt>
                <c:pt idx="779">
                  <c:v>0.667162669391827</c:v>
                </c:pt>
                <c:pt idx="780">
                  <c:v>0.66690221081411405</c:v>
                </c:pt>
                <c:pt idx="781">
                  <c:v>0.66664199680693392</c:v>
                </c:pt>
                <c:pt idx="782">
                  <c:v>0.66638202739990193</c:v>
                </c:pt>
                <c:pt idx="783">
                  <c:v>0.66612230262263306</c:v>
                </c:pt>
                <c:pt idx="784">
                  <c:v>0.66586282250474293</c:v>
                </c:pt>
                <c:pt idx="785">
                  <c:v>0.66560358707584599</c:v>
                </c:pt>
                <c:pt idx="786">
                  <c:v>0.66534459636555698</c:v>
                </c:pt>
                <c:pt idx="787">
                  <c:v>0.665085850403491</c:v>
                </c:pt>
                <c:pt idx="788">
                  <c:v>0.66482734921926401</c:v>
                </c:pt>
                <c:pt idx="789">
                  <c:v>0.66456909284248999</c:v>
                </c:pt>
                <c:pt idx="790">
                  <c:v>0.66431108130278504</c:v>
                </c:pt>
                <c:pt idx="791">
                  <c:v>0.66405331462976303</c:v>
                </c:pt>
                <c:pt idx="792">
                  <c:v>0.66379579285304002</c:v>
                </c:pt>
                <c:pt idx="793">
                  <c:v>0.66353851600223002</c:v>
                </c:pt>
                <c:pt idx="794">
                  <c:v>0.66328148410694898</c:v>
                </c:pt>
                <c:pt idx="795">
                  <c:v>0.66302469719681201</c:v>
                </c:pt>
                <c:pt idx="796">
                  <c:v>0.66276815530143307</c:v>
                </c:pt>
                <c:pt idx="797">
                  <c:v>0.66251185845042793</c:v>
                </c:pt>
                <c:pt idx="798">
                  <c:v>0.662255806673412</c:v>
                </c:pt>
                <c:pt idx="799">
                  <c:v>0.66199999999999992</c:v>
                </c:pt>
                <c:pt idx="800">
                  <c:v>0.66174443810914108</c:v>
                </c:pt>
                <c:pt idx="801">
                  <c:v>0.66148911927711906</c:v>
                </c:pt>
                <c:pt idx="802">
                  <c:v>0.661234041429552</c:v>
                </c:pt>
                <c:pt idx="803">
                  <c:v>0.66097920249206099</c:v>
                </c:pt>
                <c:pt idx="804">
                  <c:v>0.66072460039026204</c:v>
                </c:pt>
                <c:pt idx="805">
                  <c:v>0.66047023304977404</c:v>
                </c:pt>
                <c:pt idx="806">
                  <c:v>0.66021609839621598</c:v>
                </c:pt>
                <c:pt idx="807">
                  <c:v>0.65996219435520598</c:v>
                </c:pt>
                <c:pt idx="808">
                  <c:v>0.65970851885236304</c:v>
                </c:pt>
                <c:pt idx="809">
                  <c:v>0.65945506981330593</c:v>
                </c:pt>
                <c:pt idx="810">
                  <c:v>0.65920184516365099</c:v>
                </c:pt>
                <c:pt idx="811">
                  <c:v>0.65894884282902</c:v>
                </c:pt>
                <c:pt idx="812">
                  <c:v>0.65869606073502807</c:v>
                </c:pt>
                <c:pt idx="813">
                  <c:v>0.65844349680729608</c:v>
                </c:pt>
                <c:pt idx="814">
                  <c:v>0.65819114897144093</c:v>
                </c:pt>
                <c:pt idx="815">
                  <c:v>0.65793901515308306</c:v>
                </c:pt>
                <c:pt idx="816">
                  <c:v>0.65768709327783892</c:v>
                </c:pt>
                <c:pt idx="817">
                  <c:v>0.65743538127132806</c:v>
                </c:pt>
                <c:pt idx="818">
                  <c:v>0.65718387705916803</c:v>
                </c:pt>
                <c:pt idx="819">
                  <c:v>0.65693257856697906</c:v>
                </c:pt>
                <c:pt idx="820">
                  <c:v>0.65668148372037805</c:v>
                </c:pt>
                <c:pt idx="821">
                  <c:v>0.65643059044498397</c:v>
                </c:pt>
                <c:pt idx="822">
                  <c:v>0.65617989666641496</c:v>
                </c:pt>
                <c:pt idx="823">
                  <c:v>0.65592940031029001</c:v>
                </c:pt>
                <c:pt idx="824">
                  <c:v>0.65567909930222801</c:v>
                </c:pt>
                <c:pt idx="825">
                  <c:v>0.65542899156784595</c:v>
                </c:pt>
                <c:pt idx="826">
                  <c:v>0.65517907503276396</c:v>
                </c:pt>
                <c:pt idx="827">
                  <c:v>0.65492934762259902</c:v>
                </c:pt>
                <c:pt idx="828">
                  <c:v>0.65467980726297093</c:v>
                </c:pt>
                <c:pt idx="829">
                  <c:v>0.654430451879497</c:v>
                </c:pt>
                <c:pt idx="830">
                  <c:v>0.65418127939779702</c:v>
                </c:pt>
                <c:pt idx="831">
                  <c:v>0.65393228774348799</c:v>
                </c:pt>
                <c:pt idx="832">
                  <c:v>0.65368347484219003</c:v>
                </c:pt>
                <c:pt idx="833">
                  <c:v>0.65343483861952001</c:v>
                </c:pt>
                <c:pt idx="834">
                  <c:v>0.65318637700109705</c:v>
                </c:pt>
                <c:pt idx="835">
                  <c:v>0.65293808791253993</c:v>
                </c:pt>
                <c:pt idx="836">
                  <c:v>0.65268996927946699</c:v>
                </c:pt>
                <c:pt idx="837">
                  <c:v>0.65244201902749699</c:v>
                </c:pt>
                <c:pt idx="838">
                  <c:v>0.65219423508224694</c:v>
                </c:pt>
                <c:pt idx="839">
                  <c:v>0.65194661536933696</c:v>
                </c:pt>
                <c:pt idx="840">
                  <c:v>0.65169915781438603</c:v>
                </c:pt>
                <c:pt idx="841">
                  <c:v>0.65145186034300995</c:v>
                </c:pt>
                <c:pt idx="842">
                  <c:v>0.65120472088083003</c:v>
                </c:pt>
                <c:pt idx="843">
                  <c:v>0.65095773735346296</c:v>
                </c:pt>
                <c:pt idx="844">
                  <c:v>0.65071090768652806</c:v>
                </c:pt>
                <c:pt idx="845">
                  <c:v>0.650464229805643</c:v>
                </c:pt>
                <c:pt idx="846">
                  <c:v>0.650217701636427</c:v>
                </c:pt>
                <c:pt idx="847">
                  <c:v>0.64997132110449796</c:v>
                </c:pt>
                <c:pt idx="848">
                  <c:v>0.64972508613547597</c:v>
                </c:pt>
                <c:pt idx="849">
                  <c:v>0.64947899465497705</c:v>
                </c:pt>
                <c:pt idx="850">
                  <c:v>0.64923304458862097</c:v>
                </c:pt>
                <c:pt idx="851">
                  <c:v>0.64898723386202706</c:v>
                </c:pt>
                <c:pt idx="852">
                  <c:v>0.64874156040081199</c:v>
                </c:pt>
                <c:pt idx="853">
                  <c:v>0.64849602213059598</c:v>
                </c:pt>
                <c:pt idx="854">
                  <c:v>0.64825061697699593</c:v>
                </c:pt>
                <c:pt idx="855">
                  <c:v>0.64800534286563094</c:v>
                </c:pt>
                <c:pt idx="856">
                  <c:v>0.64776019772212001</c:v>
                </c:pt>
                <c:pt idx="857">
                  <c:v>0.64751517947208104</c:v>
                </c:pt>
                <c:pt idx="858">
                  <c:v>0.64727028604113301</c:v>
                </c:pt>
                <c:pt idx="859">
                  <c:v>0.64702551535489294</c:v>
                </c:pt>
                <c:pt idx="860">
                  <c:v>0.64678086533898105</c:v>
                </c:pt>
                <c:pt idx="861">
                  <c:v>0.64653633391901599</c:v>
                </c:pt>
                <c:pt idx="862">
                  <c:v>0.646291919020614</c:v>
                </c:pt>
                <c:pt idx="863">
                  <c:v>0.64604761856939596</c:v>
                </c:pt>
                <c:pt idx="864">
                  <c:v>0.64580343049097899</c:v>
                </c:pt>
                <c:pt idx="865">
                  <c:v>0.64555935271098197</c:v>
                </c:pt>
                <c:pt idx="866">
                  <c:v>0.64531538315502401</c:v>
                </c:pt>
                <c:pt idx="867">
                  <c:v>0.64507151974872201</c:v>
                </c:pt>
                <c:pt idx="868">
                  <c:v>0.64482776041769596</c:v>
                </c:pt>
                <c:pt idx="869">
                  <c:v>0.64458410308756298</c:v>
                </c:pt>
                <c:pt idx="870">
                  <c:v>0.64434054568394306</c:v>
                </c:pt>
                <c:pt idx="871">
                  <c:v>0.64409708613245398</c:v>
                </c:pt>
                <c:pt idx="872">
                  <c:v>0.64385372235871396</c:v>
                </c:pt>
                <c:pt idx="873">
                  <c:v>0.64361045228834102</c:v>
                </c:pt>
                <c:pt idx="874">
                  <c:v>0.64336727384695502</c:v>
                </c:pt>
                <c:pt idx="875">
                  <c:v>0.64312418496017398</c:v>
                </c:pt>
                <c:pt idx="876">
                  <c:v>0.64288118355361501</c:v>
                </c:pt>
                <c:pt idx="877">
                  <c:v>0.64263826755289899</c:v>
                </c:pt>
                <c:pt idx="878">
                  <c:v>0.64239543488364204</c:v>
                </c:pt>
                <c:pt idx="879">
                  <c:v>0.64215268347146393</c:v>
                </c:pt>
                <c:pt idx="880">
                  <c:v>0.64191001124198299</c:v>
                </c:pt>
                <c:pt idx="881">
                  <c:v>0.64166741612081801</c:v>
                </c:pt>
                <c:pt idx="882">
                  <c:v>0.64142489603358699</c:v>
                </c:pt>
                <c:pt idx="883">
                  <c:v>0.64118244890590792</c:v>
                </c:pt>
                <c:pt idx="884">
                  <c:v>0.64094007266340092</c:v>
                </c:pt>
                <c:pt idx="885">
                  <c:v>0.64069776523168198</c:v>
                </c:pt>
                <c:pt idx="886">
                  <c:v>0.640455524536372</c:v>
                </c:pt>
                <c:pt idx="887">
                  <c:v>0.64021334850308798</c:v>
                </c:pt>
                <c:pt idx="888">
                  <c:v>0.63997123505744902</c:v>
                </c:pt>
                <c:pt idx="889">
                  <c:v>0.63972918212507401</c:v>
                </c:pt>
                <c:pt idx="890">
                  <c:v>0.63948718763157997</c:v>
                </c:pt>
                <c:pt idx="891">
                  <c:v>0.63924524950258599</c:v>
                </c:pt>
                <c:pt idx="892">
                  <c:v>0.63900336566371196</c:v>
                </c:pt>
                <c:pt idx="893">
                  <c:v>0.63876153404057401</c:v>
                </c:pt>
                <c:pt idx="894">
                  <c:v>0.63851975255879301</c:v>
                </c:pt>
                <c:pt idx="895">
                  <c:v>0.63827801914398496</c:v>
                </c:pt>
                <c:pt idx="896">
                  <c:v>0.63803633172177099</c:v>
                </c:pt>
                <c:pt idx="897">
                  <c:v>0.63779468821776808</c:v>
                </c:pt>
                <c:pt idx="898">
                  <c:v>0.63755308655759402</c:v>
                </c:pt>
                <c:pt idx="899">
                  <c:v>0.63731152466686802</c:v>
                </c:pt>
                <c:pt idx="900">
                  <c:v>0.63707000047120899</c:v>
                </c:pt>
                <c:pt idx="901">
                  <c:v>0.63682851189623502</c:v>
                </c:pt>
                <c:pt idx="902">
                  <c:v>0.636587056867565</c:v>
                </c:pt>
                <c:pt idx="903">
                  <c:v>0.63634563331081706</c:v>
                </c:pt>
                <c:pt idx="904">
                  <c:v>0.63610423915160896</c:v>
                </c:pt>
                <c:pt idx="905">
                  <c:v>0.63586287231555993</c:v>
                </c:pt>
                <c:pt idx="906">
                  <c:v>0.63562153072828897</c:v>
                </c:pt>
                <c:pt idx="907">
                  <c:v>0.63538021231541397</c:v>
                </c:pt>
                <c:pt idx="908">
                  <c:v>0.63513891500255304</c:v>
                </c:pt>
                <c:pt idx="909">
                  <c:v>0.63489763671532495</c:v>
                </c:pt>
                <c:pt idx="910">
                  <c:v>0.63465637537934905</c:v>
                </c:pt>
                <c:pt idx="911">
                  <c:v>0.63441512892024199</c:v>
                </c:pt>
                <c:pt idx="912">
                  <c:v>0.634173895263624</c:v>
                </c:pt>
                <c:pt idx="913">
                  <c:v>0.63393267233511308</c:v>
                </c:pt>
                <c:pt idx="914">
                  <c:v>0.63369145806032701</c:v>
                </c:pt>
                <c:pt idx="915">
                  <c:v>0.633450250364884</c:v>
                </c:pt>
                <c:pt idx="916">
                  <c:v>0.63320904717440407</c:v>
                </c:pt>
                <c:pt idx="917">
                  <c:v>0.63296784641450499</c:v>
                </c:pt>
                <c:pt idx="918">
                  <c:v>0.63272664601080497</c:v>
                </c:pt>
                <c:pt idx="919">
                  <c:v>0.63248544388892203</c:v>
                </c:pt>
                <c:pt idx="920">
                  <c:v>0.63224423797447593</c:v>
                </c:pt>
                <c:pt idx="921">
                  <c:v>0.63200302619308502</c:v>
                </c:pt>
                <c:pt idx="922">
                  <c:v>0.63176180647036606</c:v>
                </c:pt>
                <c:pt idx="923">
                  <c:v>0.63152057673193895</c:v>
                </c:pt>
                <c:pt idx="924">
                  <c:v>0.63127933490342292</c:v>
                </c:pt>
                <c:pt idx="925">
                  <c:v>0.63103807891043395</c:v>
                </c:pt>
                <c:pt idx="926">
                  <c:v>0.63079680667859295</c:v>
                </c:pt>
                <c:pt idx="927">
                  <c:v>0.63055551613351701</c:v>
                </c:pt>
                <c:pt idx="928">
                  <c:v>0.63031420520082593</c:v>
                </c:pt>
                <c:pt idx="929">
                  <c:v>0.63007287180613702</c:v>
                </c:pt>
                <c:pt idx="930">
                  <c:v>0.62983151387506808</c:v>
                </c:pt>
                <c:pt idx="931">
                  <c:v>0.62959012933323899</c:v>
                </c:pt>
                <c:pt idx="932">
                  <c:v>0.62934871610626808</c:v>
                </c:pt>
                <c:pt idx="933">
                  <c:v>0.62910727211977402</c:v>
                </c:pt>
                <c:pt idx="934">
                  <c:v>0.62886579529937392</c:v>
                </c:pt>
                <c:pt idx="935">
                  <c:v>0.628624283570688</c:v>
                </c:pt>
                <c:pt idx="936">
                  <c:v>0.62838273485933294</c:v>
                </c:pt>
                <c:pt idx="937">
                  <c:v>0.62814114709092905</c:v>
                </c:pt>
                <c:pt idx="938">
                  <c:v>0.62789951819109302</c:v>
                </c:pt>
                <c:pt idx="939">
                  <c:v>0.62765784608544495</c:v>
                </c:pt>
                <c:pt idx="940">
                  <c:v>0.62741612869960206</c:v>
                </c:pt>
                <c:pt idx="941">
                  <c:v>0.62717436395918402</c:v>
                </c:pt>
                <c:pt idx="942">
                  <c:v>0.62693254978980795</c:v>
                </c:pt>
                <c:pt idx="943">
                  <c:v>0.62669068411709405</c:v>
                </c:pt>
                <c:pt idx="944">
                  <c:v>0.62644876486665901</c:v>
                </c:pt>
                <c:pt idx="945">
                  <c:v>0.62620678996412193</c:v>
                </c:pt>
                <c:pt idx="946">
                  <c:v>0.62596475733510193</c:v>
                </c:pt>
                <c:pt idx="947">
                  <c:v>0.625722664905216</c:v>
                </c:pt>
                <c:pt idx="948">
                  <c:v>0.62548051060008503</c:v>
                </c:pt>
                <c:pt idx="949">
                  <c:v>0.62523829234532502</c:v>
                </c:pt>
                <c:pt idx="950">
                  <c:v>0.62499600806655597</c:v>
                </c:pt>
                <c:pt idx="951">
                  <c:v>0.624753655689396</c:v>
                </c:pt>
                <c:pt idx="952">
                  <c:v>0.624511233139463</c:v>
                </c:pt>
                <c:pt idx="953">
                  <c:v>0.62426873834237595</c:v>
                </c:pt>
                <c:pt idx="954">
                  <c:v>0.62402616922375298</c:v>
                </c:pt>
                <c:pt idx="955">
                  <c:v>0.62378352370921397</c:v>
                </c:pt>
                <c:pt idx="956">
                  <c:v>0.62354079972437604</c:v>
                </c:pt>
                <c:pt idx="957">
                  <c:v>0.62329799519485696</c:v>
                </c:pt>
                <c:pt idx="958">
                  <c:v>0.62305510804627695</c:v>
                </c:pt>
                <c:pt idx="959">
                  <c:v>0.62281213620425402</c:v>
                </c:pt>
                <c:pt idx="960">
                  <c:v>0.62256907759440594</c:v>
                </c:pt>
                <c:pt idx="961">
                  <c:v>0.62232593014235094</c:v>
                </c:pt>
                <c:pt idx="962">
                  <c:v>0.62208269177370901</c:v>
                </c:pt>
                <c:pt idx="963">
                  <c:v>0.62183936041409793</c:v>
                </c:pt>
                <c:pt idx="964">
                  <c:v>0.62159593398913504</c:v>
                </c:pt>
                <c:pt idx="965">
                  <c:v>0.621352410424441</c:v>
                </c:pt>
                <c:pt idx="966">
                  <c:v>0.62110878764563204</c:v>
                </c:pt>
                <c:pt idx="967">
                  <c:v>0.62086506357832794</c:v>
                </c:pt>
                <c:pt idx="968">
                  <c:v>0.62062123614814801</c:v>
                </c:pt>
                <c:pt idx="969">
                  <c:v>0.62037730328070806</c:v>
                </c:pt>
                <c:pt idx="970">
                  <c:v>0.62013326290162896</c:v>
                </c:pt>
                <c:pt idx="971">
                  <c:v>0.61988911293652804</c:v>
                </c:pt>
                <c:pt idx="972">
                  <c:v>0.61964485131102498</c:v>
                </c:pt>
                <c:pt idx="973">
                  <c:v>0.619400475950736</c:v>
                </c:pt>
                <c:pt idx="974">
                  <c:v>0.61915598478128198</c:v>
                </c:pt>
                <c:pt idx="975">
                  <c:v>0.61891137572828003</c:v>
                </c:pt>
                <c:pt idx="976">
                  <c:v>0.61866664671734894</c:v>
                </c:pt>
                <c:pt idx="977">
                  <c:v>0.61842179567410693</c:v>
                </c:pt>
                <c:pt idx="978">
                  <c:v>0.618176820524174</c:v>
                </c:pt>
                <c:pt idx="979">
                  <c:v>0.61793171919316592</c:v>
                </c:pt>
                <c:pt idx="980">
                  <c:v>0.61768648960670303</c:v>
                </c:pt>
                <c:pt idx="981">
                  <c:v>0.61744112969040399</c:v>
                </c:pt>
                <c:pt idx="982">
                  <c:v>0.61719563736988592</c:v>
                </c:pt>
                <c:pt idx="983">
                  <c:v>0.61695001057076904</c:v>
                </c:pt>
                <c:pt idx="984">
                  <c:v>0.61670424721867001</c:v>
                </c:pt>
                <c:pt idx="985">
                  <c:v>0.61645834523920895</c:v>
                </c:pt>
                <c:pt idx="986">
                  <c:v>0.61621230255800308</c:v>
                </c:pt>
                <c:pt idx="987">
                  <c:v>0.61596611710067095</c:v>
                </c:pt>
                <c:pt idx="988">
                  <c:v>0.61571978679283201</c:v>
                </c:pt>
                <c:pt idx="989">
                  <c:v>0.61547330956010393</c:v>
                </c:pt>
                <c:pt idx="990">
                  <c:v>0.61522668332810593</c:v>
                </c:pt>
                <c:pt idx="991">
                  <c:v>0.614979906022455</c:v>
                </c:pt>
                <c:pt idx="992">
                  <c:v>0.61473297556877204</c:v>
                </c:pt>
                <c:pt idx="993">
                  <c:v>0.61448588989267305</c:v>
                </c:pt>
                <c:pt idx="994">
                  <c:v>0.61423864691977803</c:v>
                </c:pt>
                <c:pt idx="995">
                  <c:v>0.61399124457570398</c:v>
                </c:pt>
                <c:pt idx="996">
                  <c:v>0.613743680786071</c:v>
                </c:pt>
                <c:pt idx="997">
                  <c:v>0.61349595347649699</c:v>
                </c:pt>
                <c:pt idx="998">
                  <c:v>0.61324806057260095</c:v>
                </c:pt>
                <c:pt idx="999">
                  <c:v>0.61299999999999999</c:v>
                </c:pt>
              </c:numCache>
            </c:numRef>
          </c:yVal>
          <c:smooth val="0"/>
        </c:ser>
        <c:dLbls>
          <c:showLegendKey val="0"/>
          <c:showVal val="0"/>
          <c:showCatName val="0"/>
          <c:showSerName val="0"/>
          <c:showPercent val="0"/>
          <c:showBubbleSize val="0"/>
        </c:dLbls>
        <c:axId val="193505152"/>
        <c:axId val="193511424"/>
      </c:scatterChart>
      <c:valAx>
        <c:axId val="19350515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93511424"/>
        <c:crosses val="autoZero"/>
        <c:crossBetween val="midCat"/>
      </c:valAx>
      <c:valAx>
        <c:axId val="193511424"/>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9350515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attenuation'!$F$8:$F$52</c:f>
              <c:numCache>
                <c:formatCode>0.0000</c:formatCode>
                <c:ptCount val="45"/>
                <c:pt idx="0">
                  <c:v>0.97750000000000004</c:v>
                </c:pt>
                <c:pt idx="1">
                  <c:v>0.96340000000000003</c:v>
                </c:pt>
                <c:pt idx="3">
                  <c:v>0.9516</c:v>
                </c:pt>
                <c:pt idx="5">
                  <c:v>0.94179999999999997</c:v>
                </c:pt>
                <c:pt idx="7">
                  <c:v>0.92569999999999997</c:v>
                </c:pt>
                <c:pt idx="8">
                  <c:v>0.91249999999999998</c:v>
                </c:pt>
                <c:pt idx="9">
                  <c:v>0.9012</c:v>
                </c:pt>
                <c:pt idx="10">
                  <c:v>0.89119999999999999</c:v>
                </c:pt>
                <c:pt idx="11">
                  <c:v>0.88190000000000002</c:v>
                </c:pt>
                <c:pt idx="12">
                  <c:v>0.87309999999999999</c:v>
                </c:pt>
                <c:pt idx="13">
                  <c:v>0.8649</c:v>
                </c:pt>
                <c:pt idx="14">
                  <c:v>0.85729999999999995</c:v>
                </c:pt>
                <c:pt idx="15">
                  <c:v>0.84199999999999997</c:v>
                </c:pt>
                <c:pt idx="16">
                  <c:v>0.82899999999999996</c:v>
                </c:pt>
                <c:pt idx="17">
                  <c:v>0.81600000000000006</c:v>
                </c:pt>
                <c:pt idx="18">
                  <c:v>0.80499999999999994</c:v>
                </c:pt>
                <c:pt idx="19">
                  <c:v>0.79400000000000004</c:v>
                </c:pt>
                <c:pt idx="21">
                  <c:v>0.77100000000000002</c:v>
                </c:pt>
                <c:pt idx="22">
                  <c:v>0.749</c:v>
                </c:pt>
                <c:pt idx="23">
                  <c:v>0.71199999999999997</c:v>
                </c:pt>
                <c:pt idx="24">
                  <c:v>0.67999999999999994</c:v>
                </c:pt>
                <c:pt idx="25">
                  <c:v>0.65200000000000002</c:v>
                </c:pt>
                <c:pt idx="26">
                  <c:v>0.60099999999999998</c:v>
                </c:pt>
                <c:pt idx="27">
                  <c:v>0.55699999999999994</c:v>
                </c:pt>
                <c:pt idx="28">
                  <c:v>0.51800000000000002</c:v>
                </c:pt>
                <c:pt idx="29">
                  <c:v>0.48199999999999998</c:v>
                </c:pt>
                <c:pt idx="30">
                  <c:v>0.44999999999999996</c:v>
                </c:pt>
                <c:pt idx="31">
                  <c:v>0.42200000000000004</c:v>
                </c:pt>
                <c:pt idx="32">
                  <c:v>0.39600000000000002</c:v>
                </c:pt>
                <c:pt idx="34">
                  <c:v>0.34099999999999997</c:v>
                </c:pt>
                <c:pt idx="35">
                  <c:v>0.29900000000000004</c:v>
                </c:pt>
                <c:pt idx="36">
                  <c:v>0.24</c:v>
                </c:pt>
                <c:pt idx="37">
                  <c:v>0.20199999999999996</c:v>
                </c:pt>
                <c:pt idx="38">
                  <c:v>0.17500000000000004</c:v>
                </c:pt>
                <c:pt idx="39">
                  <c:v>0.14100000000000001</c:v>
                </c:pt>
                <c:pt idx="40">
                  <c:v>0.121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attenuation'!$AP$8:$AP$1007</c:f>
              <c:numCache>
                <c:formatCode>0.000</c:formatCode>
                <c:ptCount val="1000"/>
                <c:pt idx="0">
                  <c:v>0.98917357997007826</c:v>
                </c:pt>
                <c:pt idx="1">
                  <c:v>0.98625518497743536</c:v>
                </c:pt>
                <c:pt idx="2">
                  <c:v>0.98333678998479257</c:v>
                </c:pt>
                <c:pt idx="3">
                  <c:v>0.98041839499214978</c:v>
                </c:pt>
                <c:pt idx="4">
                  <c:v>0.97749999999950687</c:v>
                </c:pt>
                <c:pt idx="5">
                  <c:v>0.974585466086621</c:v>
                </c:pt>
                <c:pt idx="6">
                  <c:v>0.97169447225206684</c:v>
                </c:pt>
                <c:pt idx="7">
                  <c:v>0.96885074537407068</c:v>
                </c:pt>
                <c:pt idx="8">
                  <c:v>0.96607801233085944</c:v>
                </c:pt>
                <c:pt idx="9">
                  <c:v>0.96340000000065928</c:v>
                </c:pt>
                <c:pt idx="10">
                  <c:v>0.96083514574343465</c:v>
                </c:pt>
                <c:pt idx="11">
                  <c:v>0.95838072884610004</c:v>
                </c:pt>
                <c:pt idx="12">
                  <c:v>0.95602873907730801</c:v>
                </c:pt>
                <c:pt idx="13">
                  <c:v>0.95377116620571079</c:v>
                </c:pt>
                <c:pt idx="14">
                  <c:v>0.95159999999996092</c:v>
                </c:pt>
                <c:pt idx="15">
                  <c:v>0.94950755094181594</c:v>
                </c:pt>
                <c:pt idx="16">
                  <c:v>0.94748741236545475</c:v>
                </c:pt>
                <c:pt idx="17">
                  <c:v>0.94553349831816169</c:v>
                </c:pt>
                <c:pt idx="18">
                  <c:v>0.94363972284722097</c:v>
                </c:pt>
                <c:pt idx="19">
                  <c:v>0.94179999999991681</c:v>
                </c:pt>
                <c:pt idx="20">
                  <c:v>0.94000890706730389</c:v>
                </c:pt>
                <c:pt idx="21">
                  <c:v>0.93826367431551938</c:v>
                </c:pt>
                <c:pt idx="22">
                  <c:v>0.93656219525447082</c:v>
                </c:pt>
                <c:pt idx="23">
                  <c:v>0.93490236339406574</c:v>
                </c:pt>
                <c:pt idx="24">
                  <c:v>0.93328207224421178</c:v>
                </c:pt>
                <c:pt idx="25">
                  <c:v>0.93169921531481648</c:v>
                </c:pt>
                <c:pt idx="26">
                  <c:v>0.93015168611578747</c:v>
                </c:pt>
                <c:pt idx="27">
                  <c:v>0.92863737815703229</c:v>
                </c:pt>
                <c:pt idx="28">
                  <c:v>0.92715418494845858</c:v>
                </c:pt>
                <c:pt idx="29">
                  <c:v>0.92569999999997377</c:v>
                </c:pt>
                <c:pt idx="30">
                  <c:v>0.92427292664448601</c:v>
                </c:pt>
                <c:pt idx="31">
                  <c:v>0.92287190750690418</c:v>
                </c:pt>
                <c:pt idx="32">
                  <c:v>0.92149609503513785</c:v>
                </c:pt>
                <c:pt idx="33">
                  <c:v>0.92014464167709609</c:v>
                </c:pt>
                <c:pt idx="34">
                  <c:v>0.91881669988068859</c:v>
                </c:pt>
                <c:pt idx="35">
                  <c:v>0.91751142209382475</c:v>
                </c:pt>
                <c:pt idx="36">
                  <c:v>0.91622796076441382</c:v>
                </c:pt>
                <c:pt idx="37">
                  <c:v>0.9149654683403653</c:v>
                </c:pt>
                <c:pt idx="38">
                  <c:v>0.91372309726958845</c:v>
                </c:pt>
                <c:pt idx="39">
                  <c:v>0.91249999999999276</c:v>
                </c:pt>
                <c:pt idx="40">
                  <c:v>0.91129538635457863</c:v>
                </c:pt>
                <c:pt idx="41">
                  <c:v>0.91010869565671015</c:v>
                </c:pt>
                <c:pt idx="42">
                  <c:v>0.90893942460484212</c:v>
                </c:pt>
                <c:pt idx="43">
                  <c:v>0.90778706989742974</c:v>
                </c:pt>
                <c:pt idx="44">
                  <c:v>0.90665112823292804</c:v>
                </c:pt>
                <c:pt idx="45">
                  <c:v>0.90553109630979201</c:v>
                </c:pt>
                <c:pt idx="46">
                  <c:v>0.90442647082647665</c:v>
                </c:pt>
                <c:pt idx="47">
                  <c:v>0.90333674848143697</c:v>
                </c:pt>
                <c:pt idx="48">
                  <c:v>0.90226142597312808</c:v>
                </c:pt>
                <c:pt idx="49">
                  <c:v>0.90120000000000489</c:v>
                </c:pt>
                <c:pt idx="50">
                  <c:v>0.90015192793715837</c:v>
                </c:pt>
                <c:pt idx="51">
                  <c:v>0.89911650986622305</c:v>
                </c:pt>
                <c:pt idx="52">
                  <c:v>0.89809300654546897</c:v>
                </c:pt>
                <c:pt idx="53">
                  <c:v>0.89708067873316699</c:v>
                </c:pt>
                <c:pt idx="54">
                  <c:v>0.89607878718758804</c:v>
                </c:pt>
                <c:pt idx="55">
                  <c:v>0.89508659266700097</c:v>
                </c:pt>
                <c:pt idx="56">
                  <c:v>0.89410335592967705</c:v>
                </c:pt>
                <c:pt idx="57">
                  <c:v>0.893128337733887</c:v>
                </c:pt>
                <c:pt idx="58">
                  <c:v>0.8921607988379</c:v>
                </c:pt>
                <c:pt idx="59">
                  <c:v>0.891199999999988</c:v>
                </c:pt>
                <c:pt idx="60">
                  <c:v>0.89024530189678497</c:v>
                </c:pt>
                <c:pt idx="61">
                  <c:v>0.88929646487839098</c:v>
                </c:pt>
                <c:pt idx="62">
                  <c:v>0.88835334921326903</c:v>
                </c:pt>
                <c:pt idx="63">
                  <c:v>0.88741581516988299</c:v>
                </c:pt>
                <c:pt idx="64">
                  <c:v>0.88648372301669698</c:v>
                </c:pt>
                <c:pt idx="65">
                  <c:v>0.88555693302217398</c:v>
                </c:pt>
                <c:pt idx="66">
                  <c:v>0.88463530545477898</c:v>
                </c:pt>
                <c:pt idx="67">
                  <c:v>0.88371870058297497</c:v>
                </c:pt>
                <c:pt idx="68">
                  <c:v>0.88280697867522595</c:v>
                </c:pt>
                <c:pt idx="69">
                  <c:v>0.88189999999999502</c:v>
                </c:pt>
                <c:pt idx="70">
                  <c:v>0.88099766447564898</c:v>
                </c:pt>
                <c:pt idx="71">
                  <c:v>0.88010003062015896</c:v>
                </c:pt>
                <c:pt idx="72">
                  <c:v>0.87920719660140101</c:v>
                </c:pt>
                <c:pt idx="73">
                  <c:v>0.87831926058724796</c:v>
                </c:pt>
                <c:pt idx="74">
                  <c:v>0.87743632074557398</c:v>
                </c:pt>
                <c:pt idx="75">
                  <c:v>0.87655847524425401</c:v>
                </c:pt>
                <c:pt idx="76">
                  <c:v>0.87568582225116098</c:v>
                </c:pt>
                <c:pt idx="77">
                  <c:v>0.87481845993417107</c:v>
                </c:pt>
                <c:pt idx="78">
                  <c:v>0.87395648646115798</c:v>
                </c:pt>
                <c:pt idx="79">
                  <c:v>0.87309999999999499</c:v>
                </c:pt>
                <c:pt idx="80">
                  <c:v>0.87224914020058397</c:v>
                </c:pt>
                <c:pt idx="81">
                  <c:v>0.87140421264093804</c:v>
                </c:pt>
                <c:pt idx="82">
                  <c:v>0.870565564381096</c:v>
                </c:pt>
                <c:pt idx="83">
                  <c:v>0.86973354248109802</c:v>
                </c:pt>
                <c:pt idx="84">
                  <c:v>0.86890849400098202</c:v>
                </c:pt>
                <c:pt idx="85">
                  <c:v>0.86809076600078994</c:v>
                </c:pt>
                <c:pt idx="86">
                  <c:v>0.86728070554055903</c:v>
                </c:pt>
                <c:pt idx="87">
                  <c:v>0.866478659680331</c:v>
                </c:pt>
                <c:pt idx="88">
                  <c:v>0.865684975480144</c:v>
                </c:pt>
                <c:pt idx="89">
                  <c:v>0.86490000000003797</c:v>
                </c:pt>
                <c:pt idx="90">
                  <c:v>0.86412377472204094</c:v>
                </c:pt>
                <c:pt idx="91">
                  <c:v>0.86335511881613003</c:v>
                </c:pt>
                <c:pt idx="92">
                  <c:v>0.86259254587427303</c:v>
                </c:pt>
                <c:pt idx="93">
                  <c:v>0.86183456948843595</c:v>
                </c:pt>
                <c:pt idx="94">
                  <c:v>0.86107970325058503</c:v>
                </c:pt>
                <c:pt idx="95">
                  <c:v>0.86032646075268704</c:v>
                </c:pt>
                <c:pt idx="96">
                  <c:v>0.859573355586708</c:v>
                </c:pt>
                <c:pt idx="97">
                  <c:v>0.85881890134461503</c:v>
                </c:pt>
                <c:pt idx="98">
                  <c:v>0.85806161161837402</c:v>
                </c:pt>
                <c:pt idx="99">
                  <c:v>0.85729999999995099</c:v>
                </c:pt>
                <c:pt idx="100">
                  <c:v>0.85653297119357596</c:v>
                </c:pt>
                <c:pt idx="101">
                  <c:v>0.85576099435252595</c:v>
                </c:pt>
                <c:pt idx="102">
                  <c:v>0.85498492974234097</c:v>
                </c:pt>
                <c:pt idx="103">
                  <c:v>0.85420563762856205</c:v>
                </c:pt>
                <c:pt idx="104">
                  <c:v>0.853423978276728</c:v>
                </c:pt>
                <c:pt idx="105">
                  <c:v>0.85264081195238006</c:v>
                </c:pt>
                <c:pt idx="106">
                  <c:v>0.85185699892105904</c:v>
                </c:pt>
                <c:pt idx="107">
                  <c:v>0.85107339944830296</c:v>
                </c:pt>
                <c:pt idx="108">
                  <c:v>0.85029087379965396</c:v>
                </c:pt>
                <c:pt idx="109">
                  <c:v>0.84951028224065195</c:v>
                </c:pt>
                <c:pt idx="110">
                  <c:v>0.84873248503683696</c:v>
                </c:pt>
                <c:pt idx="111">
                  <c:v>0.84795834245374802</c:v>
                </c:pt>
                <c:pt idx="112">
                  <c:v>0.84718871475692703</c:v>
                </c:pt>
                <c:pt idx="113">
                  <c:v>0.84642446221191303</c:v>
                </c:pt>
                <c:pt idx="114">
                  <c:v>0.84566644508424704</c:v>
                </c:pt>
                <c:pt idx="115">
                  <c:v>0.84491552363946798</c:v>
                </c:pt>
                <c:pt idx="116">
                  <c:v>0.84417255814311798</c:v>
                </c:pt>
                <c:pt idx="117">
                  <c:v>0.84343840886073496</c:v>
                </c:pt>
                <c:pt idx="118">
                  <c:v>0.84271393605786105</c:v>
                </c:pt>
                <c:pt idx="119">
                  <c:v>0.84200000000003494</c:v>
                </c:pt>
                <c:pt idx="120">
                  <c:v>0.84129717860226894</c:v>
                </c:pt>
                <c:pt idx="121">
                  <c:v>0.84060492037745393</c:v>
                </c:pt>
                <c:pt idx="122">
                  <c:v>0.839922391487956</c:v>
                </c:pt>
                <c:pt idx="123">
                  <c:v>0.83924875809613597</c:v>
                </c:pt>
                <c:pt idx="124">
                  <c:v>0.83858318636435902</c:v>
                </c:pt>
                <c:pt idx="125">
                  <c:v>0.83792484245498799</c:v>
                </c:pt>
                <c:pt idx="126">
                  <c:v>0.83727289253038606</c:v>
                </c:pt>
                <c:pt idx="127">
                  <c:v>0.83662650275291806</c:v>
                </c:pt>
                <c:pt idx="128">
                  <c:v>0.83598483928494605</c:v>
                </c:pt>
                <c:pt idx="129">
                  <c:v>0.83534706828883298</c:v>
                </c:pt>
                <c:pt idx="130">
                  <c:v>0.83471235592694404</c:v>
                </c:pt>
                <c:pt idx="131">
                  <c:v>0.83407986836164194</c:v>
                </c:pt>
                <c:pt idx="132">
                  <c:v>0.83344877175528997</c:v>
                </c:pt>
                <c:pt idx="133">
                  <c:v>0.83281823227025198</c:v>
                </c:pt>
                <c:pt idx="134">
                  <c:v>0.83218741606889102</c:v>
                </c:pt>
                <c:pt idx="135">
                  <c:v>0.83155548931357104</c:v>
                </c:pt>
                <c:pt idx="136">
                  <c:v>0.830921618166655</c:v>
                </c:pt>
                <c:pt idx="137">
                  <c:v>0.83028496879050695</c:v>
                </c:pt>
                <c:pt idx="138">
                  <c:v>0.82964470734748996</c:v>
                </c:pt>
                <c:pt idx="139">
                  <c:v>0.82899999999996699</c:v>
                </c:pt>
                <c:pt idx="140">
                  <c:v>0.82835027689741003</c:v>
                </c:pt>
                <c:pt idx="141">
                  <c:v>0.82769602413771604</c:v>
                </c:pt>
                <c:pt idx="142">
                  <c:v>0.82703799180589299</c:v>
                </c:pt>
                <c:pt idx="143">
                  <c:v>0.82637692998694701</c:v>
                </c:pt>
                <c:pt idx="144">
                  <c:v>0.82571358876588297</c:v>
                </c:pt>
                <c:pt idx="145">
                  <c:v>0.82504871822770798</c:v>
                </c:pt>
                <c:pt idx="146">
                  <c:v>0.82438306845742804</c:v>
                </c:pt>
                <c:pt idx="147">
                  <c:v>0.82371738954004903</c:v>
                </c:pt>
                <c:pt idx="148">
                  <c:v>0.82305243156057695</c:v>
                </c:pt>
                <c:pt idx="149">
                  <c:v>0.82238894460401901</c:v>
                </c:pt>
                <c:pt idx="150">
                  <c:v>0.82172767875538</c:v>
                </c:pt>
                <c:pt idx="151">
                  <c:v>0.82106938409966701</c:v>
                </c:pt>
                <c:pt idx="152">
                  <c:v>0.82041481072188605</c:v>
                </c:pt>
                <c:pt idx="153">
                  <c:v>0.81976470870704299</c:v>
                </c:pt>
                <c:pt idx="154">
                  <c:v>0.81911982814014506</c:v>
                </c:pt>
                <c:pt idx="155">
                  <c:v>0.81848091910619603</c:v>
                </c:pt>
                <c:pt idx="156">
                  <c:v>0.817848731690204</c:v>
                </c:pt>
                <c:pt idx="157">
                  <c:v>0.81722401597717498</c:v>
                </c:pt>
                <c:pt idx="158">
                  <c:v>0.81660752205211495</c:v>
                </c:pt>
                <c:pt idx="159">
                  <c:v>0.81600000000002904</c:v>
                </c:pt>
                <c:pt idx="160">
                  <c:v>0.81540196380802599</c:v>
                </c:pt>
                <c:pt idx="161">
                  <c:v>0.81481298307161598</c:v>
                </c:pt>
                <c:pt idx="162">
                  <c:v>0.81423239128840996</c:v>
                </c:pt>
                <c:pt idx="163">
                  <c:v>0.81365952195601998</c:v>
                </c:pt>
                <c:pt idx="164">
                  <c:v>0.81309370857205898</c:v>
                </c:pt>
                <c:pt idx="165">
                  <c:v>0.81253428463413702</c:v>
                </c:pt>
                <c:pt idx="166">
                  <c:v>0.81198058363986703</c:v>
                </c:pt>
                <c:pt idx="167">
                  <c:v>0.81143193908686007</c:v>
                </c:pt>
                <c:pt idx="168">
                  <c:v>0.81088768447272797</c:v>
                </c:pt>
                <c:pt idx="169">
                  <c:v>0.810347153295082</c:v>
                </c:pt>
                <c:pt idx="170">
                  <c:v>0.809809679051535</c:v>
                </c:pt>
                <c:pt idx="171">
                  <c:v>0.80927459523969902</c:v>
                </c:pt>
                <c:pt idx="172">
                  <c:v>0.80874123535718401</c:v>
                </c:pt>
                <c:pt idx="173">
                  <c:v>0.80820893290160301</c:v>
                </c:pt>
                <c:pt idx="174">
                  <c:v>0.80767702137056696</c:v>
                </c:pt>
                <c:pt idx="175">
                  <c:v>0.80714483426168804</c:v>
                </c:pt>
                <c:pt idx="176">
                  <c:v>0.80661170507257807</c:v>
                </c:pt>
                <c:pt idx="177">
                  <c:v>0.80607696730084799</c:v>
                </c:pt>
                <c:pt idx="178">
                  <c:v>0.80553995444411097</c:v>
                </c:pt>
                <c:pt idx="179">
                  <c:v>0.80499999999997796</c:v>
                </c:pt>
                <c:pt idx="180">
                  <c:v>0.80445661787054901</c:v>
                </c:pt>
                <c:pt idx="181">
                  <c:v>0.80391004357588403</c:v>
                </c:pt>
                <c:pt idx="182">
                  <c:v>0.80336069304052804</c:v>
                </c:pt>
                <c:pt idx="183">
                  <c:v>0.80280898218902896</c:v>
                </c:pt>
                <c:pt idx="184">
                  <c:v>0.80225532694593493</c:v>
                </c:pt>
                <c:pt idx="185">
                  <c:v>0.80170014323579097</c:v>
                </c:pt>
                <c:pt idx="186">
                  <c:v>0.801143846983145</c:v>
                </c:pt>
                <c:pt idx="187">
                  <c:v>0.80058685411254493</c:v>
                </c:pt>
                <c:pt idx="188">
                  <c:v>0.80002958054853701</c:v>
                </c:pt>
                <c:pt idx="189">
                  <c:v>0.79947244221566893</c:v>
                </c:pt>
                <c:pt idx="190">
                  <c:v>0.79891585503848694</c:v>
                </c:pt>
                <c:pt idx="191">
                  <c:v>0.79836023494153896</c:v>
                </c:pt>
                <c:pt idx="192">
                  <c:v>0.79780599784937101</c:v>
                </c:pt>
                <c:pt idx="193">
                  <c:v>0.797253559686531</c:v>
                </c:pt>
                <c:pt idx="194">
                  <c:v>0.79670333637756596</c:v>
                </c:pt>
                <c:pt idx="195">
                  <c:v>0.79615574384702303</c:v>
                </c:pt>
                <c:pt idx="196">
                  <c:v>0.79561119801944902</c:v>
                </c:pt>
                <c:pt idx="197">
                  <c:v>0.79507011481939105</c:v>
                </c:pt>
                <c:pt idx="198">
                  <c:v>0.79453291017139605</c:v>
                </c:pt>
                <c:pt idx="199">
                  <c:v>0.79400000000001103</c:v>
                </c:pt>
                <c:pt idx="200">
                  <c:v>0.79347171205473099</c:v>
                </c:pt>
                <c:pt idx="201">
                  <c:v>0.792948021384838</c:v>
                </c:pt>
                <c:pt idx="202">
                  <c:v>0.79242881486456307</c:v>
                </c:pt>
                <c:pt idx="203">
                  <c:v>0.79191397936813701</c:v>
                </c:pt>
                <c:pt idx="204">
                  <c:v>0.79140340176978896</c:v>
                </c:pt>
                <c:pt idx="205">
                  <c:v>0.79089696894374995</c:v>
                </c:pt>
                <c:pt idx="206">
                  <c:v>0.79039456776424999</c:v>
                </c:pt>
                <c:pt idx="207">
                  <c:v>0.78989608510552001</c:v>
                </c:pt>
                <c:pt idx="208">
                  <c:v>0.78940140784178903</c:v>
                </c:pt>
                <c:pt idx="209">
                  <c:v>0.78891042284728896</c:v>
                </c:pt>
                <c:pt idx="210">
                  <c:v>0.78842301699624895</c:v>
                </c:pt>
                <c:pt idx="211">
                  <c:v>0.78793907716290001</c:v>
                </c:pt>
                <c:pt idx="212">
                  <c:v>0.78745849022147096</c:v>
                </c:pt>
                <c:pt idx="213">
                  <c:v>0.78698114304619504</c:v>
                </c:pt>
                <c:pt idx="214">
                  <c:v>0.78650692251129994</c:v>
                </c:pt>
                <c:pt idx="215">
                  <c:v>0.78603571549101703</c:v>
                </c:pt>
                <c:pt idx="216">
                  <c:v>0.78556740885957599</c:v>
                </c:pt>
                <c:pt idx="217">
                  <c:v>0.78510188949120796</c:v>
                </c:pt>
                <c:pt idx="218">
                  <c:v>0.78463904426014297</c:v>
                </c:pt>
                <c:pt idx="219">
                  <c:v>0.78417876004061093</c:v>
                </c:pt>
                <c:pt idx="220">
                  <c:v>0.78372092370684299</c:v>
                </c:pt>
                <c:pt idx="221">
                  <c:v>0.78326542213306904</c:v>
                </c:pt>
                <c:pt idx="222">
                  <c:v>0.78281214219351902</c:v>
                </c:pt>
                <c:pt idx="223">
                  <c:v>0.78236097076242306</c:v>
                </c:pt>
                <c:pt idx="224">
                  <c:v>0.78191179471401195</c:v>
                </c:pt>
                <c:pt idx="225">
                  <c:v>0.78146450092251696</c:v>
                </c:pt>
                <c:pt idx="226">
                  <c:v>0.78101897626216699</c:v>
                </c:pt>
                <c:pt idx="227">
                  <c:v>0.78057510760719295</c:v>
                </c:pt>
                <c:pt idx="228">
                  <c:v>0.780132781831825</c:v>
                </c:pt>
                <c:pt idx="229">
                  <c:v>0.77969188581029303</c:v>
                </c:pt>
                <c:pt idx="230">
                  <c:v>0.77925230641682797</c:v>
                </c:pt>
                <c:pt idx="231">
                  <c:v>0.77881393052566006</c:v>
                </c:pt>
                <c:pt idx="232">
                  <c:v>0.77837664501102</c:v>
                </c:pt>
                <c:pt idx="233">
                  <c:v>0.77794033674713703</c:v>
                </c:pt>
                <c:pt idx="234">
                  <c:v>0.77750489260824196</c:v>
                </c:pt>
                <c:pt idx="235">
                  <c:v>0.77707019946856604</c:v>
                </c:pt>
                <c:pt idx="236">
                  <c:v>0.77663614420233795</c:v>
                </c:pt>
                <c:pt idx="237">
                  <c:v>0.77620261368378896</c:v>
                </c:pt>
                <c:pt idx="238">
                  <c:v>0.77576949478714996</c:v>
                </c:pt>
                <c:pt idx="239">
                  <c:v>0.77533667438664999</c:v>
                </c:pt>
                <c:pt idx="240">
                  <c:v>0.77490403935651997</c:v>
                </c:pt>
                <c:pt idx="241">
                  <c:v>0.77447147657099003</c:v>
                </c:pt>
                <c:pt idx="242">
                  <c:v>0.77403887290429096</c:v>
                </c:pt>
                <c:pt idx="243">
                  <c:v>0.77360611523065204</c:v>
                </c:pt>
                <c:pt idx="244">
                  <c:v>0.77317309042430504</c:v>
                </c:pt>
                <c:pt idx="245">
                  <c:v>0.77273968535947901</c:v>
                </c:pt>
                <c:pt idx="246">
                  <c:v>0.77230578691040497</c:v>
                </c:pt>
                <c:pt idx="247">
                  <c:v>0.77187128195131294</c:v>
                </c:pt>
                <c:pt idx="248">
                  <c:v>0.77143605735643295</c:v>
                </c:pt>
                <c:pt idx="249">
                  <c:v>0.77099999999999702</c:v>
                </c:pt>
                <c:pt idx="250">
                  <c:v>0.770563023673979</c:v>
                </c:pt>
                <c:pt idx="251">
                  <c:v>0.77012514984134506</c:v>
                </c:pt>
                <c:pt idx="252">
                  <c:v>0.76968642688280198</c:v>
                </c:pt>
                <c:pt idx="253">
                  <c:v>0.76924690317906097</c:v>
                </c:pt>
                <c:pt idx="254">
                  <c:v>0.76880662711083203</c:v>
                </c:pt>
                <c:pt idx="255">
                  <c:v>0.76836564705882293</c:v>
                </c:pt>
                <c:pt idx="256">
                  <c:v>0.767924011403745</c:v>
                </c:pt>
                <c:pt idx="257">
                  <c:v>0.76748176852630601</c:v>
                </c:pt>
                <c:pt idx="258">
                  <c:v>0.76703896680721706</c:v>
                </c:pt>
                <c:pt idx="259">
                  <c:v>0.76659565462718704</c:v>
                </c:pt>
                <c:pt idx="260">
                  <c:v>0.76615188036692605</c:v>
                </c:pt>
                <c:pt idx="261">
                  <c:v>0.76570769240714198</c:v>
                </c:pt>
                <c:pt idx="262">
                  <c:v>0.76526313912854604</c:v>
                </c:pt>
                <c:pt idx="263">
                  <c:v>0.76481826891184801</c:v>
                </c:pt>
                <c:pt idx="264">
                  <c:v>0.76437313013775599</c:v>
                </c:pt>
                <c:pt idx="265">
                  <c:v>0.76392777118698096</c:v>
                </c:pt>
                <c:pt idx="266">
                  <c:v>0.76348224044023105</c:v>
                </c:pt>
                <c:pt idx="267">
                  <c:v>0.76303658627821702</c:v>
                </c:pt>
                <c:pt idx="268">
                  <c:v>0.76259085708164798</c:v>
                </c:pt>
                <c:pt idx="269">
                  <c:v>0.76214510123123302</c:v>
                </c:pt>
                <c:pt idx="270">
                  <c:v>0.76169936710768193</c:v>
                </c:pt>
                <c:pt idx="271">
                  <c:v>0.76125370309170504</c:v>
                </c:pt>
                <c:pt idx="272">
                  <c:v>0.76080815756401099</c:v>
                </c:pt>
                <c:pt idx="273">
                  <c:v>0.76036277890531001</c:v>
                </c:pt>
                <c:pt idx="274">
                  <c:v>0.75991761549631098</c:v>
                </c:pt>
                <c:pt idx="275">
                  <c:v>0.75947271571772301</c:v>
                </c:pt>
                <c:pt idx="276">
                  <c:v>0.75902812795025798</c:v>
                </c:pt>
                <c:pt idx="277">
                  <c:v>0.75858390057462299</c:v>
                </c:pt>
                <c:pt idx="278">
                  <c:v>0.75814008197152805</c:v>
                </c:pt>
                <c:pt idx="279">
                  <c:v>0.75769672052168402</c:v>
                </c:pt>
                <c:pt idx="280">
                  <c:v>0.75725386460579902</c:v>
                </c:pt>
                <c:pt idx="281">
                  <c:v>0.75681156260458304</c:v>
                </c:pt>
                <c:pt idx="282">
                  <c:v>0.75636986289874597</c:v>
                </c:pt>
                <c:pt idx="283">
                  <c:v>0.75592881386899702</c:v>
                </c:pt>
                <c:pt idx="284">
                  <c:v>0.75548846389604496</c:v>
                </c:pt>
                <c:pt idx="285">
                  <c:v>0.75504886136060101</c:v>
                </c:pt>
                <c:pt idx="286">
                  <c:v>0.75461005464337405</c:v>
                </c:pt>
                <c:pt idx="287">
                  <c:v>0.75417209212507397</c:v>
                </c:pt>
                <c:pt idx="288">
                  <c:v>0.75373502218640898</c:v>
                </c:pt>
                <c:pt idx="289">
                  <c:v>0.75329889320808996</c:v>
                </c:pt>
                <c:pt idx="290">
                  <c:v>0.75286375357082502</c:v>
                </c:pt>
                <c:pt idx="291">
                  <c:v>0.75242965165532594</c:v>
                </c:pt>
                <c:pt idx="292">
                  <c:v>0.75199663584230103</c:v>
                </c:pt>
                <c:pt idx="293">
                  <c:v>0.75156475451245897</c:v>
                </c:pt>
                <c:pt idx="294">
                  <c:v>0.75113405604651007</c:v>
                </c:pt>
                <c:pt idx="295">
                  <c:v>0.750704588825165</c:v>
                </c:pt>
                <c:pt idx="296">
                  <c:v>0.75027640122913197</c:v>
                </c:pt>
                <c:pt idx="297">
                  <c:v>0.74984954163911999</c:v>
                </c:pt>
                <c:pt idx="298">
                  <c:v>0.74942405843584003</c:v>
                </c:pt>
                <c:pt idx="299">
                  <c:v>0.749000000000001</c:v>
                </c:pt>
                <c:pt idx="300">
                  <c:v>0.748577404616113</c:v>
                </c:pt>
                <c:pt idx="301">
                  <c:v>0.74815627018388597</c:v>
                </c:pt>
                <c:pt idx="302">
                  <c:v>0.747736584506831</c:v>
                </c:pt>
                <c:pt idx="303">
                  <c:v>0.74731833538845804</c:v>
                </c:pt>
                <c:pt idx="304">
                  <c:v>0.74690151063227805</c:v>
                </c:pt>
                <c:pt idx="305">
                  <c:v>0.74648609804180199</c:v>
                </c:pt>
                <c:pt idx="306">
                  <c:v>0.74607208542054004</c:v>
                </c:pt>
                <c:pt idx="307">
                  <c:v>0.74565946057200305</c:v>
                </c:pt>
                <c:pt idx="308">
                  <c:v>0.74524821129970098</c:v>
                </c:pt>
                <c:pt idx="309">
                  <c:v>0.74483832540714601</c:v>
                </c:pt>
                <c:pt idx="310">
                  <c:v>0.74442979069784698</c:v>
                </c:pt>
                <c:pt idx="311">
                  <c:v>0.74402259497531498</c:v>
                </c:pt>
                <c:pt idx="312">
                  <c:v>0.74361672604306195</c:v>
                </c:pt>
                <c:pt idx="313">
                  <c:v>0.74321217170459608</c:v>
                </c:pt>
                <c:pt idx="314">
                  <c:v>0.74280891976343</c:v>
                </c:pt>
                <c:pt idx="315">
                  <c:v>0.74240695802307399</c:v>
                </c:pt>
                <c:pt idx="316">
                  <c:v>0.74200627428703803</c:v>
                </c:pt>
                <c:pt idx="317">
                  <c:v>0.74160685635883294</c:v>
                </c:pt>
                <c:pt idx="318">
                  <c:v>0.74120869204197004</c:v>
                </c:pt>
                <c:pt idx="319">
                  <c:v>0.74081176913995805</c:v>
                </c:pt>
                <c:pt idx="320">
                  <c:v>0.74041607545631005</c:v>
                </c:pt>
                <c:pt idx="321">
                  <c:v>0.740021598794535</c:v>
                </c:pt>
                <c:pt idx="322">
                  <c:v>0.73962832695814407</c:v>
                </c:pt>
                <c:pt idx="323">
                  <c:v>0.739236247750648</c:v>
                </c:pt>
                <c:pt idx="324">
                  <c:v>0.73884534897555698</c:v>
                </c:pt>
                <c:pt idx="325">
                  <c:v>0.73845561843638108</c:v>
                </c:pt>
                <c:pt idx="326">
                  <c:v>0.73806704393663303</c:v>
                </c:pt>
                <c:pt idx="327">
                  <c:v>0.73767961327982101</c:v>
                </c:pt>
                <c:pt idx="328">
                  <c:v>0.73729331426945699</c:v>
                </c:pt>
                <c:pt idx="329">
                  <c:v>0.73690813470905203</c:v>
                </c:pt>
                <c:pt idx="330">
                  <c:v>0.73652406240211499</c:v>
                </c:pt>
                <c:pt idx="331">
                  <c:v>0.73614108515215793</c:v>
                </c:pt>
                <c:pt idx="332">
                  <c:v>0.73575919076269103</c:v>
                </c:pt>
                <c:pt idx="333">
                  <c:v>0.73537836703722492</c:v>
                </c:pt>
                <c:pt idx="334">
                  <c:v>0.73499860177927001</c:v>
                </c:pt>
                <c:pt idx="335">
                  <c:v>0.73461988279233692</c:v>
                </c:pt>
                <c:pt idx="336">
                  <c:v>0.73424219787993694</c:v>
                </c:pt>
                <c:pt idx="337">
                  <c:v>0.73386553484558004</c:v>
                </c:pt>
                <c:pt idx="338">
                  <c:v>0.73348988149277594</c:v>
                </c:pt>
                <c:pt idx="339">
                  <c:v>0.73311522562503795</c:v>
                </c:pt>
                <c:pt idx="340">
                  <c:v>0.73274155504587402</c:v>
                </c:pt>
                <c:pt idx="341">
                  <c:v>0.73236885755879599</c:v>
                </c:pt>
                <c:pt idx="342">
                  <c:v>0.73199712096731395</c:v>
                </c:pt>
                <c:pt idx="343">
                  <c:v>0.73162633307493907</c:v>
                </c:pt>
                <c:pt idx="344">
                  <c:v>0.73125648168518198</c:v>
                </c:pt>
                <c:pt idx="345">
                  <c:v>0.73088755460155297</c:v>
                </c:pt>
                <c:pt idx="346">
                  <c:v>0.730519539627562</c:v>
                </c:pt>
                <c:pt idx="347">
                  <c:v>0.73015242456672103</c:v>
                </c:pt>
                <c:pt idx="348">
                  <c:v>0.72978619722254001</c:v>
                </c:pt>
                <c:pt idx="349">
                  <c:v>0.72942084539852903</c:v>
                </c:pt>
                <c:pt idx="350">
                  <c:v>0.72905635689820003</c:v>
                </c:pt>
                <c:pt idx="351">
                  <c:v>0.72869271952506198</c:v>
                </c:pt>
                <c:pt idx="352">
                  <c:v>0.72832992108262706</c:v>
                </c:pt>
                <c:pt idx="353">
                  <c:v>0.72796794937440401</c:v>
                </c:pt>
                <c:pt idx="354">
                  <c:v>0.72760679220390601</c:v>
                </c:pt>
                <c:pt idx="355">
                  <c:v>0.72724643737464101</c:v>
                </c:pt>
                <c:pt idx="356">
                  <c:v>0.72688687269012198</c:v>
                </c:pt>
                <c:pt idx="357">
                  <c:v>0.72652808595385798</c:v>
                </c:pt>
                <c:pt idx="358">
                  <c:v>0.72617006496935999</c:v>
                </c:pt>
                <c:pt idx="359">
                  <c:v>0.72581279754013805</c:v>
                </c:pt>
                <c:pt idx="360">
                  <c:v>0.72545627146970393</c:v>
                </c:pt>
                <c:pt idx="361">
                  <c:v>0.72510047456156801</c:v>
                </c:pt>
                <c:pt idx="362">
                  <c:v>0.72474539461923992</c:v>
                </c:pt>
                <c:pt idx="363">
                  <c:v>0.72439101944623197</c:v>
                </c:pt>
                <c:pt idx="364">
                  <c:v>0.72403733684605298</c:v>
                </c:pt>
                <c:pt idx="365">
                  <c:v>0.72368433462221504</c:v>
                </c:pt>
                <c:pt idx="366">
                  <c:v>0.723332000578227</c:v>
                </c:pt>
                <c:pt idx="367">
                  <c:v>0.72298032251760203</c:v>
                </c:pt>
                <c:pt idx="368">
                  <c:v>0.72262928824384798</c:v>
                </c:pt>
                <c:pt idx="369">
                  <c:v>0.72227888556047692</c:v>
                </c:pt>
                <c:pt idx="370">
                  <c:v>0.72192910227099993</c:v>
                </c:pt>
                <c:pt idx="371">
                  <c:v>0.72157992617892708</c:v>
                </c:pt>
                <c:pt idx="372">
                  <c:v>0.72123134508776798</c:v>
                </c:pt>
                <c:pt idx="373">
                  <c:v>0.72088334680103494</c:v>
                </c:pt>
                <c:pt idx="374">
                  <c:v>0.72053591912223702</c:v>
                </c:pt>
                <c:pt idx="375">
                  <c:v>0.72018904985488597</c:v>
                </c:pt>
                <c:pt idx="376">
                  <c:v>0.71984272680249206</c:v>
                </c:pt>
                <c:pt idx="377">
                  <c:v>0.71949693776856605</c:v>
                </c:pt>
                <c:pt idx="378">
                  <c:v>0.71915167055661799</c:v>
                </c:pt>
                <c:pt idx="379">
                  <c:v>0.71880691297015897</c:v>
                </c:pt>
                <c:pt idx="380">
                  <c:v>0.71846265281270005</c:v>
                </c:pt>
                <c:pt idx="381">
                  <c:v>0.71811887788775097</c:v>
                </c:pt>
                <c:pt idx="382">
                  <c:v>0.71777557599882202</c:v>
                </c:pt>
                <c:pt idx="383">
                  <c:v>0.71743273494942494</c:v>
                </c:pt>
                <c:pt idx="384">
                  <c:v>0.71709034254307003</c:v>
                </c:pt>
                <c:pt idx="385">
                  <c:v>0.71674838658326701</c:v>
                </c:pt>
                <c:pt idx="386">
                  <c:v>0.71640685487352807</c:v>
                </c:pt>
                <c:pt idx="387">
                  <c:v>0.71606573521736294</c:v>
                </c:pt>
                <c:pt idx="388">
                  <c:v>0.71572501541828193</c:v>
                </c:pt>
                <c:pt idx="389">
                  <c:v>0.71538468327979599</c:v>
                </c:pt>
                <c:pt idx="390">
                  <c:v>0.71504472660541496</c:v>
                </c:pt>
                <c:pt idx="391">
                  <c:v>0.71470513319865203</c:v>
                </c:pt>
                <c:pt idx="392">
                  <c:v>0.71436589086301394</c:v>
                </c:pt>
                <c:pt idx="393">
                  <c:v>0.71402698740201498</c:v>
                </c:pt>
                <c:pt idx="394">
                  <c:v>0.71368841061916299</c:v>
                </c:pt>
                <c:pt idx="395">
                  <c:v>0.71335014831797094</c:v>
                </c:pt>
                <c:pt idx="396">
                  <c:v>0.71301218830194701</c:v>
                </c:pt>
                <c:pt idx="397">
                  <c:v>0.71267451837460394</c:v>
                </c:pt>
                <c:pt idx="398">
                  <c:v>0.71233712633945101</c:v>
                </c:pt>
                <c:pt idx="399">
                  <c:v>0.71199999999999997</c:v>
                </c:pt>
                <c:pt idx="400">
                  <c:v>0.71166312962476796</c:v>
                </c:pt>
                <c:pt idx="401">
                  <c:v>0.71132651534230606</c:v>
                </c:pt>
                <c:pt idx="402">
                  <c:v>0.71099015974617097</c:v>
                </c:pt>
                <c:pt idx="403">
                  <c:v>0.71065406542992204</c:v>
                </c:pt>
                <c:pt idx="404">
                  <c:v>0.71031823498711599</c:v>
                </c:pt>
                <c:pt idx="405">
                  <c:v>0.70998267101131196</c:v>
                </c:pt>
                <c:pt idx="406">
                  <c:v>0.70964737609606598</c:v>
                </c:pt>
                <c:pt idx="407">
                  <c:v>0.70931235283493799</c:v>
                </c:pt>
                <c:pt idx="408">
                  <c:v>0.708977603821485</c:v>
                </c:pt>
                <c:pt idx="409">
                  <c:v>0.70864313164926496</c:v>
                </c:pt>
                <c:pt idx="410">
                  <c:v>0.70830893891183599</c:v>
                </c:pt>
                <c:pt idx="411">
                  <c:v>0.70797502820275593</c:v>
                </c:pt>
                <c:pt idx="412">
                  <c:v>0.70764140211558202</c:v>
                </c:pt>
                <c:pt idx="413">
                  <c:v>0.70730806324387308</c:v>
                </c:pt>
                <c:pt idx="414">
                  <c:v>0.70697501418118602</c:v>
                </c:pt>
                <c:pt idx="415">
                  <c:v>0.70664225752107901</c:v>
                </c:pt>
                <c:pt idx="416">
                  <c:v>0.70630979585711096</c:v>
                </c:pt>
                <c:pt idx="417">
                  <c:v>0.70597763178283901</c:v>
                </c:pt>
                <c:pt idx="418">
                  <c:v>0.70564576789182099</c:v>
                </c:pt>
                <c:pt idx="419">
                  <c:v>0.70531420677761503</c:v>
                </c:pt>
                <c:pt idx="420">
                  <c:v>0.70498295103377906</c:v>
                </c:pt>
                <c:pt idx="421">
                  <c:v>0.70465200325387101</c:v>
                </c:pt>
                <c:pt idx="422">
                  <c:v>0.70432136603144802</c:v>
                </c:pt>
                <c:pt idx="423">
                  <c:v>0.70399104196007001</c:v>
                </c:pt>
                <c:pt idx="424">
                  <c:v>0.70366103363329202</c:v>
                </c:pt>
                <c:pt idx="425">
                  <c:v>0.70333134364467398</c:v>
                </c:pt>
                <c:pt idx="426">
                  <c:v>0.70300197458777303</c:v>
                </c:pt>
                <c:pt idx="427">
                  <c:v>0.70267292905614798</c:v>
                </c:pt>
                <c:pt idx="428">
                  <c:v>0.70234420964335498</c:v>
                </c:pt>
                <c:pt idx="429">
                  <c:v>0.70201581894295395</c:v>
                </c:pt>
                <c:pt idx="430">
                  <c:v>0.70168775954850204</c:v>
                </c:pt>
                <c:pt idx="431">
                  <c:v>0.70136003405355596</c:v>
                </c:pt>
                <c:pt idx="432">
                  <c:v>0.70103264505167506</c:v>
                </c:pt>
                <c:pt idx="433">
                  <c:v>0.70070559513641695</c:v>
                </c:pt>
                <c:pt idx="434">
                  <c:v>0.70037888690133998</c:v>
                </c:pt>
                <c:pt idx="435">
                  <c:v>0.70005252293999998</c:v>
                </c:pt>
                <c:pt idx="436">
                  <c:v>0.69972650584595808</c:v>
                </c:pt>
                <c:pt idx="437">
                  <c:v>0.69940083821276899</c:v>
                </c:pt>
                <c:pt idx="438">
                  <c:v>0.69907552263399297</c:v>
                </c:pt>
                <c:pt idx="439">
                  <c:v>0.69875056170318595</c:v>
                </c:pt>
                <c:pt idx="440">
                  <c:v>0.69842595801390805</c:v>
                </c:pt>
                <c:pt idx="441">
                  <c:v>0.698101714159716</c:v>
                </c:pt>
                <c:pt idx="442">
                  <c:v>0.69777783273416705</c:v>
                </c:pt>
                <c:pt idx="443">
                  <c:v>0.69745431633082</c:v>
                </c:pt>
                <c:pt idx="444">
                  <c:v>0.69713116754323301</c:v>
                </c:pt>
                <c:pt idx="445">
                  <c:v>0.696808388964963</c:v>
                </c:pt>
                <c:pt idx="446">
                  <c:v>0.696485983189569</c:v>
                </c:pt>
                <c:pt idx="447">
                  <c:v>0.69616395281060695</c:v>
                </c:pt>
                <c:pt idx="448">
                  <c:v>0.69584230042163808</c:v>
                </c:pt>
                <c:pt idx="449">
                  <c:v>0.69552102861621701</c:v>
                </c:pt>
                <c:pt idx="450">
                  <c:v>0.69520013998790298</c:v>
                </c:pt>
                <c:pt idx="451">
                  <c:v>0.69487963713025402</c:v>
                </c:pt>
                <c:pt idx="452">
                  <c:v>0.69455952263682796</c:v>
                </c:pt>
                <c:pt idx="453">
                  <c:v>0.69423979910118305</c:v>
                </c:pt>
                <c:pt idx="454">
                  <c:v>0.69392046911687599</c:v>
                </c:pt>
                <c:pt idx="455">
                  <c:v>0.69360153527746604</c:v>
                </c:pt>
                <c:pt idx="456">
                  <c:v>0.69328300017651101</c:v>
                </c:pt>
                <c:pt idx="457">
                  <c:v>0.69296486640756805</c:v>
                </c:pt>
                <c:pt idx="458">
                  <c:v>0.69264713656419508</c:v>
                </c:pt>
                <c:pt idx="459">
                  <c:v>0.69232981323995002</c:v>
                </c:pt>
                <c:pt idx="460">
                  <c:v>0.69201289902839103</c:v>
                </c:pt>
                <c:pt idx="461">
                  <c:v>0.69169639652307602</c:v>
                </c:pt>
                <c:pt idx="462">
                  <c:v>0.69138030831756292</c:v>
                </c:pt>
                <c:pt idx="463">
                  <c:v>0.69106463700540999</c:v>
                </c:pt>
                <c:pt idx="464">
                  <c:v>0.69074938518017492</c:v>
                </c:pt>
                <c:pt idx="465">
                  <c:v>0.69043455543541499</c:v>
                </c:pt>
                <c:pt idx="466">
                  <c:v>0.69012015036468899</c:v>
                </c:pt>
                <c:pt idx="467">
                  <c:v>0.68980617256155408</c:v>
                </c:pt>
                <c:pt idx="468">
                  <c:v>0.68949262461956806</c:v>
                </c:pt>
                <c:pt idx="469">
                  <c:v>0.68917950913228998</c:v>
                </c:pt>
                <c:pt idx="470">
                  <c:v>0.68886682869327698</c:v>
                </c:pt>
                <c:pt idx="471">
                  <c:v>0.68855458589608698</c:v>
                </c:pt>
                <c:pt idx="472">
                  <c:v>0.68824278333427702</c:v>
                </c:pt>
                <c:pt idx="473">
                  <c:v>0.68793142360140702</c:v>
                </c:pt>
                <c:pt idx="474">
                  <c:v>0.68762050929103302</c:v>
                </c:pt>
                <c:pt idx="475">
                  <c:v>0.68731004299671405</c:v>
                </c:pt>
                <c:pt idx="476">
                  <c:v>0.68700002731200693</c:v>
                </c:pt>
                <c:pt idx="477">
                  <c:v>0.68669046483047103</c:v>
                </c:pt>
                <c:pt idx="478">
                  <c:v>0.68638135814566392</c:v>
                </c:pt>
                <c:pt idx="479">
                  <c:v>0.68607270985114199</c:v>
                </c:pt>
                <c:pt idx="480">
                  <c:v>0.68576452254046494</c:v>
                </c:pt>
                <c:pt idx="481">
                  <c:v>0.68545679880719002</c:v>
                </c:pt>
                <c:pt idx="482">
                  <c:v>0.68514954124487404</c:v>
                </c:pt>
                <c:pt idx="483">
                  <c:v>0.68484275244707704</c:v>
                </c:pt>
                <c:pt idx="484">
                  <c:v>0.68453643500735506</c:v>
                </c:pt>
                <c:pt idx="485">
                  <c:v>0.68423059151926702</c:v>
                </c:pt>
                <c:pt idx="486">
                  <c:v>0.68392522457637095</c:v>
                </c:pt>
                <c:pt idx="487">
                  <c:v>0.683620336772224</c:v>
                </c:pt>
                <c:pt idx="488">
                  <c:v>0.68331593070038499</c:v>
                </c:pt>
                <c:pt idx="489">
                  <c:v>0.68301200895441094</c:v>
                </c:pt>
                <c:pt idx="490">
                  <c:v>0.68270857412786001</c:v>
                </c:pt>
                <c:pt idx="491">
                  <c:v>0.68240562881429001</c:v>
                </c:pt>
                <c:pt idx="492">
                  <c:v>0.68210317560725908</c:v>
                </c:pt>
                <c:pt idx="493">
                  <c:v>0.68180121710032493</c:v>
                </c:pt>
                <c:pt idx="494">
                  <c:v>0.68149975588704592</c:v>
                </c:pt>
                <c:pt idx="495">
                  <c:v>0.68119879456097998</c:v>
                </c:pt>
                <c:pt idx="496">
                  <c:v>0.68089833571568392</c:v>
                </c:pt>
                <c:pt idx="497">
                  <c:v>0.680598381944717</c:v>
                </c:pt>
                <c:pt idx="498">
                  <c:v>0.68029893584163603</c:v>
                </c:pt>
                <c:pt idx="499">
                  <c:v>0.67999999999999994</c:v>
                </c:pt>
                <c:pt idx="500">
                  <c:v>0.67970157588481595</c:v>
                </c:pt>
                <c:pt idx="501">
                  <c:v>0.67940366044689204</c:v>
                </c:pt>
                <c:pt idx="502">
                  <c:v>0.67910624950848608</c:v>
                </c:pt>
                <c:pt idx="503">
                  <c:v>0.67880933889185502</c:v>
                </c:pt>
                <c:pt idx="504">
                  <c:v>0.67851292441925803</c:v>
                </c:pt>
                <c:pt idx="505">
                  <c:v>0.67821700191295098</c:v>
                </c:pt>
                <c:pt idx="506">
                  <c:v>0.67792156719519392</c:v>
                </c:pt>
                <c:pt idx="507">
                  <c:v>0.67762661608824293</c:v>
                </c:pt>
                <c:pt idx="508">
                  <c:v>0.67733214441435696</c:v>
                </c:pt>
                <c:pt idx="509">
                  <c:v>0.67703814799579298</c:v>
                </c:pt>
                <c:pt idx="510">
                  <c:v>0.67674462265480795</c:v>
                </c:pt>
                <c:pt idx="511">
                  <c:v>0.67645156421366193</c:v>
                </c:pt>
                <c:pt idx="512">
                  <c:v>0.67615896849461099</c:v>
                </c:pt>
                <c:pt idx="513">
                  <c:v>0.67586683131991299</c:v>
                </c:pt>
                <c:pt idx="514">
                  <c:v>0.67557514851182598</c:v>
                </c:pt>
                <c:pt idx="515">
                  <c:v>0.67528391589260806</c:v>
                </c:pt>
                <c:pt idx="516">
                  <c:v>0.67499312928451705</c:v>
                </c:pt>
                <c:pt idx="517">
                  <c:v>0.67470278450981003</c:v>
                </c:pt>
                <c:pt idx="518">
                  <c:v>0.67441287739074496</c:v>
                </c:pt>
                <c:pt idx="519">
                  <c:v>0.67412340374958002</c:v>
                </c:pt>
                <c:pt idx="520">
                  <c:v>0.67383435940857295</c:v>
                </c:pt>
                <c:pt idx="521">
                  <c:v>0.67354574018998092</c:v>
                </c:pt>
                <c:pt idx="522">
                  <c:v>0.67325754191606202</c:v>
                </c:pt>
                <c:pt idx="523">
                  <c:v>0.67296976040907408</c:v>
                </c:pt>
                <c:pt idx="524">
                  <c:v>0.67268239149127496</c:v>
                </c:pt>
                <c:pt idx="525">
                  <c:v>0.67239543098492205</c:v>
                </c:pt>
                <c:pt idx="526">
                  <c:v>0.67210887471227299</c:v>
                </c:pt>
                <c:pt idx="527">
                  <c:v>0.67182271849558695</c:v>
                </c:pt>
                <c:pt idx="528">
                  <c:v>0.671536958157121</c:v>
                </c:pt>
                <c:pt idx="529">
                  <c:v>0.671251589519131</c:v>
                </c:pt>
                <c:pt idx="530">
                  <c:v>0.67096660840387801</c:v>
                </c:pt>
                <c:pt idx="531">
                  <c:v>0.67068201063361699</c:v>
                </c:pt>
                <c:pt idx="532">
                  <c:v>0.67039779203060701</c:v>
                </c:pt>
                <c:pt idx="533">
                  <c:v>0.67011394841710592</c:v>
                </c:pt>
                <c:pt idx="534">
                  <c:v>0.66983047561537201</c:v>
                </c:pt>
                <c:pt idx="535">
                  <c:v>0.66954736944766102</c:v>
                </c:pt>
                <c:pt idx="536">
                  <c:v>0.66926462573623202</c:v>
                </c:pt>
                <c:pt idx="537">
                  <c:v>0.66898224030334408</c:v>
                </c:pt>
                <c:pt idx="538">
                  <c:v>0.66870020897125193</c:v>
                </c:pt>
                <c:pt idx="539">
                  <c:v>0.66841852756221598</c:v>
                </c:pt>
                <c:pt idx="540">
                  <c:v>0.66813719189849308</c:v>
                </c:pt>
                <c:pt idx="541">
                  <c:v>0.66785619780234096</c:v>
                </c:pt>
                <c:pt idx="542">
                  <c:v>0.66757554109601702</c:v>
                </c:pt>
                <c:pt idx="543">
                  <c:v>0.66729521760178001</c:v>
                </c:pt>
                <c:pt idx="544">
                  <c:v>0.66701522314188599</c:v>
                </c:pt>
                <c:pt idx="545">
                  <c:v>0.66673555353859504</c:v>
                </c:pt>
                <c:pt idx="546">
                  <c:v>0.66645620461416299</c:v>
                </c:pt>
                <c:pt idx="547">
                  <c:v>0.66617717219084893</c:v>
                </c:pt>
                <c:pt idx="548">
                  <c:v>0.66589845209090992</c:v>
                </c:pt>
                <c:pt idx="549">
                  <c:v>0.66562004013660303</c:v>
                </c:pt>
                <c:pt idx="550">
                  <c:v>0.665341932150188</c:v>
                </c:pt>
                <c:pt idx="551">
                  <c:v>0.665064123953921</c:v>
                </c:pt>
                <c:pt idx="552">
                  <c:v>0.66478661137006001</c:v>
                </c:pt>
                <c:pt idx="553">
                  <c:v>0.66450939022086297</c:v>
                </c:pt>
                <c:pt idx="554">
                  <c:v>0.66423245632858796</c:v>
                </c:pt>
                <c:pt idx="555">
                  <c:v>0.66395580551549305</c:v>
                </c:pt>
                <c:pt idx="556">
                  <c:v>0.66367943360383497</c:v>
                </c:pt>
                <c:pt idx="557">
                  <c:v>0.66340333641587201</c:v>
                </c:pt>
                <c:pt idx="558">
                  <c:v>0.66312750977386203</c:v>
                </c:pt>
                <c:pt idx="559">
                  <c:v>0.66285194950006199</c:v>
                </c:pt>
                <c:pt idx="560">
                  <c:v>0.66257665141673106</c:v>
                </c:pt>
                <c:pt idx="561">
                  <c:v>0.66230161134612597</c:v>
                </c:pt>
                <c:pt idx="562">
                  <c:v>0.66202682511050503</c:v>
                </c:pt>
                <c:pt idx="563">
                  <c:v>0.66175228853212598</c:v>
                </c:pt>
                <c:pt idx="564">
                  <c:v>0.66147799743324598</c:v>
                </c:pt>
                <c:pt idx="565">
                  <c:v>0.661203947636124</c:v>
                </c:pt>
                <c:pt idx="566">
                  <c:v>0.660930134963017</c:v>
                </c:pt>
                <c:pt idx="567">
                  <c:v>0.66065655523618205</c:v>
                </c:pt>
                <c:pt idx="568">
                  <c:v>0.660383204277878</c:v>
                </c:pt>
                <c:pt idx="569">
                  <c:v>0.66011007791036203</c:v>
                </c:pt>
                <c:pt idx="570">
                  <c:v>0.65983717195589298</c:v>
                </c:pt>
                <c:pt idx="571">
                  <c:v>0.65956448223672703</c:v>
                </c:pt>
                <c:pt idx="572">
                  <c:v>0.65929200457512294</c:v>
                </c:pt>
                <c:pt idx="573">
                  <c:v>0.65901973479333797</c:v>
                </c:pt>
                <c:pt idx="574">
                  <c:v>0.65874766871363</c:v>
                </c:pt>
                <c:pt idx="575">
                  <c:v>0.65847580215825796</c:v>
                </c:pt>
                <c:pt idx="576">
                  <c:v>0.65820413094947794</c:v>
                </c:pt>
                <c:pt idx="577">
                  <c:v>0.657932650909548</c:v>
                </c:pt>
                <c:pt idx="578">
                  <c:v>0.65766135786072699</c:v>
                </c:pt>
                <c:pt idx="579">
                  <c:v>0.65739024762527198</c:v>
                </c:pt>
                <c:pt idx="580">
                  <c:v>0.65711931602544094</c:v>
                </c:pt>
                <c:pt idx="581">
                  <c:v>0.65684855888349092</c:v>
                </c:pt>
                <c:pt idx="582">
                  <c:v>0.656577972021681</c:v>
                </c:pt>
                <c:pt idx="583">
                  <c:v>0.65630755126226692</c:v>
                </c:pt>
                <c:pt idx="584">
                  <c:v>0.65603729242750908</c:v>
                </c:pt>
                <c:pt idx="585">
                  <c:v>0.65576719133966299</c:v>
                </c:pt>
                <c:pt idx="586">
                  <c:v>0.65549724382098806</c:v>
                </c:pt>
                <c:pt idx="587">
                  <c:v>0.65522744569373992</c:v>
                </c:pt>
                <c:pt idx="588">
                  <c:v>0.65495779278017907</c:v>
                </c:pt>
                <c:pt idx="589">
                  <c:v>0.65468828090256204</c:v>
                </c:pt>
                <c:pt idx="590">
                  <c:v>0.654418905883146</c:v>
                </c:pt>
                <c:pt idx="591">
                  <c:v>0.65414966354418902</c:v>
                </c:pt>
                <c:pt idx="592">
                  <c:v>0.65388054970794895</c:v>
                </c:pt>
                <c:pt idx="593">
                  <c:v>0.65361156019668398</c:v>
                </c:pt>
                <c:pt idx="594">
                  <c:v>0.65334269083265206</c:v>
                </c:pt>
                <c:pt idx="595">
                  <c:v>0.65307393743811004</c:v>
                </c:pt>
                <c:pt idx="596">
                  <c:v>0.65280529583531499</c:v>
                </c:pt>
                <c:pt idx="597">
                  <c:v>0.65253676184652698</c:v>
                </c:pt>
                <c:pt idx="598">
                  <c:v>0.65226833129400297</c:v>
                </c:pt>
                <c:pt idx="599">
                  <c:v>0.65200000000000002</c:v>
                </c:pt>
                <c:pt idx="600">
                  <c:v>0.65173176457744098</c:v>
                </c:pt>
                <c:pt idx="601">
                  <c:v>0.651463624801908</c:v>
                </c:pt>
                <c:pt idx="602">
                  <c:v>0.65119558123964794</c:v>
                </c:pt>
                <c:pt idx="603">
                  <c:v>0.65092763445690793</c:v>
                </c:pt>
                <c:pt idx="604">
                  <c:v>0.65065978501993493</c:v>
                </c:pt>
                <c:pt idx="605">
                  <c:v>0.65039203349497499</c:v>
                </c:pt>
                <c:pt idx="606">
                  <c:v>0.65012438044827592</c:v>
                </c:pt>
                <c:pt idx="607">
                  <c:v>0.649856826446085</c:v>
                </c:pt>
                <c:pt idx="608">
                  <c:v>0.64958937205464795</c:v>
                </c:pt>
                <c:pt idx="609">
                  <c:v>0.64932201784021304</c:v>
                </c:pt>
                <c:pt idx="610">
                  <c:v>0.64905476436902598</c:v>
                </c:pt>
                <c:pt idx="611">
                  <c:v>0.64878761220733394</c:v>
                </c:pt>
                <c:pt idx="612">
                  <c:v>0.64852056192138408</c:v>
                </c:pt>
                <c:pt idx="613">
                  <c:v>0.64825361407742299</c:v>
                </c:pt>
                <c:pt idx="614">
                  <c:v>0.64798676924169807</c:v>
                </c:pt>
                <c:pt idx="615">
                  <c:v>0.64772002798045603</c:v>
                </c:pt>
                <c:pt idx="616">
                  <c:v>0.64745339085994402</c:v>
                </c:pt>
                <c:pt idx="617">
                  <c:v>0.647186858446408</c:v>
                </c:pt>
                <c:pt idx="618">
                  <c:v>0.646920431306096</c:v>
                </c:pt>
                <c:pt idx="619">
                  <c:v>0.64665411000525408</c:v>
                </c:pt>
                <c:pt idx="620">
                  <c:v>0.64638789511013006</c:v>
                </c:pt>
                <c:pt idx="621">
                  <c:v>0.64612178718697</c:v>
                </c:pt>
                <c:pt idx="622">
                  <c:v>0.64585578680202205</c:v>
                </c:pt>
                <c:pt idx="623">
                  <c:v>0.64558989452153104</c:v>
                </c:pt>
                <c:pt idx="624">
                  <c:v>0.64532411091174502</c:v>
                </c:pt>
                <c:pt idx="625">
                  <c:v>0.64505843653891204</c:v>
                </c:pt>
                <c:pt idx="626">
                  <c:v>0.64479287196927704</c:v>
                </c:pt>
                <c:pt idx="627">
                  <c:v>0.64452741776908806</c:v>
                </c:pt>
                <c:pt idx="628">
                  <c:v>0.64426207450459194</c:v>
                </c:pt>
                <c:pt idx="629">
                  <c:v>0.64399684274203506</c:v>
                </c:pt>
                <c:pt idx="630">
                  <c:v>0.64373172304766502</c:v>
                </c:pt>
                <c:pt idx="631">
                  <c:v>0.64346671598772798</c:v>
                </c:pt>
                <c:pt idx="632">
                  <c:v>0.64320182212847199</c:v>
                </c:pt>
                <c:pt idx="633">
                  <c:v>0.64293704203614299</c:v>
                </c:pt>
                <c:pt idx="634">
                  <c:v>0.64267237627698792</c:v>
                </c:pt>
                <c:pt idx="635">
                  <c:v>0.64240782541725405</c:v>
                </c:pt>
                <c:pt idx="636">
                  <c:v>0.64214339002318799</c:v>
                </c:pt>
                <c:pt idx="637">
                  <c:v>0.641879070661037</c:v>
                </c:pt>
                <c:pt idx="638">
                  <c:v>0.64161486789704703</c:v>
                </c:pt>
                <c:pt idx="639">
                  <c:v>0.641350782297467</c:v>
                </c:pt>
                <c:pt idx="640">
                  <c:v>0.64108681442854198</c:v>
                </c:pt>
                <c:pt idx="641">
                  <c:v>0.64082296485651902</c:v>
                </c:pt>
                <c:pt idx="642">
                  <c:v>0.64055923414764604</c:v>
                </c:pt>
                <c:pt idx="643">
                  <c:v>0.64029562286816899</c:v>
                </c:pt>
                <c:pt idx="644">
                  <c:v>0.64003213158433603</c:v>
                </c:pt>
                <c:pt idx="645">
                  <c:v>0.63976876086239198</c:v>
                </c:pt>
                <c:pt idx="646">
                  <c:v>0.63950551126858601</c:v>
                </c:pt>
                <c:pt idx="647">
                  <c:v>0.63924238336916406</c:v>
                </c:pt>
                <c:pt idx="648">
                  <c:v>0.63897937773037206</c:v>
                </c:pt>
                <c:pt idx="649">
                  <c:v>0.63871649491845894</c:v>
                </c:pt>
                <c:pt idx="650">
                  <c:v>0.63845373549966999</c:v>
                </c:pt>
                <c:pt idx="651">
                  <c:v>0.63819110004025292</c:v>
                </c:pt>
                <c:pt idx="652">
                  <c:v>0.637928589106454</c:v>
                </c:pt>
                <c:pt idx="653">
                  <c:v>0.63766620326452106</c:v>
                </c:pt>
                <c:pt idx="654">
                  <c:v>0.63740394308069992</c:v>
                </c:pt>
                <c:pt idx="655">
                  <c:v>0.63714180912123797</c:v>
                </c:pt>
                <c:pt idx="656">
                  <c:v>0.63687980195238292</c:v>
                </c:pt>
                <c:pt idx="657">
                  <c:v>0.63661792214038093</c:v>
                </c:pt>
                <c:pt idx="658">
                  <c:v>0.63635617025147795</c:v>
                </c:pt>
                <c:pt idx="659">
                  <c:v>0.63609454685192302</c:v>
                </c:pt>
                <c:pt idx="660">
                  <c:v>0.63583305250796096</c:v>
                </c:pt>
                <c:pt idx="661">
                  <c:v>0.63557168778583994</c:v>
                </c:pt>
                <c:pt idx="662">
                  <c:v>0.63531045325180702</c:v>
                </c:pt>
                <c:pt idx="663">
                  <c:v>0.635049349472109</c:v>
                </c:pt>
                <c:pt idx="664">
                  <c:v>0.63478837701299096</c:v>
                </c:pt>
                <c:pt idx="665">
                  <c:v>0.63452753644070303</c:v>
                </c:pt>
                <c:pt idx="666">
                  <c:v>0.63426682832148895</c:v>
                </c:pt>
                <c:pt idx="667">
                  <c:v>0.63400625322159798</c:v>
                </c:pt>
                <c:pt idx="668">
                  <c:v>0.63374581170727606</c:v>
                </c:pt>
                <c:pt idx="669">
                  <c:v>0.63348550434476902</c:v>
                </c:pt>
                <c:pt idx="670">
                  <c:v>0.63322533170032602</c:v>
                </c:pt>
                <c:pt idx="671">
                  <c:v>0.632965294340193</c:v>
                </c:pt>
                <c:pt idx="672">
                  <c:v>0.632705392830616</c:v>
                </c:pt>
                <c:pt idx="673">
                  <c:v>0.63244562773784296</c:v>
                </c:pt>
                <c:pt idx="674">
                  <c:v>0.63218599962812094</c:v>
                </c:pt>
                <c:pt idx="675">
                  <c:v>0.63192650906769599</c:v>
                </c:pt>
                <c:pt idx="676">
                  <c:v>0.63166715662281603</c:v>
                </c:pt>
                <c:pt idx="677">
                  <c:v>0.63140794285972601</c:v>
                </c:pt>
                <c:pt idx="678">
                  <c:v>0.63114886834467498</c:v>
                </c:pt>
                <c:pt idx="679">
                  <c:v>0.630889933643909</c:v>
                </c:pt>
                <c:pt idx="680">
                  <c:v>0.63063113932367598</c:v>
                </c:pt>
                <c:pt idx="681">
                  <c:v>0.630372485950221</c:v>
                </c:pt>
                <c:pt idx="682">
                  <c:v>0.63011397408979197</c:v>
                </c:pt>
                <c:pt idx="683">
                  <c:v>0.62985560430863607</c:v>
                </c:pt>
                <c:pt idx="684">
                  <c:v>0.62959737717299902</c:v>
                </c:pt>
                <c:pt idx="685">
                  <c:v>0.62933929324912907</c:v>
                </c:pt>
                <c:pt idx="686">
                  <c:v>0.62908135310327307</c:v>
                </c:pt>
                <c:pt idx="687">
                  <c:v>0.62882355730167694</c:v>
                </c:pt>
                <c:pt idx="688">
                  <c:v>0.62856590641058796</c:v>
                </c:pt>
                <c:pt idx="689">
                  <c:v>0.62830840099625407</c:v>
                </c:pt>
                <c:pt idx="690">
                  <c:v>0.62805104162491998</c:v>
                </c:pt>
                <c:pt idx="691">
                  <c:v>0.62779382886283508</c:v>
                </c:pt>
                <c:pt idx="692">
                  <c:v>0.62753676327624497</c:v>
                </c:pt>
                <c:pt idx="693">
                  <c:v>0.62727984543139703</c:v>
                </c:pt>
                <c:pt idx="694">
                  <c:v>0.62702307589453699</c:v>
                </c:pt>
                <c:pt idx="695">
                  <c:v>0.62676645523191299</c:v>
                </c:pt>
                <c:pt idx="696">
                  <c:v>0.62650998400977198</c:v>
                </c:pt>
                <c:pt idx="697">
                  <c:v>0.62625366279436001</c:v>
                </c:pt>
                <c:pt idx="698">
                  <c:v>0.62599749215192502</c:v>
                </c:pt>
                <c:pt idx="699">
                  <c:v>0.62574147264871294</c:v>
                </c:pt>
                <c:pt idx="700">
                  <c:v>0.62548560485097093</c:v>
                </c:pt>
                <c:pt idx="701">
                  <c:v>0.62522988932494705</c:v>
                </c:pt>
                <c:pt idx="702">
                  <c:v>0.62497432663688601</c:v>
                </c:pt>
                <c:pt idx="703">
                  <c:v>0.62471891735303697</c:v>
                </c:pt>
                <c:pt idx="704">
                  <c:v>0.62446366203964498</c:v>
                </c:pt>
                <c:pt idx="705">
                  <c:v>0.62420856126295798</c:v>
                </c:pt>
                <c:pt idx="706">
                  <c:v>0.62395361558922302</c:v>
                </c:pt>
                <c:pt idx="707">
                  <c:v>0.62369882558468692</c:v>
                </c:pt>
                <c:pt idx="708">
                  <c:v>0.62344419181559596</c:v>
                </c:pt>
                <c:pt idx="709">
                  <c:v>0.62318971484819796</c:v>
                </c:pt>
                <c:pt idx="710">
                  <c:v>0.62293539524873898</c:v>
                </c:pt>
                <c:pt idx="711">
                  <c:v>0.62268123358346594</c:v>
                </c:pt>
                <c:pt idx="712">
                  <c:v>0.62242723041862602</c:v>
                </c:pt>
                <c:pt idx="713">
                  <c:v>0.62217338632046704</c:v>
                </c:pt>
                <c:pt idx="714">
                  <c:v>0.62191970185523404</c:v>
                </c:pt>
                <c:pt idx="715">
                  <c:v>0.62166617758917597</c:v>
                </c:pt>
                <c:pt idx="716">
                  <c:v>0.62141281408853799</c:v>
                </c:pt>
                <c:pt idx="717">
                  <c:v>0.62115961191956792</c:v>
                </c:pt>
                <c:pt idx="718">
                  <c:v>0.62090657164851293</c:v>
                </c:pt>
                <c:pt idx="719">
                  <c:v>0.62065369384161895</c:v>
                </c:pt>
                <c:pt idx="720">
                  <c:v>0.62040097906513392</c:v>
                </c:pt>
                <c:pt idx="721">
                  <c:v>0.620148427885304</c:v>
                </c:pt>
                <c:pt idx="722">
                  <c:v>0.61989604086837602</c:v>
                </c:pt>
                <c:pt idx="723">
                  <c:v>0.61964381858059803</c:v>
                </c:pt>
                <c:pt idx="724">
                  <c:v>0.61939176158821607</c:v>
                </c:pt>
                <c:pt idx="725">
                  <c:v>0.61913987045747598</c:v>
                </c:pt>
                <c:pt idx="726">
                  <c:v>0.61888814575462692</c:v>
                </c:pt>
                <c:pt idx="727">
                  <c:v>0.61863658804591504</c:v>
                </c:pt>
                <c:pt idx="728">
                  <c:v>0.61838519789758606</c:v>
                </c:pt>
                <c:pt idx="729">
                  <c:v>0.61813397587588792</c:v>
                </c:pt>
                <c:pt idx="730">
                  <c:v>0.617882922547067</c:v>
                </c:pt>
                <c:pt idx="731">
                  <c:v>0.61763203847737103</c:v>
                </c:pt>
                <c:pt idx="732">
                  <c:v>0.61738132423304704</c:v>
                </c:pt>
                <c:pt idx="733">
                  <c:v>0.61713078038034097</c:v>
                </c:pt>
                <c:pt idx="734">
                  <c:v>0.61688040748549999</c:v>
                </c:pt>
                <c:pt idx="735">
                  <c:v>0.61663020611477104</c:v>
                </c:pt>
                <c:pt idx="736">
                  <c:v>0.61638017683440105</c:v>
                </c:pt>
                <c:pt idx="737">
                  <c:v>0.61613032021063696</c:v>
                </c:pt>
                <c:pt idx="738">
                  <c:v>0.61588063680972605</c:v>
                </c:pt>
                <c:pt idx="739">
                  <c:v>0.61563112719791502</c:v>
                </c:pt>
                <c:pt idx="740">
                  <c:v>0.61538179194144993</c:v>
                </c:pt>
                <c:pt idx="741">
                  <c:v>0.61513263160657905</c:v>
                </c:pt>
                <c:pt idx="742">
                  <c:v>0.61488364675954899</c:v>
                </c:pt>
                <c:pt idx="743">
                  <c:v>0.61463483796660601</c:v>
                </c:pt>
                <c:pt idx="744">
                  <c:v>0.61438620579399705</c:v>
                </c:pt>
                <c:pt idx="745">
                  <c:v>0.61413775080796995</c:v>
                </c:pt>
                <c:pt idx="746">
                  <c:v>0.61388947357476997</c:v>
                </c:pt>
                <c:pt idx="747">
                  <c:v>0.61364137466064594</c:v>
                </c:pt>
                <c:pt idx="748">
                  <c:v>0.61339345463184403</c:v>
                </c:pt>
                <c:pt idx="749">
                  <c:v>0.61314571405460994</c:v>
                </c:pt>
                <c:pt idx="750">
                  <c:v>0.61289815349519294</c:v>
                </c:pt>
                <c:pt idx="751">
                  <c:v>0.61265077351983799</c:v>
                </c:pt>
                <c:pt idx="752">
                  <c:v>0.61240357469479301</c:v>
                </c:pt>
                <c:pt idx="753">
                  <c:v>0.61215655758630394</c:v>
                </c:pt>
                <c:pt idx="754">
                  <c:v>0.61190972276061895</c:v>
                </c:pt>
                <c:pt idx="755">
                  <c:v>0.61166307078398408</c:v>
                </c:pt>
                <c:pt idx="756">
                  <c:v>0.61141660222264593</c:v>
                </c:pt>
                <c:pt idx="757">
                  <c:v>0.61117031764285301</c:v>
                </c:pt>
                <c:pt idx="758">
                  <c:v>0.61092421761085003</c:v>
                </c:pt>
                <c:pt idx="759">
                  <c:v>0.61067830269288592</c:v>
                </c:pt>
                <c:pt idx="760">
                  <c:v>0.61043257345520607</c:v>
                </c:pt>
                <c:pt idx="761">
                  <c:v>0.61018703046405898</c:v>
                </c:pt>
                <c:pt idx="762">
                  <c:v>0.60994167428569002</c:v>
                </c:pt>
                <c:pt idx="763">
                  <c:v>0.60969650548634602</c:v>
                </c:pt>
                <c:pt idx="764">
                  <c:v>0.60945152463227603</c:v>
                </c:pt>
                <c:pt idx="765">
                  <c:v>0.609206732289724</c:v>
                </c:pt>
                <c:pt idx="766">
                  <c:v>0.60896212902493896</c:v>
                </c:pt>
                <c:pt idx="767">
                  <c:v>0.60871771540416808</c:v>
                </c:pt>
                <c:pt idx="768">
                  <c:v>0.60847349199365608</c:v>
                </c:pt>
                <c:pt idx="769">
                  <c:v>0.608229459359652</c:v>
                </c:pt>
                <c:pt idx="770">
                  <c:v>0.60798561806840101</c:v>
                </c:pt>
                <c:pt idx="771">
                  <c:v>0.60774196868615205</c:v>
                </c:pt>
                <c:pt idx="772">
                  <c:v>0.60749851177915004</c:v>
                </c:pt>
                <c:pt idx="773">
                  <c:v>0.60725524791364305</c:v>
                </c:pt>
                <c:pt idx="774">
                  <c:v>0.607012177655878</c:v>
                </c:pt>
                <c:pt idx="775">
                  <c:v>0.60676930157210207</c:v>
                </c:pt>
                <c:pt idx="776">
                  <c:v>0.60652662022855997</c:v>
                </c:pt>
                <c:pt idx="777">
                  <c:v>0.60628413419150196</c:v>
                </c:pt>
                <c:pt idx="778">
                  <c:v>0.60604184402717198</c:v>
                </c:pt>
                <c:pt idx="779">
                  <c:v>0.60579975030181898</c:v>
                </c:pt>
                <c:pt idx="780">
                  <c:v>0.60555785358168901</c:v>
                </c:pt>
                <c:pt idx="781">
                  <c:v>0.605316154433029</c:v>
                </c:pt>
                <c:pt idx="782">
                  <c:v>0.605074653422085</c:v>
                </c:pt>
                <c:pt idx="783">
                  <c:v>0.60483335111510605</c:v>
                </c:pt>
                <c:pt idx="784">
                  <c:v>0.604592248078338</c:v>
                </c:pt>
                <c:pt idx="785">
                  <c:v>0.604351344878027</c:v>
                </c:pt>
                <c:pt idx="786">
                  <c:v>0.60411064208041998</c:v>
                </c:pt>
                <c:pt idx="787">
                  <c:v>0.603870140251766</c:v>
                </c:pt>
                <c:pt idx="788">
                  <c:v>0.60362983995830899</c:v>
                </c:pt>
                <c:pt idx="789">
                  <c:v>0.603389741766298</c:v>
                </c:pt>
                <c:pt idx="790">
                  <c:v>0.60314984624197898</c:v>
                </c:pt>
                <c:pt idx="791">
                  <c:v>0.60291015395159997</c:v>
                </c:pt>
                <c:pt idx="792">
                  <c:v>0.60267066546140602</c:v>
                </c:pt>
                <c:pt idx="793">
                  <c:v>0.60243138133764496</c:v>
                </c:pt>
                <c:pt idx="794">
                  <c:v>0.60219230214656405</c:v>
                </c:pt>
                <c:pt idx="795">
                  <c:v>0.60195342845441002</c:v>
                </c:pt>
                <c:pt idx="796">
                  <c:v>0.60171476082743003</c:v>
                </c:pt>
                <c:pt idx="797">
                  <c:v>0.60147629983187001</c:v>
                </c:pt>
                <c:pt idx="798">
                  <c:v>0.60123804603397801</c:v>
                </c:pt>
                <c:pt idx="799">
                  <c:v>0.60099999999999998</c:v>
                </c:pt>
                <c:pt idx="800">
                  <c:v>0.60076216212953293</c:v>
                </c:pt>
                <c:pt idx="801">
                  <c:v>0.600524532155569</c:v>
                </c:pt>
                <c:pt idx="802">
                  <c:v>0.60028710964444998</c:v>
                </c:pt>
                <c:pt idx="803">
                  <c:v>0.60004989416252008</c:v>
                </c:pt>
                <c:pt idx="804">
                  <c:v>0.59981288527611798</c:v>
                </c:pt>
                <c:pt idx="805">
                  <c:v>0.59957608255158901</c:v>
                </c:pt>
                <c:pt idx="806">
                  <c:v>0.59933948555527294</c:v>
                </c:pt>
                <c:pt idx="807">
                  <c:v>0.59910309385351301</c:v>
                </c:pt>
                <c:pt idx="808">
                  <c:v>0.598866907012651</c:v>
                </c:pt>
                <c:pt idx="809">
                  <c:v>0.598630924599029</c:v>
                </c:pt>
                <c:pt idx="810">
                  <c:v>0.59839514617898892</c:v>
                </c:pt>
                <c:pt idx="811">
                  <c:v>0.59815957131887298</c:v>
                </c:pt>
                <c:pt idx="812">
                  <c:v>0.59792419958502308</c:v>
                </c:pt>
                <c:pt idx="813">
                  <c:v>0.59768903054378197</c:v>
                </c:pt>
                <c:pt idx="814">
                  <c:v>0.59745406376149102</c:v>
                </c:pt>
                <c:pt idx="815">
                  <c:v>0.59721929880449198</c:v>
                </c:pt>
                <c:pt idx="816">
                  <c:v>0.59698473523912798</c:v>
                </c:pt>
                <c:pt idx="817">
                  <c:v>0.59675037263174002</c:v>
                </c:pt>
                <c:pt idx="818">
                  <c:v>0.59651621054867099</c:v>
                </c:pt>
                <c:pt idx="819">
                  <c:v>0.59628224855626299</c:v>
                </c:pt>
                <c:pt idx="820">
                  <c:v>0.59604848622085704</c:v>
                </c:pt>
                <c:pt idx="821">
                  <c:v>0.59581492310879602</c:v>
                </c:pt>
                <c:pt idx="822">
                  <c:v>0.59558155878642194</c:v>
                </c:pt>
                <c:pt idx="823">
                  <c:v>0.59534839282007701</c:v>
                </c:pt>
                <c:pt idx="824">
                  <c:v>0.59511542477610302</c:v>
                </c:pt>
                <c:pt idx="825">
                  <c:v>0.59488265422084208</c:v>
                </c:pt>
                <c:pt idx="826">
                  <c:v>0.59465008072063608</c:v>
                </c:pt>
                <c:pt idx="827">
                  <c:v>0.59441770384182802</c:v>
                </c:pt>
                <c:pt idx="828">
                  <c:v>0.59418552315075901</c:v>
                </c:pt>
                <c:pt idx="829">
                  <c:v>0.59395353821377106</c:v>
                </c:pt>
                <c:pt idx="830">
                  <c:v>0.59372174859720706</c:v>
                </c:pt>
                <c:pt idx="831">
                  <c:v>0.593490153867408</c:v>
                </c:pt>
                <c:pt idx="832">
                  <c:v>0.593258753590717</c:v>
                </c:pt>
                <c:pt idx="833">
                  <c:v>0.59302754733347496</c:v>
                </c:pt>
                <c:pt idx="834">
                  <c:v>0.59279653466202498</c:v>
                </c:pt>
                <c:pt idx="835">
                  <c:v>0.59256571514270906</c:v>
                </c:pt>
                <c:pt idx="836">
                  <c:v>0.59233508834186899</c:v>
                </c:pt>
                <c:pt idx="837">
                  <c:v>0.59210465382584698</c:v>
                </c:pt>
                <c:pt idx="838">
                  <c:v>0.59187441116098505</c:v>
                </c:pt>
                <c:pt idx="839">
                  <c:v>0.59164435991362496</c:v>
                </c:pt>
                <c:pt idx="840">
                  <c:v>0.59141449965010895</c:v>
                </c:pt>
                <c:pt idx="841">
                  <c:v>0.59118482993677901</c:v>
                </c:pt>
                <c:pt idx="842">
                  <c:v>0.59095535033997804</c:v>
                </c:pt>
                <c:pt idx="843">
                  <c:v>0.59072606042604692</c:v>
                </c:pt>
                <c:pt idx="844">
                  <c:v>0.59049695976132899</c:v>
                </c:pt>
                <c:pt idx="845">
                  <c:v>0.59026804791216492</c:v>
                </c:pt>
                <c:pt idx="846">
                  <c:v>0.59003932444489693</c:v>
                </c:pt>
                <c:pt idx="847">
                  <c:v>0.58981078892586902</c:v>
                </c:pt>
                <c:pt idx="848">
                  <c:v>0.58958244092142098</c:v>
                </c:pt>
                <c:pt idx="849">
                  <c:v>0.58935427999789503</c:v>
                </c:pt>
                <c:pt idx="850">
                  <c:v>0.58912630572163494</c:v>
                </c:pt>
                <c:pt idx="851">
                  <c:v>0.58889851765898205</c:v>
                </c:pt>
                <c:pt idx="852">
                  <c:v>0.58867091537627703</c:v>
                </c:pt>
                <c:pt idx="853">
                  <c:v>0.58844349843986399</c:v>
                </c:pt>
                <c:pt idx="854">
                  <c:v>0.58821626641608393</c:v>
                </c:pt>
                <c:pt idx="855">
                  <c:v>0.58798921887127897</c:v>
                </c:pt>
                <c:pt idx="856">
                  <c:v>0.587762355371791</c:v>
                </c:pt>
                <c:pt idx="857">
                  <c:v>0.58753567548396302</c:v>
                </c:pt>
                <c:pt idx="858">
                  <c:v>0.58730917877413602</c:v>
                </c:pt>
                <c:pt idx="859">
                  <c:v>0.58708286480865302</c:v>
                </c:pt>
                <c:pt idx="860">
                  <c:v>0.586856733153855</c:v>
                </c:pt>
                <c:pt idx="861">
                  <c:v>0.58663078337608499</c:v>
                </c:pt>
                <c:pt idx="862">
                  <c:v>0.58640501504168507</c:v>
                </c:pt>
                <c:pt idx="863">
                  <c:v>0.58617942771699605</c:v>
                </c:pt>
                <c:pt idx="864">
                  <c:v>0.58595402096836202</c:v>
                </c:pt>
                <c:pt idx="865">
                  <c:v>0.585728794362123</c:v>
                </c:pt>
                <c:pt idx="866">
                  <c:v>0.58550374746462208</c:v>
                </c:pt>
                <c:pt idx="867">
                  <c:v>0.58527887984220106</c:v>
                </c:pt>
                <c:pt idx="868">
                  <c:v>0.58505419106120304</c:v>
                </c:pt>
                <c:pt idx="869">
                  <c:v>0.58482968068796803</c:v>
                </c:pt>
                <c:pt idx="870">
                  <c:v>0.58460534828884003</c:v>
                </c:pt>
                <c:pt idx="871">
                  <c:v>0.58438119343016104</c:v>
                </c:pt>
                <c:pt idx="872">
                  <c:v>0.58415721567827106</c:v>
                </c:pt>
                <c:pt idx="873">
                  <c:v>0.58393341459951498</c:v>
                </c:pt>
                <c:pt idx="874">
                  <c:v>0.58370978976023202</c:v>
                </c:pt>
                <c:pt idx="875">
                  <c:v>0.58348634072676697</c:v>
                </c:pt>
                <c:pt idx="876">
                  <c:v>0.58326306706545994</c:v>
                </c:pt>
                <c:pt idx="877">
                  <c:v>0.58303996834265392</c:v>
                </c:pt>
                <c:pt idx="878">
                  <c:v>0.58281704412469093</c:v>
                </c:pt>
                <c:pt idx="879">
                  <c:v>0.58259429397791207</c:v>
                </c:pt>
                <c:pt idx="880">
                  <c:v>0.58237171746866101</c:v>
                </c:pt>
                <c:pt idx="881">
                  <c:v>0.58214931416327897</c:v>
                </c:pt>
                <c:pt idx="882">
                  <c:v>0.58192708362810808</c:v>
                </c:pt>
                <c:pt idx="883">
                  <c:v>0.58170502542948999</c:v>
                </c:pt>
                <c:pt idx="884">
                  <c:v>0.58148313913376692</c:v>
                </c:pt>
                <c:pt idx="885">
                  <c:v>0.581261424307282</c:v>
                </c:pt>
                <c:pt idx="886">
                  <c:v>0.58103988051637601</c:v>
                </c:pt>
                <c:pt idx="887">
                  <c:v>0.58081850732739193</c:v>
                </c:pt>
                <c:pt idx="888">
                  <c:v>0.580597304306671</c:v>
                </c:pt>
                <c:pt idx="889">
                  <c:v>0.580376271020555</c:v>
                </c:pt>
                <c:pt idx="890">
                  <c:v>0.58015540703538804</c:v>
                </c:pt>
                <c:pt idx="891">
                  <c:v>0.57993471191751</c:v>
                </c:pt>
                <c:pt idx="892">
                  <c:v>0.57971418523326401</c:v>
                </c:pt>
                <c:pt idx="893">
                  <c:v>0.57949382654899306</c:v>
                </c:pt>
                <c:pt idx="894">
                  <c:v>0.57927363543103594</c:v>
                </c:pt>
                <c:pt idx="895">
                  <c:v>0.57905361144573808</c:v>
                </c:pt>
                <c:pt idx="896">
                  <c:v>0.57883375415944105</c:v>
                </c:pt>
                <c:pt idx="897">
                  <c:v>0.57861406313848507</c:v>
                </c:pt>
                <c:pt idx="898">
                  <c:v>0.57839453794921403</c:v>
                </c:pt>
                <c:pt idx="899">
                  <c:v>0.57817517815796893</c:v>
                </c:pt>
                <c:pt idx="900">
                  <c:v>0.57795598333109199</c:v>
                </c:pt>
                <c:pt idx="901">
                  <c:v>0.577736953034926</c:v>
                </c:pt>
                <c:pt idx="902">
                  <c:v>0.57751808683581207</c:v>
                </c:pt>
                <c:pt idx="903">
                  <c:v>0.57729938430009298</c:v>
                </c:pt>
                <c:pt idx="904">
                  <c:v>0.57708084499411094</c:v>
                </c:pt>
                <c:pt idx="905">
                  <c:v>0.57686246848420808</c:v>
                </c:pt>
                <c:pt idx="906">
                  <c:v>0.57664425433672495</c:v>
                </c:pt>
                <c:pt idx="907">
                  <c:v>0.57642620211800499</c:v>
                </c:pt>
                <c:pt idx="908">
                  <c:v>0.57620831139438999</c:v>
                </c:pt>
                <c:pt idx="909">
                  <c:v>0.57599058173222195</c:v>
                </c:pt>
                <c:pt idx="910">
                  <c:v>0.57577301269784398</c:v>
                </c:pt>
                <c:pt idx="911">
                  <c:v>0.57555560385759597</c:v>
                </c:pt>
                <c:pt idx="912">
                  <c:v>0.57533835477782203</c:v>
                </c:pt>
                <c:pt idx="913">
                  <c:v>0.57512126502486294</c:v>
                </c:pt>
                <c:pt idx="914">
                  <c:v>0.57490433416506193</c:v>
                </c:pt>
                <c:pt idx="915">
                  <c:v>0.57468756176475999</c:v>
                </c:pt>
                <c:pt idx="916">
                  <c:v>0.57447094739029902</c:v>
                </c:pt>
                <c:pt idx="917">
                  <c:v>0.57425449060802203</c:v>
                </c:pt>
                <c:pt idx="918">
                  <c:v>0.574038190984271</c:v>
                </c:pt>
                <c:pt idx="919">
                  <c:v>0.57382204808538795</c:v>
                </c:pt>
                <c:pt idx="920">
                  <c:v>0.57360606147771398</c:v>
                </c:pt>
                <c:pt idx="921">
                  <c:v>0.57339023072759199</c:v>
                </c:pt>
                <c:pt idx="922">
                  <c:v>0.57317455540136408</c:v>
                </c:pt>
                <c:pt idx="923">
                  <c:v>0.57295903506537305</c:v>
                </c:pt>
                <c:pt idx="924">
                  <c:v>0.57274366928595899</c:v>
                </c:pt>
                <c:pt idx="925">
                  <c:v>0.57252845762946503</c:v>
                </c:pt>
                <c:pt idx="926">
                  <c:v>0.57231339966223405</c:v>
                </c:pt>
                <c:pt idx="927">
                  <c:v>0.57209849495060694</c:v>
                </c:pt>
                <c:pt idx="928">
                  <c:v>0.57188374306092693</c:v>
                </c:pt>
                <c:pt idx="929">
                  <c:v>0.57166914355953502</c:v>
                </c:pt>
                <c:pt idx="930">
                  <c:v>0.57145469601277299</c:v>
                </c:pt>
                <c:pt idx="931">
                  <c:v>0.57124039998698395</c:v>
                </c:pt>
                <c:pt idx="932">
                  <c:v>0.57102625504851001</c:v>
                </c:pt>
                <c:pt idx="933">
                  <c:v>0.57081226076369207</c:v>
                </c:pt>
                <c:pt idx="934">
                  <c:v>0.57059841669887301</c:v>
                </c:pt>
                <c:pt idx="935">
                  <c:v>0.57038472242039595</c:v>
                </c:pt>
                <c:pt idx="936">
                  <c:v>0.570171177494601</c:v>
                </c:pt>
                <c:pt idx="937">
                  <c:v>0.56995778148783094</c:v>
                </c:pt>
                <c:pt idx="938">
                  <c:v>0.56974453396642799</c:v>
                </c:pt>
                <c:pt idx="939">
                  <c:v>0.56953143449673393</c:v>
                </c:pt>
                <c:pt idx="940">
                  <c:v>0.56931848264509199</c:v>
                </c:pt>
                <c:pt idx="941">
                  <c:v>0.56910567797784295</c:v>
                </c:pt>
                <c:pt idx="942">
                  <c:v>0.56889302006132902</c:v>
                </c:pt>
                <c:pt idx="943">
                  <c:v>0.568680508461893</c:v>
                </c:pt>
                <c:pt idx="944">
                  <c:v>0.56846814274587598</c:v>
                </c:pt>
                <c:pt idx="945">
                  <c:v>0.56825592247962098</c:v>
                </c:pt>
                <c:pt idx="946">
                  <c:v>0.56804384722946999</c:v>
                </c:pt>
                <c:pt idx="947">
                  <c:v>0.56783191656176402</c:v>
                </c:pt>
                <c:pt idx="948">
                  <c:v>0.56762013004284606</c:v>
                </c:pt>
                <c:pt idx="949">
                  <c:v>0.56740848723905801</c:v>
                </c:pt>
                <c:pt idx="950">
                  <c:v>0.56719698771674198</c:v>
                </c:pt>
                <c:pt idx="951">
                  <c:v>0.56698563104223898</c:v>
                </c:pt>
                <c:pt idx="952">
                  <c:v>0.566774416781893</c:v>
                </c:pt>
                <c:pt idx="953">
                  <c:v>0.56656334450204504</c:v>
                </c:pt>
                <c:pt idx="954">
                  <c:v>0.566352413769038</c:v>
                </c:pt>
                <c:pt idx="955">
                  <c:v>0.56614162414921199</c:v>
                </c:pt>
                <c:pt idx="956">
                  <c:v>0.565930975208911</c:v>
                </c:pt>
                <c:pt idx="957">
                  <c:v>0.56572046651447705</c:v>
                </c:pt>
                <c:pt idx="958">
                  <c:v>0.56551009763225102</c:v>
                </c:pt>
                <c:pt idx="959">
                  <c:v>0.56529986812857502</c:v>
                </c:pt>
                <c:pt idx="960">
                  <c:v>0.56508977756979206</c:v>
                </c:pt>
                <c:pt idx="961">
                  <c:v>0.56487982552224403</c:v>
                </c:pt>
                <c:pt idx="962">
                  <c:v>0.56467001155227292</c:v>
                </c:pt>
                <c:pt idx="963">
                  <c:v>0.56446033522622008</c:v>
                </c:pt>
                <c:pt idx="964">
                  <c:v>0.56425079611042905</c:v>
                </c:pt>
                <c:pt idx="965">
                  <c:v>0.56404139377124007</c:v>
                </c:pt>
                <c:pt idx="966">
                  <c:v>0.56383212777499703</c:v>
                </c:pt>
                <c:pt idx="967">
                  <c:v>0.56362299768804003</c:v>
                </c:pt>
                <c:pt idx="968">
                  <c:v>0.56341400307671297</c:v>
                </c:pt>
                <c:pt idx="969">
                  <c:v>0.56320514350735706</c:v>
                </c:pt>
                <c:pt idx="970">
                  <c:v>0.56299641854631499</c:v>
                </c:pt>
                <c:pt idx="971">
                  <c:v>0.56278782775992808</c:v>
                </c:pt>
                <c:pt idx="972">
                  <c:v>0.56257937071453801</c:v>
                </c:pt>
                <c:pt idx="973">
                  <c:v>0.56237104697648799</c:v>
                </c:pt>
                <c:pt idx="974">
                  <c:v>0.56216285611212002</c:v>
                </c:pt>
                <c:pt idx="975">
                  <c:v>0.56195479768777501</c:v>
                </c:pt>
                <c:pt idx="976">
                  <c:v>0.56174687126979594</c:v>
                </c:pt>
                <c:pt idx="977">
                  <c:v>0.56153907642452494</c:v>
                </c:pt>
                <c:pt idx="978">
                  <c:v>0.561331412718304</c:v>
                </c:pt>
                <c:pt idx="979">
                  <c:v>0.56112387971747502</c:v>
                </c:pt>
                <c:pt idx="980">
                  <c:v>0.56091647698837999</c:v>
                </c:pt>
                <c:pt idx="981">
                  <c:v>0.56070920409736102</c:v>
                </c:pt>
                <c:pt idx="982">
                  <c:v>0.56050206061076002</c:v>
                </c:pt>
                <c:pt idx="983">
                  <c:v>0.56029504609491998</c:v>
                </c:pt>
                <c:pt idx="984">
                  <c:v>0.56008816011618201</c:v>
                </c:pt>
                <c:pt idx="985">
                  <c:v>0.559881402240888</c:v>
                </c:pt>
                <c:pt idx="986">
                  <c:v>0.55967477203538096</c:v>
                </c:pt>
                <c:pt idx="987">
                  <c:v>0.559468269066002</c:v>
                </c:pt>
                <c:pt idx="988">
                  <c:v>0.559261892899094</c:v>
                </c:pt>
                <c:pt idx="989">
                  <c:v>0.55905564310099898</c:v>
                </c:pt>
                <c:pt idx="990">
                  <c:v>0.55884951923805803</c:v>
                </c:pt>
                <c:pt idx="991">
                  <c:v>0.55864352087661495</c:v>
                </c:pt>
                <c:pt idx="992">
                  <c:v>0.55843764758300996</c:v>
                </c:pt>
                <c:pt idx="993">
                  <c:v>0.55823189892358593</c:v>
                </c:pt>
                <c:pt idx="994">
                  <c:v>0.558026274464685</c:v>
                </c:pt>
                <c:pt idx="995">
                  <c:v>0.55782077377264994</c:v>
                </c:pt>
                <c:pt idx="996">
                  <c:v>0.55761539641382107</c:v>
                </c:pt>
                <c:pt idx="997">
                  <c:v>0.55741014195454208</c:v>
                </c:pt>
                <c:pt idx="998">
                  <c:v>0.55720500996115407</c:v>
                </c:pt>
                <c:pt idx="999">
                  <c:v>0.55699999999999994</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attenuation'!$N$8:$N$52</c:f>
              <c:numCache>
                <c:formatCode>0.000</c:formatCode>
                <c:ptCount val="45"/>
                <c:pt idx="1">
                  <c:v>0.97360000000000002</c:v>
                </c:pt>
                <c:pt idx="2">
                  <c:v>0.96930000000000005</c:v>
                </c:pt>
                <c:pt idx="4">
                  <c:v>0.96140000000000003</c:v>
                </c:pt>
                <c:pt idx="5">
                  <c:v>0.95409999999999995</c:v>
                </c:pt>
                <c:pt idx="6">
                  <c:v>0.94740000000000002</c:v>
                </c:pt>
                <c:pt idx="7">
                  <c:v>0.93830000000000002</c:v>
                </c:pt>
                <c:pt idx="8">
                  <c:v>0.92490000000000006</c:v>
                </c:pt>
                <c:pt idx="10">
                  <c:v>0.90259999999999996</c:v>
                </c:pt>
                <c:pt idx="12">
                  <c:v>0.88359999999999994</c:v>
                </c:pt>
                <c:pt idx="14">
                  <c:v>0.86650000000000005</c:v>
                </c:pt>
                <c:pt idx="15">
                  <c:v>0.8508</c:v>
                </c:pt>
                <c:pt idx="17">
                  <c:v>0.82269999999999999</c:v>
                </c:pt>
                <c:pt idx="19">
                  <c:v>0.79830000000000001</c:v>
                </c:pt>
                <c:pt idx="20">
                  <c:v>0.77669999999999995</c:v>
                </c:pt>
                <c:pt idx="22">
                  <c:v>0.748</c:v>
                </c:pt>
                <c:pt idx="23">
                  <c:v>0.70689999999999997</c:v>
                </c:pt>
                <c:pt idx="25">
                  <c:v>0.63929999999999998</c:v>
                </c:pt>
                <c:pt idx="26">
                  <c:v>0.58299999999999996</c:v>
                </c:pt>
                <c:pt idx="27">
                  <c:v>0.53449999999999998</c:v>
                </c:pt>
                <c:pt idx="28">
                  <c:v>0.49180000000000001</c:v>
                </c:pt>
                <c:pt idx="30">
                  <c:v>0.42069999999999996</c:v>
                </c:pt>
                <c:pt idx="32">
                  <c:v>0.36409999999999998</c:v>
                </c:pt>
                <c:pt idx="33">
                  <c:v>0.31869999999999998</c:v>
                </c:pt>
                <c:pt idx="35">
                  <c:v>0.26619999999999999</c:v>
                </c:pt>
                <c:pt idx="36">
                  <c:v>0.20660000000000001</c:v>
                </c:pt>
                <c:pt idx="38">
                  <c:v>0.14100000000000001</c:v>
                </c:pt>
                <c:pt idx="39">
                  <c:v>0.10660000000000003</c:v>
                </c:pt>
                <c:pt idx="40">
                  <c:v>8.5600000000000009E-2</c:v>
                </c:pt>
                <c:pt idx="41">
                  <c:v>7.1500000000000008E-2</c:v>
                </c:pt>
                <c:pt idx="42">
                  <c:v>5.369999999999997E-2</c:v>
                </c:pt>
                <c:pt idx="43">
                  <c:v>4.3000000000000038E-2</c:v>
                </c:pt>
                <c:pt idx="44">
                  <c:v>2.1499999999999964E-2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attenuation'!$AX$8:$AX$1007</c:f>
              <c:numCache>
                <c:formatCode>0.000</c:formatCode>
                <c:ptCount val="1000"/>
                <c:pt idx="0">
                  <c:v>0.99716621656685078</c:v>
                </c:pt>
                <c:pt idx="1">
                  <c:v>0.99434401806253747</c:v>
                </c:pt>
                <c:pt idx="2">
                  <c:v>0.99154520875809837</c:v>
                </c:pt>
                <c:pt idx="3">
                  <c:v>0.98878159292468737</c:v>
                </c:pt>
                <c:pt idx="4">
                  <c:v>0.9860649748334579</c:v>
                </c:pt>
                <c:pt idx="5">
                  <c:v>0.98340715875556362</c:v>
                </c:pt>
                <c:pt idx="6">
                  <c:v>0.98081994896215807</c:v>
                </c:pt>
                <c:pt idx="7">
                  <c:v>0.97831514972439504</c:v>
                </c:pt>
                <c:pt idx="8">
                  <c:v>0.97590456531342795</c:v>
                </c:pt>
                <c:pt idx="9">
                  <c:v>0.97360000000041025</c:v>
                </c:pt>
                <c:pt idx="10">
                  <c:v>0.97140624008736198</c:v>
                </c:pt>
                <c:pt idx="11">
                  <c:v>0.96929999999976657</c:v>
                </c:pt>
                <c:pt idx="12">
                  <c:v>0.96725497358411439</c:v>
                </c:pt>
                <c:pt idx="13">
                  <c:v>0.96526084424745928</c:v>
                </c:pt>
                <c:pt idx="14">
                  <c:v>0.96331129278699579</c:v>
                </c:pt>
                <c:pt idx="15">
                  <c:v>0.96139999999991843</c:v>
                </c:pt>
                <c:pt idx="16">
                  <c:v>0.95952203681577586</c:v>
                </c:pt>
                <c:pt idx="17">
                  <c:v>0.95767803469353463</c:v>
                </c:pt>
                <c:pt idx="18">
                  <c:v>0.95587001522451476</c:v>
                </c:pt>
                <c:pt idx="19">
                  <c:v>0.95410000000003703</c:v>
                </c:pt>
                <c:pt idx="20">
                  <c:v>0.95236937915245357</c:v>
                </c:pt>
                <c:pt idx="21">
                  <c:v>0.95067701697824503</c:v>
                </c:pt>
                <c:pt idx="22">
                  <c:v>0.94902114631492329</c:v>
                </c:pt>
                <c:pt idx="23">
                  <c:v>0.94740000000000091</c:v>
                </c:pt>
                <c:pt idx="24">
                  <c:v>0.94581179525836245</c:v>
                </c:pt>
                <c:pt idx="25">
                  <c:v>0.94425468686438263</c:v>
                </c:pt>
                <c:pt idx="26">
                  <c:v>0.94272681397980818</c:v>
                </c:pt>
                <c:pt idx="27">
                  <c:v>0.94122631576638605</c:v>
                </c:pt>
                <c:pt idx="28">
                  <c:v>0.93975133138586342</c:v>
                </c:pt>
                <c:pt idx="29">
                  <c:v>0.93829999999998703</c:v>
                </c:pt>
                <c:pt idx="30">
                  <c:v>0.9368706825540728</c:v>
                </c:pt>
                <c:pt idx="31">
                  <c:v>0.93546262712771222</c:v>
                </c:pt>
                <c:pt idx="32">
                  <c:v>0.93407530358406554</c:v>
                </c:pt>
                <c:pt idx="33">
                  <c:v>0.93270818178629322</c:v>
                </c:pt>
                <c:pt idx="34">
                  <c:v>0.9313607315975555</c:v>
                </c:pt>
                <c:pt idx="35">
                  <c:v>0.93003242288101284</c:v>
                </c:pt>
                <c:pt idx="36">
                  <c:v>0.9287227254998256</c:v>
                </c:pt>
                <c:pt idx="37">
                  <c:v>0.927431109317154</c:v>
                </c:pt>
                <c:pt idx="38">
                  <c:v>0.92615704419615852</c:v>
                </c:pt>
                <c:pt idx="39">
                  <c:v>0.92489999999999939</c:v>
                </c:pt>
                <c:pt idx="40">
                  <c:v>0.92365945695439211</c:v>
                </c:pt>
                <c:pt idx="41">
                  <c:v>0.92243493673527244</c:v>
                </c:pt>
                <c:pt idx="42">
                  <c:v>0.92122597138113105</c:v>
                </c:pt>
                <c:pt idx="43">
                  <c:v>0.92003209293045873</c:v>
                </c:pt>
                <c:pt idx="44">
                  <c:v>0.91885283342174651</c:v>
                </c:pt>
                <c:pt idx="45">
                  <c:v>0.91768772489348494</c:v>
                </c:pt>
                <c:pt idx="46">
                  <c:v>0.91653629938416492</c:v>
                </c:pt>
                <c:pt idx="47">
                  <c:v>0.91539808893227725</c:v>
                </c:pt>
                <c:pt idx="48">
                  <c:v>0.91427262557631273</c:v>
                </c:pt>
                <c:pt idx="49">
                  <c:v>0.91315944135476212</c:v>
                </c:pt>
                <c:pt idx="50">
                  <c:v>0.91205806830611624</c:v>
                </c:pt>
                <c:pt idx="51">
                  <c:v>0.91096803846886576</c:v>
                </c:pt>
                <c:pt idx="52">
                  <c:v>0.90988888388150169</c:v>
                </c:pt>
                <c:pt idx="53">
                  <c:v>0.9088201365825147</c:v>
                </c:pt>
                <c:pt idx="54">
                  <c:v>0.9077613286103956</c:v>
                </c:pt>
                <c:pt idx="55">
                  <c:v>0.90671199200363528</c:v>
                </c:pt>
                <c:pt idx="56">
                  <c:v>0.90567165880072442</c:v>
                </c:pt>
                <c:pt idx="57">
                  <c:v>0.90463986104015381</c:v>
                </c:pt>
                <c:pt idx="58">
                  <c:v>0.90361613076041425</c:v>
                </c:pt>
                <c:pt idx="59">
                  <c:v>0.90259999999999674</c:v>
                </c:pt>
                <c:pt idx="60">
                  <c:v>0.90159105671950124</c:v>
                </c:pt>
                <c:pt idx="61">
                  <c:v>0.90058911256796526</c:v>
                </c:pt>
                <c:pt idx="62">
                  <c:v>0.89959403511653602</c:v>
                </c:pt>
                <c:pt idx="63">
                  <c:v>0.89860569193636097</c:v>
                </c:pt>
                <c:pt idx="64">
                  <c:v>0.89762395059858602</c:v>
                </c:pt>
                <c:pt idx="65">
                  <c:v>0.89664867867435805</c:v>
                </c:pt>
                <c:pt idx="66">
                  <c:v>0.89567974373482606</c:v>
                </c:pt>
                <c:pt idx="67">
                  <c:v>0.89471701335113496</c:v>
                </c:pt>
                <c:pt idx="68">
                  <c:v>0.89376035509443297</c:v>
                </c:pt>
                <c:pt idx="69">
                  <c:v>0.89280963653586598</c:v>
                </c:pt>
                <c:pt idx="70">
                  <c:v>0.891864725246582</c:v>
                </c:pt>
                <c:pt idx="71">
                  <c:v>0.89092548879772804</c:v>
                </c:pt>
                <c:pt idx="72">
                  <c:v>0.88999179476044998</c:v>
                </c:pt>
                <c:pt idx="73">
                  <c:v>0.88906351070589595</c:v>
                </c:pt>
                <c:pt idx="74">
                  <c:v>0.88814050420521196</c:v>
                </c:pt>
                <c:pt idx="75">
                  <c:v>0.88722264282954699</c:v>
                </c:pt>
                <c:pt idx="76">
                  <c:v>0.88630979415004496</c:v>
                </c:pt>
                <c:pt idx="77">
                  <c:v>0.88540182573785597</c:v>
                </c:pt>
                <c:pt idx="78">
                  <c:v>0.88449860516412504</c:v>
                </c:pt>
                <c:pt idx="79">
                  <c:v>0.88359999999999905</c:v>
                </c:pt>
                <c:pt idx="80">
                  <c:v>0.88270589116758902</c:v>
                </c:pt>
                <c:pt idx="81">
                  <c:v>0.88181621299285196</c:v>
                </c:pt>
                <c:pt idx="82">
                  <c:v>0.88093091315270999</c:v>
                </c:pt>
                <c:pt idx="83">
                  <c:v>0.88004993932408504</c:v>
                </c:pt>
                <c:pt idx="84">
                  <c:v>0.879173239183897</c:v>
                </c:pt>
                <c:pt idx="85">
                  <c:v>0.87830076040906802</c:v>
                </c:pt>
                <c:pt idx="86">
                  <c:v>0.87743245067651798</c:v>
                </c:pt>
                <c:pt idx="87">
                  <c:v>0.87656825766317004</c:v>
                </c:pt>
                <c:pt idx="88">
                  <c:v>0.87570812904594397</c:v>
                </c:pt>
                <c:pt idx="89">
                  <c:v>0.87485201250176203</c:v>
                </c:pt>
                <c:pt idx="90">
                  <c:v>0.87399985570754402</c:v>
                </c:pt>
                <c:pt idx="91">
                  <c:v>0.87315160634021294</c:v>
                </c:pt>
                <c:pt idx="92">
                  <c:v>0.87230721207668793</c:v>
                </c:pt>
                <c:pt idx="93">
                  <c:v>0.87146662059389202</c:v>
                </c:pt>
                <c:pt idx="94">
                  <c:v>0.87062977956874499</c:v>
                </c:pt>
                <c:pt idx="95">
                  <c:v>0.86979663667816998</c:v>
                </c:pt>
                <c:pt idx="96">
                  <c:v>0.868967139599086</c:v>
                </c:pt>
                <c:pt idx="97">
                  <c:v>0.86814123600841597</c:v>
                </c:pt>
                <c:pt idx="98">
                  <c:v>0.86731887358308002</c:v>
                </c:pt>
                <c:pt idx="99">
                  <c:v>0.86650000000000005</c:v>
                </c:pt>
                <c:pt idx="100">
                  <c:v>0.865684566110138</c:v>
                </c:pt>
                <c:pt idx="101">
                  <c:v>0.86487253546062104</c:v>
                </c:pt>
                <c:pt idx="102">
                  <c:v>0.86406387477261704</c:v>
                </c:pt>
                <c:pt idx="103">
                  <c:v>0.86325855076729396</c:v>
                </c:pt>
                <c:pt idx="104">
                  <c:v>0.86245653016582102</c:v>
                </c:pt>
                <c:pt idx="105">
                  <c:v>0.86165777968936597</c:v>
                </c:pt>
                <c:pt idx="106">
                  <c:v>0.86086226605909599</c:v>
                </c:pt>
                <c:pt idx="107">
                  <c:v>0.86006995599618097</c:v>
                </c:pt>
                <c:pt idx="108">
                  <c:v>0.85928081622178698</c:v>
                </c:pt>
                <c:pt idx="109">
                  <c:v>0.85849481345708301</c:v>
                </c:pt>
                <c:pt idx="110">
                  <c:v>0.85771191442323802</c:v>
                </c:pt>
                <c:pt idx="111">
                  <c:v>0.856932085841419</c:v>
                </c:pt>
                <c:pt idx="112">
                  <c:v>0.85615529443279503</c:v>
                </c:pt>
                <c:pt idx="113">
                  <c:v>0.85538150691853398</c:v>
                </c:pt>
                <c:pt idx="114">
                  <c:v>0.85461069001980405</c:v>
                </c:pt>
                <c:pt idx="115">
                  <c:v>0.85384281045777199</c:v>
                </c:pt>
                <c:pt idx="116">
                  <c:v>0.85307783495360801</c:v>
                </c:pt>
                <c:pt idx="117">
                  <c:v>0.85231573022847895</c:v>
                </c:pt>
                <c:pt idx="118">
                  <c:v>0.85155646300355403</c:v>
                </c:pt>
                <c:pt idx="119">
                  <c:v>0.8508</c:v>
                </c:pt>
                <c:pt idx="120">
                  <c:v>0.85004631170616696</c:v>
                </c:pt>
                <c:pt idx="121">
                  <c:v>0.84929538367912993</c:v>
                </c:pt>
                <c:pt idx="122">
                  <c:v>0.84854720524314597</c:v>
                </c:pt>
                <c:pt idx="123">
                  <c:v>0.84780176572247001</c:v>
                </c:pt>
                <c:pt idx="124">
                  <c:v>0.84705905444135998</c:v>
                </c:pt>
                <c:pt idx="125">
                  <c:v>0.84631906072407104</c:v>
                </c:pt>
                <c:pt idx="126">
                  <c:v>0.845581773894859</c:v>
                </c:pt>
                <c:pt idx="127">
                  <c:v>0.84484718327798103</c:v>
                </c:pt>
                <c:pt idx="128">
                  <c:v>0.84411527819769394</c:v>
                </c:pt>
                <c:pt idx="129">
                  <c:v>0.84338604797825301</c:v>
                </c:pt>
                <c:pt idx="130">
                  <c:v>0.84265948194391505</c:v>
                </c:pt>
                <c:pt idx="131">
                  <c:v>0.84193556941893599</c:v>
                </c:pt>
                <c:pt idx="132">
                  <c:v>0.841214299727573</c:v>
                </c:pt>
                <c:pt idx="133">
                  <c:v>0.840495662194082</c:v>
                </c:pt>
                <c:pt idx="134">
                  <c:v>0.83977964614271805</c:v>
                </c:pt>
                <c:pt idx="135">
                  <c:v>0.83906624089773896</c:v>
                </c:pt>
                <c:pt idx="136">
                  <c:v>0.83835543578340099</c:v>
                </c:pt>
                <c:pt idx="137">
                  <c:v>0.83764722012395998</c:v>
                </c:pt>
                <c:pt idx="138">
                  <c:v>0.83694158324367296</c:v>
                </c:pt>
                <c:pt idx="139">
                  <c:v>0.83623851446679498</c:v>
                </c:pt>
                <c:pt idx="140">
                  <c:v>0.83553800311758297</c:v>
                </c:pt>
                <c:pt idx="141">
                  <c:v>0.83484003852029398</c:v>
                </c:pt>
                <c:pt idx="142">
                  <c:v>0.83414460999918294</c:v>
                </c:pt>
                <c:pt idx="143">
                  <c:v>0.833451706878507</c:v>
                </c:pt>
                <c:pt idx="144">
                  <c:v>0.83276131848252199</c:v>
                </c:pt>
                <c:pt idx="145">
                  <c:v>0.83207343413548496</c:v>
                </c:pt>
                <c:pt idx="146">
                  <c:v>0.83138804316165205</c:v>
                </c:pt>
                <c:pt idx="147">
                  <c:v>0.83070513488527897</c:v>
                </c:pt>
                <c:pt idx="148">
                  <c:v>0.830024698630623</c:v>
                </c:pt>
                <c:pt idx="149">
                  <c:v>0.82934672372193896</c:v>
                </c:pt>
                <c:pt idx="150">
                  <c:v>0.828671199483485</c:v>
                </c:pt>
                <c:pt idx="151">
                  <c:v>0.82799811523951594</c:v>
                </c:pt>
                <c:pt idx="152">
                  <c:v>0.82732746031428905</c:v>
                </c:pt>
                <c:pt idx="153">
                  <c:v>0.82665922403206005</c:v>
                </c:pt>
                <c:pt idx="154">
                  <c:v>0.82599339571708597</c:v>
                </c:pt>
                <c:pt idx="155">
                  <c:v>0.82532996469362196</c:v>
                </c:pt>
                <c:pt idx="156">
                  <c:v>0.82466892028592498</c:v>
                </c:pt>
                <c:pt idx="157">
                  <c:v>0.82401025181825194</c:v>
                </c:pt>
                <c:pt idx="158">
                  <c:v>0.823353948614858</c:v>
                </c:pt>
                <c:pt idx="159">
                  <c:v>0.82269999999999999</c:v>
                </c:pt>
                <c:pt idx="160">
                  <c:v>0.82204839451261502</c:v>
                </c:pt>
                <c:pt idx="161">
                  <c:v>0.82139911755035899</c:v>
                </c:pt>
                <c:pt idx="162">
                  <c:v>0.82075215372557098</c:v>
                </c:pt>
                <c:pt idx="163">
                  <c:v>0.82010748765058694</c:v>
                </c:pt>
                <c:pt idx="164">
                  <c:v>0.81946510393774596</c:v>
                </c:pt>
                <c:pt idx="165">
                  <c:v>0.81882498719938401</c:v>
                </c:pt>
                <c:pt idx="166">
                  <c:v>0.81818712204784005</c:v>
                </c:pt>
                <c:pt idx="167">
                  <c:v>0.81755149309544994</c:v>
                </c:pt>
                <c:pt idx="168">
                  <c:v>0.81691808495455198</c:v>
                </c:pt>
                <c:pt idx="169">
                  <c:v>0.81628688223748302</c:v>
                </c:pt>
                <c:pt idx="170">
                  <c:v>0.81565786955658204</c:v>
                </c:pt>
                <c:pt idx="171">
                  <c:v>0.81503103152418499</c:v>
                </c:pt>
                <c:pt idx="172">
                  <c:v>0.81440635275262996</c:v>
                </c:pt>
                <c:pt idx="173">
                  <c:v>0.81378381785425402</c:v>
                </c:pt>
                <c:pt idx="174">
                  <c:v>0.81316341144139503</c:v>
                </c:pt>
                <c:pt idx="175">
                  <c:v>0.81254511812639096</c:v>
                </c:pt>
                <c:pt idx="176">
                  <c:v>0.811928922521578</c:v>
                </c:pt>
                <c:pt idx="177">
                  <c:v>0.811314809239294</c:v>
                </c:pt>
                <c:pt idx="178">
                  <c:v>0.81070276289187804</c:v>
                </c:pt>
                <c:pt idx="179">
                  <c:v>0.81009276809166497</c:v>
                </c:pt>
                <c:pt idx="180">
                  <c:v>0.80948480945099399</c:v>
                </c:pt>
                <c:pt idx="181">
                  <c:v>0.80887887158220306</c:v>
                </c:pt>
                <c:pt idx="182">
                  <c:v>0.80827493909762804</c:v>
                </c:pt>
                <c:pt idx="183">
                  <c:v>0.80767299660960701</c:v>
                </c:pt>
                <c:pt idx="184">
                  <c:v>0.80707302873047704</c:v>
                </c:pt>
                <c:pt idx="185">
                  <c:v>0.80647502007257699</c:v>
                </c:pt>
                <c:pt idx="186">
                  <c:v>0.80587895524824305</c:v>
                </c:pt>
                <c:pt idx="187">
                  <c:v>0.80528481886981296</c:v>
                </c:pt>
                <c:pt idx="188">
                  <c:v>0.80469259554962402</c:v>
                </c:pt>
                <c:pt idx="189">
                  <c:v>0.80410226990001499</c:v>
                </c:pt>
                <c:pt idx="190">
                  <c:v>0.80351382653332104</c:v>
                </c:pt>
                <c:pt idx="191">
                  <c:v>0.80292725006188204</c:v>
                </c:pt>
                <c:pt idx="192">
                  <c:v>0.80234252509803405</c:v>
                </c:pt>
                <c:pt idx="193">
                  <c:v>0.80175963625411395</c:v>
                </c:pt>
                <c:pt idx="194">
                  <c:v>0.80117856814246102</c:v>
                </c:pt>
                <c:pt idx="195">
                  <c:v>0.80059930537541102</c:v>
                </c:pt>
                <c:pt idx="196">
                  <c:v>0.80002183256530301</c:v>
                </c:pt>
                <c:pt idx="197">
                  <c:v>0.79944613432447398</c:v>
                </c:pt>
                <c:pt idx="198">
                  <c:v>0.79887219526525999</c:v>
                </c:pt>
                <c:pt idx="199">
                  <c:v>0.79830000000000001</c:v>
                </c:pt>
                <c:pt idx="200">
                  <c:v>0.79772953368087396</c:v>
                </c:pt>
                <c:pt idx="201">
                  <c:v>0.79716078361943199</c:v>
                </c:pt>
                <c:pt idx="202">
                  <c:v>0.79659373766706998</c:v>
                </c:pt>
                <c:pt idx="203">
                  <c:v>0.79602838367518003</c:v>
                </c:pt>
                <c:pt idx="204">
                  <c:v>0.79546470949515602</c:v>
                </c:pt>
                <c:pt idx="205">
                  <c:v>0.79490270297839194</c:v>
                </c:pt>
                <c:pt idx="206">
                  <c:v>0.794342351976282</c:v>
                </c:pt>
                <c:pt idx="207">
                  <c:v>0.79378364434021997</c:v>
                </c:pt>
                <c:pt idx="208">
                  <c:v>0.79322656792159907</c:v>
                </c:pt>
                <c:pt idx="209">
                  <c:v>0.79267111057181405</c:v>
                </c:pt>
                <c:pt idx="210">
                  <c:v>0.79211726014225803</c:v>
                </c:pt>
                <c:pt idx="211">
                  <c:v>0.79156500448432499</c:v>
                </c:pt>
                <c:pt idx="212">
                  <c:v>0.79101433144940803</c:v>
                </c:pt>
                <c:pt idx="213">
                  <c:v>0.79046522888890303</c:v>
                </c:pt>
                <c:pt idx="214">
                  <c:v>0.78991768465420098</c:v>
                </c:pt>
                <c:pt idx="215">
                  <c:v>0.78937168659669799</c:v>
                </c:pt>
                <c:pt idx="216">
                  <c:v>0.78882722256778703</c:v>
                </c:pt>
                <c:pt idx="217">
                  <c:v>0.788284280418862</c:v>
                </c:pt>
                <c:pt idx="218">
                  <c:v>0.787742848001316</c:v>
                </c:pt>
                <c:pt idx="219">
                  <c:v>0.787202913166544</c:v>
                </c:pt>
                <c:pt idx="220">
                  <c:v>0.78666446376593901</c:v>
                </c:pt>
                <c:pt idx="221">
                  <c:v>0.78612748765089602</c:v>
                </c:pt>
                <c:pt idx="222">
                  <c:v>0.785591972672807</c:v>
                </c:pt>
                <c:pt idx="223">
                  <c:v>0.78505790668306696</c:v>
                </c:pt>
                <c:pt idx="224">
                  <c:v>0.784525277533069</c:v>
                </c:pt>
                <c:pt idx="225">
                  <c:v>0.78399407307420799</c:v>
                </c:pt>
                <c:pt idx="226">
                  <c:v>0.78346428115787703</c:v>
                </c:pt>
                <c:pt idx="227">
                  <c:v>0.78293588963547001</c:v>
                </c:pt>
                <c:pt idx="228">
                  <c:v>0.78240888635838002</c:v>
                </c:pt>
                <c:pt idx="229">
                  <c:v>0.78188325917800205</c:v>
                </c:pt>
                <c:pt idx="230">
                  <c:v>0.78135899594572999</c:v>
                </c:pt>
                <c:pt idx="231">
                  <c:v>0.78083608451295694</c:v>
                </c:pt>
                <c:pt idx="232">
                  <c:v>0.78031451273107699</c:v>
                </c:pt>
                <c:pt idx="233">
                  <c:v>0.77979426845148303</c:v>
                </c:pt>
                <c:pt idx="234">
                  <c:v>0.77927533952557093</c:v>
                </c:pt>
                <c:pt idx="235">
                  <c:v>0.77875771380473202</c:v>
                </c:pt>
                <c:pt idx="236">
                  <c:v>0.77824137914036196</c:v>
                </c:pt>
                <c:pt idx="237">
                  <c:v>0.77772632338385406</c:v>
                </c:pt>
                <c:pt idx="238">
                  <c:v>0.77721253438660198</c:v>
                </c:pt>
                <c:pt idx="239">
                  <c:v>0.77669999999999995</c:v>
                </c:pt>
                <c:pt idx="240">
                  <c:v>0.776188709073524</c:v>
                </c:pt>
                <c:pt idx="241">
                  <c:v>0.77567865444898598</c:v>
                </c:pt>
                <c:pt idx="242">
                  <c:v>0.77516982996627803</c:v>
                </c:pt>
                <c:pt idx="243">
                  <c:v>0.77466222946529495</c:v>
                </c:pt>
                <c:pt idx="244">
                  <c:v>0.77415584678592997</c:v>
                </c:pt>
                <c:pt idx="245">
                  <c:v>0.773650675768076</c:v>
                </c:pt>
                <c:pt idx="246">
                  <c:v>0.77314671025162807</c:v>
                </c:pt>
                <c:pt idx="247">
                  <c:v>0.77264394407647796</c:v>
                </c:pt>
                <c:pt idx="248">
                  <c:v>0.77214237108252104</c:v>
                </c:pt>
                <c:pt idx="249">
                  <c:v>0.77164198510965099</c:v>
                </c:pt>
                <c:pt idx="250">
                  <c:v>0.77114277999775904</c:v>
                </c:pt>
                <c:pt idx="251">
                  <c:v>0.77064474958674201</c:v>
                </c:pt>
                <c:pt idx="252">
                  <c:v>0.77014788771649101</c:v>
                </c:pt>
                <c:pt idx="253">
                  <c:v>0.76965218822690096</c:v>
                </c:pt>
                <c:pt idx="254">
                  <c:v>0.76915764495786498</c:v>
                </c:pt>
                <c:pt idx="255">
                  <c:v>0.76866425174927699</c:v>
                </c:pt>
                <c:pt idx="256">
                  <c:v>0.76817200244103001</c:v>
                </c:pt>
                <c:pt idx="257">
                  <c:v>0.76768089087301905</c:v>
                </c:pt>
                <c:pt idx="258">
                  <c:v>0.76719091088513602</c:v>
                </c:pt>
                <c:pt idx="259">
                  <c:v>0.76670205631727595</c:v>
                </c:pt>
                <c:pt idx="260">
                  <c:v>0.76621432100933107</c:v>
                </c:pt>
                <c:pt idx="261">
                  <c:v>0.76572769880119695</c:v>
                </c:pt>
                <c:pt idx="262">
                  <c:v>0.76524218353276496</c:v>
                </c:pt>
                <c:pt idx="263">
                  <c:v>0.764757769043931</c:v>
                </c:pt>
                <c:pt idx="264">
                  <c:v>0.76427444917458598</c:v>
                </c:pt>
                <c:pt idx="265">
                  <c:v>0.76379221776462602</c:v>
                </c:pt>
                <c:pt idx="266">
                  <c:v>0.76331106865394394</c:v>
                </c:pt>
                <c:pt idx="267">
                  <c:v>0.76283099568243307</c:v>
                </c:pt>
                <c:pt idx="268">
                  <c:v>0.76235199268998699</c:v>
                </c:pt>
                <c:pt idx="269">
                  <c:v>0.76187405351650006</c:v>
                </c:pt>
                <c:pt idx="270">
                  <c:v>0.76139717200186396</c:v>
                </c:pt>
                <c:pt idx="271">
                  <c:v>0.76092134198597505</c:v>
                </c:pt>
                <c:pt idx="272">
                  <c:v>0.76044655730872501</c:v>
                </c:pt>
                <c:pt idx="273">
                  <c:v>0.75997281181000798</c:v>
                </c:pt>
                <c:pt idx="274">
                  <c:v>0.75950009932971796</c:v>
                </c:pt>
                <c:pt idx="275">
                  <c:v>0.75902841370774898</c:v>
                </c:pt>
                <c:pt idx="276">
                  <c:v>0.75855774878399296</c:v>
                </c:pt>
                <c:pt idx="277">
                  <c:v>0.75808809839834501</c:v>
                </c:pt>
                <c:pt idx="278">
                  <c:v>0.75761945639069794</c:v>
                </c:pt>
                <c:pt idx="279">
                  <c:v>0.75715181660094599</c:v>
                </c:pt>
                <c:pt idx="280">
                  <c:v>0.75668517286898196</c:v>
                </c:pt>
                <c:pt idx="281">
                  <c:v>0.75621951903469997</c:v>
                </c:pt>
                <c:pt idx="282">
                  <c:v>0.75575484893799505</c:v>
                </c:pt>
                <c:pt idx="283">
                  <c:v>0.75529115641875799</c:v>
                </c:pt>
                <c:pt idx="284">
                  <c:v>0.75482843531688404</c:v>
                </c:pt>
                <c:pt idx="285">
                  <c:v>0.75436667947226699</c:v>
                </c:pt>
                <c:pt idx="286">
                  <c:v>0.75390588272480097</c:v>
                </c:pt>
                <c:pt idx="287">
                  <c:v>0.753446038914378</c:v>
                </c:pt>
                <c:pt idx="288">
                  <c:v>0.752987141880892</c:v>
                </c:pt>
                <c:pt idx="289">
                  <c:v>0.75252918546423797</c:v>
                </c:pt>
                <c:pt idx="290">
                  <c:v>0.75207216350430794</c:v>
                </c:pt>
                <c:pt idx="291">
                  <c:v>0.75161606984099705</c:v>
                </c:pt>
                <c:pt idx="292">
                  <c:v>0.75116089831419697</c:v>
                </c:pt>
                <c:pt idx="293">
                  <c:v>0.75070664276380294</c:v>
                </c:pt>
                <c:pt idx="294">
                  <c:v>0.750253297029709</c:v>
                </c:pt>
                <c:pt idx="295">
                  <c:v>0.74980085495180693</c:v>
                </c:pt>
                <c:pt idx="296">
                  <c:v>0.74934931036999097</c:v>
                </c:pt>
                <c:pt idx="297">
                  <c:v>0.74889865712415604</c:v>
                </c:pt>
                <c:pt idx="298">
                  <c:v>0.74844888905419404</c:v>
                </c:pt>
                <c:pt idx="299">
                  <c:v>0.748</c:v>
                </c:pt>
                <c:pt idx="300">
                  <c:v>0.74755198420903302</c:v>
                </c:pt>
                <c:pt idx="301">
                  <c:v>0.74710483755901602</c:v>
                </c:pt>
                <c:pt idx="302">
                  <c:v>0.74665855633523992</c:v>
                </c:pt>
                <c:pt idx="303">
                  <c:v>0.74621313682299606</c:v>
                </c:pt>
                <c:pt idx="304">
                  <c:v>0.74576857530757201</c:v>
                </c:pt>
                <c:pt idx="305">
                  <c:v>0.74532486807425902</c:v>
                </c:pt>
                <c:pt idx="306">
                  <c:v>0.74488201140834698</c:v>
                </c:pt>
                <c:pt idx="307">
                  <c:v>0.74444000159512502</c:v>
                </c:pt>
                <c:pt idx="308">
                  <c:v>0.74399883491988494</c:v>
                </c:pt>
                <c:pt idx="309">
                  <c:v>0.74355850766791498</c:v>
                </c:pt>
                <c:pt idx="310">
                  <c:v>0.74311901612450604</c:v>
                </c:pt>
                <c:pt idx="311">
                  <c:v>0.74268035657494702</c:v>
                </c:pt>
                <c:pt idx="312">
                  <c:v>0.74224252530452994</c:v>
                </c:pt>
                <c:pt idx="313">
                  <c:v>0.74180551859854305</c:v>
                </c:pt>
                <c:pt idx="314">
                  <c:v>0.74136933274227601</c:v>
                </c:pt>
                <c:pt idx="315">
                  <c:v>0.74093396402101996</c:v>
                </c:pt>
                <c:pt idx="316">
                  <c:v>0.74049940872006492</c:v>
                </c:pt>
                <c:pt idx="317">
                  <c:v>0.74006566312470101</c:v>
                </c:pt>
                <c:pt idx="318">
                  <c:v>0.73963272352021692</c:v>
                </c:pt>
                <c:pt idx="319">
                  <c:v>0.73920058619190299</c:v>
                </c:pt>
                <c:pt idx="320">
                  <c:v>0.73876924742505001</c:v>
                </c:pt>
                <c:pt idx="321">
                  <c:v>0.73833870350494801</c:v>
                </c:pt>
                <c:pt idx="322">
                  <c:v>0.737908950716886</c:v>
                </c:pt>
                <c:pt idx="323">
                  <c:v>0.737479985346155</c:v>
                </c:pt>
                <c:pt idx="324">
                  <c:v>0.73705180367804402</c:v>
                </c:pt>
                <c:pt idx="325">
                  <c:v>0.73662440199784296</c:v>
                </c:pt>
                <c:pt idx="326">
                  <c:v>0.73619777659084296</c:v>
                </c:pt>
                <c:pt idx="327">
                  <c:v>0.73577192374233302</c:v>
                </c:pt>
                <c:pt idx="328">
                  <c:v>0.73534683973760395</c:v>
                </c:pt>
                <c:pt idx="329">
                  <c:v>0.73492252086194398</c:v>
                </c:pt>
                <c:pt idx="330">
                  <c:v>0.73449896340064602</c:v>
                </c:pt>
                <c:pt idx="331">
                  <c:v>0.73407616363899697</c:v>
                </c:pt>
                <c:pt idx="332">
                  <c:v>0.73365411786228907</c:v>
                </c:pt>
                <c:pt idx="333">
                  <c:v>0.733232822355811</c:v>
                </c:pt>
                <c:pt idx="334">
                  <c:v>0.732812273404854</c:v>
                </c:pt>
                <c:pt idx="335">
                  <c:v>0.73239246729470597</c:v>
                </c:pt>
                <c:pt idx="336">
                  <c:v>0.73197340031065905</c:v>
                </c:pt>
                <c:pt idx="337">
                  <c:v>0.73155506873800202</c:v>
                </c:pt>
                <c:pt idx="338">
                  <c:v>0.73113746886202502</c:v>
                </c:pt>
                <c:pt idx="339">
                  <c:v>0.73072059696801794</c:v>
                </c:pt>
                <c:pt idx="340">
                  <c:v>0.73030444934127203</c:v>
                </c:pt>
                <c:pt idx="341">
                  <c:v>0.72988902226707508</c:v>
                </c:pt>
                <c:pt idx="342">
                  <c:v>0.729474312030719</c:v>
                </c:pt>
                <c:pt idx="343">
                  <c:v>0.72906031491749201</c:v>
                </c:pt>
                <c:pt idx="344">
                  <c:v>0.72864702721268593</c:v>
                </c:pt>
                <c:pt idx="345">
                  <c:v>0.72823444520158997</c:v>
                </c:pt>
                <c:pt idx="346">
                  <c:v>0.72782256516949295</c:v>
                </c:pt>
                <c:pt idx="347">
                  <c:v>0.72741138340168698</c:v>
                </c:pt>
                <c:pt idx="348">
                  <c:v>0.72700089618345998</c:v>
                </c:pt>
                <c:pt idx="349">
                  <c:v>0.72659109980010395</c:v>
                </c:pt>
                <c:pt idx="350">
                  <c:v>0.72618199053690702</c:v>
                </c:pt>
                <c:pt idx="351">
                  <c:v>0.72577356467916099</c:v>
                </c:pt>
                <c:pt idx="352">
                  <c:v>0.72536581851215398</c:v>
                </c:pt>
                <c:pt idx="353">
                  <c:v>0.72495874832117702</c:v>
                </c:pt>
                <c:pt idx="354">
                  <c:v>0.72455235039151999</c:v>
                </c:pt>
                <c:pt idx="355">
                  <c:v>0.72414662100847305</c:v>
                </c:pt>
                <c:pt idx="356">
                  <c:v>0.72374155645732507</c:v>
                </c:pt>
                <c:pt idx="357">
                  <c:v>0.72333715302336798</c:v>
                </c:pt>
                <c:pt idx="358">
                  <c:v>0.72293340699189002</c:v>
                </c:pt>
                <c:pt idx="359">
                  <c:v>0.72253031464818096</c:v>
                </c:pt>
                <c:pt idx="360">
                  <c:v>0.72212787227753306</c:v>
                </c:pt>
                <c:pt idx="361">
                  <c:v>0.72172607616523399</c:v>
                </c:pt>
                <c:pt idx="362">
                  <c:v>0.72132492259657499</c:v>
                </c:pt>
                <c:pt idx="363">
                  <c:v>0.72092440785684597</c:v>
                </c:pt>
                <c:pt idx="364">
                  <c:v>0.72052452823133595</c:v>
                </c:pt>
                <c:pt idx="365">
                  <c:v>0.72012528000533504</c:v>
                </c:pt>
                <c:pt idx="366">
                  <c:v>0.71972665946413494</c:v>
                </c:pt>
                <c:pt idx="367">
                  <c:v>0.719328662893024</c:v>
                </c:pt>
                <c:pt idx="368">
                  <c:v>0.71893128657729199</c:v>
                </c:pt>
                <c:pt idx="369">
                  <c:v>0.71853452680223007</c:v>
                </c:pt>
                <c:pt idx="370">
                  <c:v>0.71813837985312801</c:v>
                </c:pt>
                <c:pt idx="371">
                  <c:v>0.71774284201527494</c:v>
                </c:pt>
                <c:pt idx="372">
                  <c:v>0.717347909573961</c:v>
                </c:pt>
                <c:pt idx="373">
                  <c:v>0.71695357881447697</c:v>
                </c:pt>
                <c:pt idx="374">
                  <c:v>0.71655984602211198</c:v>
                </c:pt>
                <c:pt idx="375">
                  <c:v>0.71616670748215694</c:v>
                </c:pt>
                <c:pt idx="376">
                  <c:v>0.71577415947990097</c:v>
                </c:pt>
                <c:pt idx="377">
                  <c:v>0.71538219830063499</c:v>
                </c:pt>
                <c:pt idx="378">
                  <c:v>0.71499082022964799</c:v>
                </c:pt>
                <c:pt idx="379">
                  <c:v>0.71460002155223001</c:v>
                </c:pt>
                <c:pt idx="380">
                  <c:v>0.71420979855367106</c:v>
                </c:pt>
                <c:pt idx="381">
                  <c:v>0.71382014751926204</c:v>
                </c:pt>
                <c:pt idx="382">
                  <c:v>0.71343106473429208</c:v>
                </c:pt>
                <c:pt idx="383">
                  <c:v>0.71304254648405108</c:v>
                </c:pt>
                <c:pt idx="384">
                  <c:v>0.71265458905383006</c:v>
                </c:pt>
                <c:pt idx="385">
                  <c:v>0.71226718872891692</c:v>
                </c:pt>
                <c:pt idx="386">
                  <c:v>0.71188034179460402</c:v>
                </c:pt>
                <c:pt idx="387">
                  <c:v>0.71149404453617993</c:v>
                </c:pt>
                <c:pt idx="388">
                  <c:v>0.71110829323893598</c:v>
                </c:pt>
                <c:pt idx="389">
                  <c:v>0.71072308418815999</c:v>
                </c:pt>
                <c:pt idx="390">
                  <c:v>0.71033841366914308</c:v>
                </c:pt>
                <c:pt idx="391">
                  <c:v>0.70995427796717592</c:v>
                </c:pt>
                <c:pt idx="392">
                  <c:v>0.70957067336754698</c:v>
                </c:pt>
                <c:pt idx="393">
                  <c:v>0.70918759615554805</c:v>
                </c:pt>
                <c:pt idx="394">
                  <c:v>0.70880504261646693</c:v>
                </c:pt>
                <c:pt idx="395">
                  <c:v>0.70842300903559607</c:v>
                </c:pt>
                <c:pt idx="396">
                  <c:v>0.70804149169822406</c:v>
                </c:pt>
                <c:pt idx="397">
                  <c:v>0.70766048688964001</c:v>
                </c:pt>
                <c:pt idx="398">
                  <c:v>0.70727999089513593</c:v>
                </c:pt>
                <c:pt idx="399">
                  <c:v>0.70689999999999997</c:v>
                </c:pt>
                <c:pt idx="400">
                  <c:v>0.70652051089867007</c:v>
                </c:pt>
                <c:pt idx="401">
                  <c:v>0.70614152192216606</c:v>
                </c:pt>
                <c:pt idx="402">
                  <c:v>0.70576303181065603</c:v>
                </c:pt>
                <c:pt idx="403">
                  <c:v>0.70538503930430796</c:v>
                </c:pt>
                <c:pt idx="404">
                  <c:v>0.70500754314329006</c:v>
                </c:pt>
                <c:pt idx="405">
                  <c:v>0.70463054206776898</c:v>
                </c:pt>
                <c:pt idx="406">
                  <c:v>0.70425403481791293</c:v>
                </c:pt>
                <c:pt idx="407">
                  <c:v>0.70387802013389</c:v>
                </c:pt>
                <c:pt idx="408">
                  <c:v>0.70350249675586696</c:v>
                </c:pt>
                <c:pt idx="409">
                  <c:v>0.703127463424011</c:v>
                </c:pt>
                <c:pt idx="410">
                  <c:v>0.70275291887849201</c:v>
                </c:pt>
                <c:pt idx="411">
                  <c:v>0.70237886185947507</c:v>
                </c:pt>
                <c:pt idx="412">
                  <c:v>0.70200529110712995</c:v>
                </c:pt>
                <c:pt idx="413">
                  <c:v>0.70163220536162307</c:v>
                </c:pt>
                <c:pt idx="414">
                  <c:v>0.70125960336312299</c:v>
                </c:pt>
                <c:pt idx="415">
                  <c:v>0.700887483851796</c:v>
                </c:pt>
                <c:pt idx="416">
                  <c:v>0.70051584556781099</c:v>
                </c:pt>
                <c:pt idx="417">
                  <c:v>0.70014468725133505</c:v>
                </c:pt>
                <c:pt idx="418">
                  <c:v>0.69977400764253606</c:v>
                </c:pt>
                <c:pt idx="419">
                  <c:v>0.69940380548158199</c:v>
                </c:pt>
                <c:pt idx="420">
                  <c:v>0.69903407950864005</c:v>
                </c:pt>
                <c:pt idx="421">
                  <c:v>0.69866482846387801</c:v>
                </c:pt>
                <c:pt idx="422">
                  <c:v>0.69829605108746406</c:v>
                </c:pt>
                <c:pt idx="423">
                  <c:v>0.69792774611956498</c:v>
                </c:pt>
                <c:pt idx="424">
                  <c:v>0.69755991230034908</c:v>
                </c:pt>
                <c:pt idx="425">
                  <c:v>0.69719254836998401</c:v>
                </c:pt>
                <c:pt idx="426">
                  <c:v>0.69682565306863697</c:v>
                </c:pt>
                <c:pt idx="427">
                  <c:v>0.69645922513647607</c:v>
                </c:pt>
                <c:pt idx="428">
                  <c:v>0.69609326331366805</c:v>
                </c:pt>
                <c:pt idx="429">
                  <c:v>0.69572776634038203</c:v>
                </c:pt>
                <c:pt idx="430">
                  <c:v>0.69536273295678508</c:v>
                </c:pt>
                <c:pt idx="431">
                  <c:v>0.69499816190304498</c:v>
                </c:pt>
                <c:pt idx="432">
                  <c:v>0.69463405191932903</c:v>
                </c:pt>
                <c:pt idx="433">
                  <c:v>0.69427040174580401</c:v>
                </c:pt>
                <c:pt idx="434">
                  <c:v>0.69390721012264001</c:v>
                </c:pt>
                <c:pt idx="435">
                  <c:v>0.693544475790003</c:v>
                </c:pt>
                <c:pt idx="436">
                  <c:v>0.69318219748806098</c:v>
                </c:pt>
                <c:pt idx="437">
                  <c:v>0.69282037395698093</c:v>
                </c:pt>
                <c:pt idx="438">
                  <c:v>0.69245900393693205</c:v>
                </c:pt>
                <c:pt idx="439">
                  <c:v>0.69209808616808099</c:v>
                </c:pt>
                <c:pt idx="440">
                  <c:v>0.69173761939059597</c:v>
                </c:pt>
                <c:pt idx="441">
                  <c:v>0.69137760234464407</c:v>
                </c:pt>
                <c:pt idx="442">
                  <c:v>0.69101803377039306</c:v>
                </c:pt>
                <c:pt idx="443">
                  <c:v>0.69065891240801003</c:v>
                </c:pt>
                <c:pt idx="444">
                  <c:v>0.69030023699766407</c:v>
                </c:pt>
                <c:pt idx="445">
                  <c:v>0.68994200627952207</c:v>
                </c:pt>
                <c:pt idx="446">
                  <c:v>0.689584218993752</c:v>
                </c:pt>
                <c:pt idx="447">
                  <c:v>0.68922687388052095</c:v>
                </c:pt>
                <c:pt idx="448">
                  <c:v>0.68886996967999803</c:v>
                </c:pt>
                <c:pt idx="449">
                  <c:v>0.68851350513234899</c:v>
                </c:pt>
                <c:pt idx="450">
                  <c:v>0.68815747897774204</c:v>
                </c:pt>
                <c:pt idx="451">
                  <c:v>0.68780188995634495</c:v>
                </c:pt>
                <c:pt idx="452">
                  <c:v>0.68744673680832602</c:v>
                </c:pt>
                <c:pt idx="453">
                  <c:v>0.68709201827385302</c:v>
                </c:pt>
                <c:pt idx="454">
                  <c:v>0.68673773309309194</c:v>
                </c:pt>
                <c:pt idx="455">
                  <c:v>0.68638388000621198</c:v>
                </c:pt>
                <c:pt idx="456">
                  <c:v>0.68603045775338101</c:v>
                </c:pt>
                <c:pt idx="457">
                  <c:v>0.68567746507476601</c:v>
                </c:pt>
                <c:pt idx="458">
                  <c:v>0.68532490071053398</c:v>
                </c:pt>
                <c:pt idx="459">
                  <c:v>0.684972763400854</c:v>
                </c:pt>
                <c:pt idx="460">
                  <c:v>0.68462105188589306</c:v>
                </c:pt>
                <c:pt idx="461">
                  <c:v>0.68426976490581892</c:v>
                </c:pt>
                <c:pt idx="462">
                  <c:v>0.68391890120079901</c:v>
                </c:pt>
                <c:pt idx="463">
                  <c:v>0.68356845951100098</c:v>
                </c:pt>
                <c:pt idx="464">
                  <c:v>0.68321843857659292</c:v>
                </c:pt>
                <c:pt idx="465">
                  <c:v>0.68286883713774293</c:v>
                </c:pt>
                <c:pt idx="466">
                  <c:v>0.682519653934617</c:v>
                </c:pt>
                <c:pt idx="467">
                  <c:v>0.68217088770738399</c:v>
                </c:pt>
                <c:pt idx="468">
                  <c:v>0.681822537196212</c:v>
                </c:pt>
                <c:pt idx="469">
                  <c:v>0.68147460114126801</c:v>
                </c:pt>
                <c:pt idx="470">
                  <c:v>0.68112707828272001</c:v>
                </c:pt>
                <c:pt idx="471">
                  <c:v>0.68077996736073498</c:v>
                </c:pt>
                <c:pt idx="472">
                  <c:v>0.68043326711548102</c:v>
                </c:pt>
                <c:pt idx="473">
                  <c:v>0.680086976287126</c:v>
                </c:pt>
                <c:pt idx="474">
                  <c:v>0.67974109361583701</c:v>
                </c:pt>
                <c:pt idx="475">
                  <c:v>0.67939561784178304</c:v>
                </c:pt>
                <c:pt idx="476">
                  <c:v>0.67905054770513007</c:v>
                </c:pt>
                <c:pt idx="477">
                  <c:v>0.67870588194604697</c:v>
                </c:pt>
                <c:pt idx="478">
                  <c:v>0.67836161930470107</c:v>
                </c:pt>
                <c:pt idx="479">
                  <c:v>0.67801775852125901</c:v>
                </c:pt>
                <c:pt idx="480">
                  <c:v>0.67767429833589099</c:v>
                </c:pt>
                <c:pt idx="481">
                  <c:v>0.67733123748876201</c:v>
                </c:pt>
                <c:pt idx="482">
                  <c:v>0.67698857472004104</c:v>
                </c:pt>
                <c:pt idx="483">
                  <c:v>0.67664630876989595</c:v>
                </c:pt>
                <c:pt idx="484">
                  <c:v>0.67630443837849397</c:v>
                </c:pt>
                <c:pt idx="485">
                  <c:v>0.67596296228600194</c:v>
                </c:pt>
                <c:pt idx="486">
                  <c:v>0.67562187923258898</c:v>
                </c:pt>
                <c:pt idx="487">
                  <c:v>0.67528118795842307</c:v>
                </c:pt>
                <c:pt idx="488">
                  <c:v>0.67494088720366996</c:v>
                </c:pt>
                <c:pt idx="489">
                  <c:v>0.67460097570849797</c:v>
                </c:pt>
                <c:pt idx="490">
                  <c:v>0.67426145221307598</c:v>
                </c:pt>
                <c:pt idx="491">
                  <c:v>0.67392231545757098</c:v>
                </c:pt>
                <c:pt idx="492">
                  <c:v>0.67358356418214993</c:v>
                </c:pt>
                <c:pt idx="493">
                  <c:v>0.67324519712698105</c:v>
                </c:pt>
                <c:pt idx="494">
                  <c:v>0.672907213032232</c:v>
                </c:pt>
                <c:pt idx="495">
                  <c:v>0.67256961063807097</c:v>
                </c:pt>
                <c:pt idx="496">
                  <c:v>0.67223238868466506</c:v>
                </c:pt>
                <c:pt idx="497">
                  <c:v>0.67189554591218204</c:v>
                </c:pt>
                <c:pt idx="498">
                  <c:v>0.67155908106078899</c:v>
                </c:pt>
                <c:pt idx="499">
                  <c:v>0.67122299287065401</c:v>
                </c:pt>
                <c:pt idx="500">
                  <c:v>0.67088728008194598</c:v>
                </c:pt>
                <c:pt idx="501">
                  <c:v>0.67055194143483099</c:v>
                </c:pt>
                <c:pt idx="502">
                  <c:v>0.67021697566947702</c:v>
                </c:pt>
                <c:pt idx="503">
                  <c:v>0.66988238152605195</c:v>
                </c:pt>
                <c:pt idx="504">
                  <c:v>0.66954815774472298</c:v>
                </c:pt>
                <c:pt idx="505">
                  <c:v>0.66921430306565899</c:v>
                </c:pt>
                <c:pt idx="506">
                  <c:v>0.66888081622902695</c:v>
                </c:pt>
                <c:pt idx="507">
                  <c:v>0.66854769597499408</c:v>
                </c:pt>
                <c:pt idx="508">
                  <c:v>0.66821494104372792</c:v>
                </c:pt>
                <c:pt idx="509">
                  <c:v>0.66788255017539699</c:v>
                </c:pt>
                <c:pt idx="510">
                  <c:v>0.66755052211016896</c:v>
                </c:pt>
                <c:pt idx="511">
                  <c:v>0.66721885558821104</c:v>
                </c:pt>
                <c:pt idx="512">
                  <c:v>0.66688754934969108</c:v>
                </c:pt>
                <c:pt idx="513">
                  <c:v>0.66655660213477708</c:v>
                </c:pt>
                <c:pt idx="514">
                  <c:v>0.66622601268363602</c:v>
                </c:pt>
                <c:pt idx="515">
                  <c:v>0.66589577973643599</c:v>
                </c:pt>
                <c:pt idx="516">
                  <c:v>0.66556590203334398</c:v>
                </c:pt>
                <c:pt idx="517">
                  <c:v>0.66523637831452798</c:v>
                </c:pt>
                <c:pt idx="518">
                  <c:v>0.66490720732015696</c:v>
                </c:pt>
                <c:pt idx="519">
                  <c:v>0.66457838779039702</c:v>
                </c:pt>
                <c:pt idx="520">
                  <c:v>0.66424991846541603</c:v>
                </c:pt>
                <c:pt idx="521">
                  <c:v>0.66392179808538299</c:v>
                </c:pt>
                <c:pt idx="522">
                  <c:v>0.66359402539046397</c:v>
                </c:pt>
                <c:pt idx="523">
                  <c:v>0.66326659912082708</c:v>
                </c:pt>
                <c:pt idx="524">
                  <c:v>0.66293951801663997</c:v>
                </c:pt>
                <c:pt idx="525">
                  <c:v>0.66261278081807107</c:v>
                </c:pt>
                <c:pt idx="526">
                  <c:v>0.66228638626528702</c:v>
                </c:pt>
                <c:pt idx="527">
                  <c:v>0.66196033309845603</c:v>
                </c:pt>
                <c:pt idx="528">
                  <c:v>0.66163462005774498</c:v>
                </c:pt>
                <c:pt idx="529">
                  <c:v>0.66130924588332296</c:v>
                </c:pt>
                <c:pt idx="530">
                  <c:v>0.66098420931535706</c:v>
                </c:pt>
                <c:pt idx="531">
                  <c:v>0.66065950909401394</c:v>
                </c:pt>
                <c:pt idx="532">
                  <c:v>0.66033514395946302</c:v>
                </c:pt>
                <c:pt idx="533">
                  <c:v>0.66001111265187107</c:v>
                </c:pt>
                <c:pt idx="534">
                  <c:v>0.65968741391140506</c:v>
                </c:pt>
                <c:pt idx="535">
                  <c:v>0.65936404647823399</c:v>
                </c:pt>
                <c:pt idx="536">
                  <c:v>0.65904100909252494</c:v>
                </c:pt>
                <c:pt idx="537">
                  <c:v>0.65871830049444502</c:v>
                </c:pt>
                <c:pt idx="538">
                  <c:v>0.65839591942416298</c:v>
                </c:pt>
                <c:pt idx="539">
                  <c:v>0.65807386462184492</c:v>
                </c:pt>
                <c:pt idx="540">
                  <c:v>0.65775213482766004</c:v>
                </c:pt>
                <c:pt idx="541">
                  <c:v>0.657430728781776</c:v>
                </c:pt>
                <c:pt idx="542">
                  <c:v>0.65710964522436</c:v>
                </c:pt>
                <c:pt idx="543">
                  <c:v>0.65678888289557902</c:v>
                </c:pt>
                <c:pt idx="544">
                  <c:v>0.65646844053560094</c:v>
                </c:pt>
                <c:pt idx="545">
                  <c:v>0.65614831688459496</c:v>
                </c:pt>
                <c:pt idx="546">
                  <c:v>0.65582851068272707</c:v>
                </c:pt>
                <c:pt idx="547">
                  <c:v>0.65550902067016592</c:v>
                </c:pt>
                <c:pt idx="548">
                  <c:v>0.65518984558707904</c:v>
                </c:pt>
                <c:pt idx="549">
                  <c:v>0.65487098417363299</c:v>
                </c:pt>
                <c:pt idx="550">
                  <c:v>0.65455243516999695</c:v>
                </c:pt>
                <c:pt idx="551">
                  <c:v>0.65423419731633703</c:v>
                </c:pt>
                <c:pt idx="552">
                  <c:v>0.65391626935282299</c:v>
                </c:pt>
                <c:pt idx="553">
                  <c:v>0.65359865001962092</c:v>
                </c:pt>
                <c:pt idx="554">
                  <c:v>0.65328133805689803</c:v>
                </c:pt>
                <c:pt idx="555">
                  <c:v>0.65296433220482397</c:v>
                </c:pt>
                <c:pt idx="556">
                  <c:v>0.65264763120356495</c:v>
                </c:pt>
                <c:pt idx="557">
                  <c:v>0.65233123379328894</c:v>
                </c:pt>
                <c:pt idx="558">
                  <c:v>0.65201513871416306</c:v>
                </c:pt>
                <c:pt idx="559">
                  <c:v>0.65169934470635593</c:v>
                </c:pt>
                <c:pt idx="560">
                  <c:v>0.651383850510036</c:v>
                </c:pt>
                <c:pt idx="561">
                  <c:v>0.65106865486536802</c:v>
                </c:pt>
                <c:pt idx="562">
                  <c:v>0.65075375651252299</c:v>
                </c:pt>
                <c:pt idx="563">
                  <c:v>0.65043915419166598</c:v>
                </c:pt>
                <c:pt idx="564">
                  <c:v>0.65012484664296599</c:v>
                </c:pt>
                <c:pt idx="565">
                  <c:v>0.64981083260659001</c:v>
                </c:pt>
                <c:pt idx="566">
                  <c:v>0.649497110822707</c:v>
                </c:pt>
                <c:pt idx="567">
                  <c:v>0.64918368003148297</c:v>
                </c:pt>
                <c:pt idx="568">
                  <c:v>0.648870538973086</c:v>
                </c:pt>
                <c:pt idx="569">
                  <c:v>0.64855768638768496</c:v>
                </c:pt>
                <c:pt idx="570">
                  <c:v>0.64824512101544696</c:v>
                </c:pt>
                <c:pt idx="571">
                  <c:v>0.64793284159653797</c:v>
                </c:pt>
                <c:pt idx="572">
                  <c:v>0.64762084687112798</c:v>
                </c:pt>
                <c:pt idx="573">
                  <c:v>0.64730913557938408</c:v>
                </c:pt>
                <c:pt idx="574">
                  <c:v>0.64699770646147292</c:v>
                </c:pt>
                <c:pt idx="575">
                  <c:v>0.64668655825756294</c:v>
                </c:pt>
                <c:pt idx="576">
                  <c:v>0.646375689707822</c:v>
                </c:pt>
                <c:pt idx="577">
                  <c:v>0.64606509955241798</c:v>
                </c:pt>
                <c:pt idx="578">
                  <c:v>0.64575478653151808</c:v>
                </c:pt>
                <c:pt idx="579">
                  <c:v>0.64544474938528906</c:v>
                </c:pt>
                <c:pt idx="580">
                  <c:v>0.64513498685390003</c:v>
                </c:pt>
                <c:pt idx="581">
                  <c:v>0.64482549767751696</c:v>
                </c:pt>
                <c:pt idx="582">
                  <c:v>0.64451628059631005</c:v>
                </c:pt>
                <c:pt idx="583">
                  <c:v>0.64420733435044508</c:v>
                </c:pt>
                <c:pt idx="584">
                  <c:v>0.64389865768009102</c:v>
                </c:pt>
                <c:pt idx="585">
                  <c:v>0.64359024932541398</c:v>
                </c:pt>
                <c:pt idx="586">
                  <c:v>0.64328210802658203</c:v>
                </c:pt>
                <c:pt idx="587">
                  <c:v>0.64297423252376396</c:v>
                </c:pt>
                <c:pt idx="588">
                  <c:v>0.64266662155712595</c:v>
                </c:pt>
                <c:pt idx="589">
                  <c:v>0.642359273866837</c:v>
                </c:pt>
                <c:pt idx="590">
                  <c:v>0.64205218819306398</c:v>
                </c:pt>
                <c:pt idx="591">
                  <c:v>0.64174536327597498</c:v>
                </c:pt>
                <c:pt idx="592">
                  <c:v>0.64143879785573799</c:v>
                </c:pt>
                <c:pt idx="593">
                  <c:v>0.64113249067251898</c:v>
                </c:pt>
                <c:pt idx="594">
                  <c:v>0.64082644046648696</c:v>
                </c:pt>
                <c:pt idx="595">
                  <c:v>0.64052064597781</c:v>
                </c:pt>
                <c:pt idx="596">
                  <c:v>0.64021510594665498</c:v>
                </c:pt>
                <c:pt idx="597">
                  <c:v>0.63990981911319</c:v>
                </c:pt>
                <c:pt idx="598">
                  <c:v>0.63960478421758205</c:v>
                </c:pt>
                <c:pt idx="599">
                  <c:v>0.63929999999999998</c:v>
                </c:pt>
                <c:pt idx="600">
                  <c:v>0.63899546536601903</c:v>
                </c:pt>
                <c:pt idx="601">
                  <c:v>0.63869117988285407</c:v>
                </c:pt>
                <c:pt idx="602">
                  <c:v>0.63838714328312407</c:v>
                </c:pt>
                <c:pt idx="603">
                  <c:v>0.63808335529945293</c:v>
                </c:pt>
                <c:pt idx="604">
                  <c:v>0.63777981566446296</c:v>
                </c:pt>
                <c:pt idx="605">
                  <c:v>0.63747652411077493</c:v>
                </c:pt>
                <c:pt idx="606">
                  <c:v>0.63717348037101096</c:v>
                </c:pt>
                <c:pt idx="607">
                  <c:v>0.63687068417779302</c:v>
                </c:pt>
                <c:pt idx="608">
                  <c:v>0.63656813526374301</c:v>
                </c:pt>
                <c:pt idx="609">
                  <c:v>0.63626583336148301</c:v>
                </c:pt>
                <c:pt idx="610">
                  <c:v>0.63596377820363403</c:v>
                </c:pt>
                <c:pt idx="611">
                  <c:v>0.63566196952281895</c:v>
                </c:pt>
                <c:pt idx="612">
                  <c:v>0.63536040705166008</c:v>
                </c:pt>
                <c:pt idx="613">
                  <c:v>0.63505909052277798</c:v>
                </c:pt>
                <c:pt idx="614">
                  <c:v>0.63475801966879497</c:v>
                </c:pt>
                <c:pt idx="615">
                  <c:v>0.63445719422233293</c:v>
                </c:pt>
                <c:pt idx="616">
                  <c:v>0.63415661391601397</c:v>
                </c:pt>
                <c:pt idx="617">
                  <c:v>0.63385627848245996</c:v>
                </c:pt>
                <c:pt idx="618">
                  <c:v>0.633556187654293</c:v>
                </c:pt>
                <c:pt idx="619">
                  <c:v>0.63325634116413398</c:v>
                </c:pt>
                <c:pt idx="620">
                  <c:v>0.63295673874460601</c:v>
                </c:pt>
                <c:pt idx="621">
                  <c:v>0.63265738012833106</c:v>
                </c:pt>
                <c:pt idx="622">
                  <c:v>0.63235826504792902</c:v>
                </c:pt>
                <c:pt idx="623">
                  <c:v>0.632059393236024</c:v>
                </c:pt>
                <c:pt idx="624">
                  <c:v>0.63176076442523699</c:v>
                </c:pt>
                <c:pt idx="625">
                  <c:v>0.63146237834819008</c:v>
                </c:pt>
                <c:pt idx="626">
                  <c:v>0.63116423473750394</c:v>
                </c:pt>
                <c:pt idx="627">
                  <c:v>0.630866333325803</c:v>
                </c:pt>
                <c:pt idx="628">
                  <c:v>0.63056867384570703</c:v>
                </c:pt>
                <c:pt idx="629">
                  <c:v>0.63027125602983902</c:v>
                </c:pt>
                <c:pt idx="630">
                  <c:v>0.62997407961081997</c:v>
                </c:pt>
                <c:pt idx="631">
                  <c:v>0.62967714432127198</c:v>
                </c:pt>
                <c:pt idx="632">
                  <c:v>0.62938044989381692</c:v>
                </c:pt>
                <c:pt idx="633">
                  <c:v>0.62908399606107701</c:v>
                </c:pt>
                <c:pt idx="634">
                  <c:v>0.62878778255567502</c:v>
                </c:pt>
                <c:pt idx="635">
                  <c:v>0.62849180911023095</c:v>
                </c:pt>
                <c:pt idx="636">
                  <c:v>0.628196075457367</c:v>
                </c:pt>
                <c:pt idx="637">
                  <c:v>0.62790058132970694</c:v>
                </c:pt>
                <c:pt idx="638">
                  <c:v>0.62760532645987099</c:v>
                </c:pt>
                <c:pt idx="639">
                  <c:v>0.62731031058048092</c:v>
                </c:pt>
                <c:pt idx="640">
                  <c:v>0.62701553342415894</c:v>
                </c:pt>
                <c:pt idx="641">
                  <c:v>0.62672099472352705</c:v>
                </c:pt>
                <c:pt idx="642">
                  <c:v>0.626426694211208</c:v>
                </c:pt>
                <c:pt idx="643">
                  <c:v>0.62613263161982202</c:v>
                </c:pt>
                <c:pt idx="644">
                  <c:v>0.62583880668199199</c:v>
                </c:pt>
                <c:pt idx="645">
                  <c:v>0.62554521913034</c:v>
                </c:pt>
                <c:pt idx="646">
                  <c:v>0.62525186869748706</c:v>
                </c:pt>
                <c:pt idx="647">
                  <c:v>0.62495875511605603</c:v>
                </c:pt>
                <c:pt idx="648">
                  <c:v>0.62466587811866803</c:v>
                </c:pt>
                <c:pt idx="649">
                  <c:v>0.62437323743794493</c:v>
                </c:pt>
                <c:pt idx="650">
                  <c:v>0.62408083280650906</c:v>
                </c:pt>
                <c:pt idx="651">
                  <c:v>0.62378866395698207</c:v>
                </c:pt>
                <c:pt idx="652">
                  <c:v>0.62349673062198607</c:v>
                </c:pt>
                <c:pt idx="653">
                  <c:v>0.62320503253414294</c:v>
                </c:pt>
                <c:pt idx="654">
                  <c:v>0.62291356942607401</c:v>
                </c:pt>
                <c:pt idx="655">
                  <c:v>0.62262234103040193</c:v>
                </c:pt>
                <c:pt idx="656">
                  <c:v>0.62233134707974802</c:v>
                </c:pt>
                <c:pt idx="657">
                  <c:v>0.62204058730673406</c:v>
                </c:pt>
                <c:pt idx="658">
                  <c:v>0.62175006144398304</c:v>
                </c:pt>
                <c:pt idx="659">
                  <c:v>0.62145976922411594</c:v>
                </c:pt>
                <c:pt idx="660">
                  <c:v>0.62116971037975399</c:v>
                </c:pt>
                <c:pt idx="661">
                  <c:v>0.62087988464351995</c:v>
                </c:pt>
                <c:pt idx="662">
                  <c:v>0.62059029174803593</c:v>
                </c:pt>
                <c:pt idx="663">
                  <c:v>0.62030093142592402</c:v>
                </c:pt>
                <c:pt idx="664">
                  <c:v>0.620011803409805</c:v>
                </c:pt>
                <c:pt idx="665">
                  <c:v>0.61972290743230096</c:v>
                </c:pt>
                <c:pt idx="666">
                  <c:v>0.61943424322603502</c:v>
                </c:pt>
                <c:pt idx="667">
                  <c:v>0.61914581052362694</c:v>
                </c:pt>
                <c:pt idx="668">
                  <c:v>0.61885760905770093</c:v>
                </c:pt>
                <c:pt idx="669">
                  <c:v>0.61856963856087699</c:v>
                </c:pt>
                <c:pt idx="670">
                  <c:v>0.61828189876577899</c:v>
                </c:pt>
                <c:pt idx="671">
                  <c:v>0.61799438940502593</c:v>
                </c:pt>
                <c:pt idx="672">
                  <c:v>0.61770711021124303</c:v>
                </c:pt>
                <c:pt idx="673">
                  <c:v>0.61742006091704993</c:v>
                </c:pt>
                <c:pt idx="674">
                  <c:v>0.61713324125506897</c:v>
                </c:pt>
                <c:pt idx="675">
                  <c:v>0.61684665095792202</c:v>
                </c:pt>
                <c:pt idx="676">
                  <c:v>0.61656028975823096</c:v>
                </c:pt>
                <c:pt idx="677">
                  <c:v>0.61627415738861901</c:v>
                </c:pt>
                <c:pt idx="678">
                  <c:v>0.61598825358170606</c:v>
                </c:pt>
                <c:pt idx="679">
                  <c:v>0.61570257807011397</c:v>
                </c:pt>
                <c:pt idx="680">
                  <c:v>0.61541713058646708</c:v>
                </c:pt>
                <c:pt idx="681">
                  <c:v>0.61513191086338503</c:v>
                </c:pt>
                <c:pt idx="682">
                  <c:v>0.61484691863348995</c:v>
                </c:pt>
                <c:pt idx="683">
                  <c:v>0.61456215362940503</c:v>
                </c:pt>
                <c:pt idx="684">
                  <c:v>0.61427761558374994</c:v>
                </c:pt>
                <c:pt idx="685">
                  <c:v>0.613993304229149</c:v>
                </c:pt>
                <c:pt idx="686">
                  <c:v>0.61370921929822297</c:v>
                </c:pt>
                <c:pt idx="687">
                  <c:v>0.61342536052359298</c:v>
                </c:pt>
                <c:pt idx="688">
                  <c:v>0.61314172763788199</c:v>
                </c:pt>
                <c:pt idx="689">
                  <c:v>0.61285832037371202</c:v>
                </c:pt>
                <c:pt idx="690">
                  <c:v>0.61257513846370393</c:v>
                </c:pt>
                <c:pt idx="691">
                  <c:v>0.61229218164048005</c:v>
                </c:pt>
                <c:pt idx="692">
                  <c:v>0.61200944963666304</c:v>
                </c:pt>
                <c:pt idx="693">
                  <c:v>0.611726942184874</c:v>
                </c:pt>
                <c:pt idx="694">
                  <c:v>0.61144465901773404</c:v>
                </c:pt>
                <c:pt idx="695">
                  <c:v>0.61116259986786692</c:v>
                </c:pt>
                <c:pt idx="696">
                  <c:v>0.61088076446789308</c:v>
                </c:pt>
                <c:pt idx="697">
                  <c:v>0.61059915255043506</c:v>
                </c:pt>
                <c:pt idx="698">
                  <c:v>0.61031776384811398</c:v>
                </c:pt>
                <c:pt idx="699">
                  <c:v>0.61003659809355293</c:v>
                </c:pt>
                <c:pt idx="700">
                  <c:v>0.60975565501937401</c:v>
                </c:pt>
                <c:pt idx="701">
                  <c:v>0.609474934358197</c:v>
                </c:pt>
                <c:pt idx="702">
                  <c:v>0.60919443584264499</c:v>
                </c:pt>
                <c:pt idx="703">
                  <c:v>0.60891415920534098</c:v>
                </c:pt>
                <c:pt idx="704">
                  <c:v>0.60863410417890496</c:v>
                </c:pt>
                <c:pt idx="705">
                  <c:v>0.60835427049596003</c:v>
                </c:pt>
                <c:pt idx="706">
                  <c:v>0.60807465788912696</c:v>
                </c:pt>
                <c:pt idx="707">
                  <c:v>0.60779526609102907</c:v>
                </c:pt>
                <c:pt idx="708">
                  <c:v>0.60751609483428703</c:v>
                </c:pt>
                <c:pt idx="709">
                  <c:v>0.60723714385152405</c:v>
                </c:pt>
                <c:pt idx="710">
                  <c:v>0.60695841287536101</c:v>
                </c:pt>
                <c:pt idx="711">
                  <c:v>0.60667990163841901</c:v>
                </c:pt>
                <c:pt idx="712">
                  <c:v>0.60640160987332203</c:v>
                </c:pt>
                <c:pt idx="713">
                  <c:v>0.60612353731268998</c:v>
                </c:pt>
                <c:pt idx="714">
                  <c:v>0.60584568368914593</c:v>
                </c:pt>
                <c:pt idx="715">
                  <c:v>0.605568048735312</c:v>
                </c:pt>
                <c:pt idx="716">
                  <c:v>0.60529063218380896</c:v>
                </c:pt>
                <c:pt idx="717">
                  <c:v>0.60501343376726002</c:v>
                </c:pt>
                <c:pt idx="718">
                  <c:v>0.60473645321828506</c:v>
                </c:pt>
                <c:pt idx="719">
                  <c:v>0.60445969026950808</c:v>
                </c:pt>
                <c:pt idx="720">
                  <c:v>0.60418314465354994</c:v>
                </c:pt>
                <c:pt idx="721">
                  <c:v>0.60390681610303198</c:v>
                </c:pt>
                <c:pt idx="722">
                  <c:v>0.60363070435057797</c:v>
                </c:pt>
                <c:pt idx="723">
                  <c:v>0.60335480912880701</c:v>
                </c:pt>
                <c:pt idx="724">
                  <c:v>0.60307913017034398</c:v>
                </c:pt>
                <c:pt idx="725">
                  <c:v>0.60280366720780898</c:v>
                </c:pt>
                <c:pt idx="726">
                  <c:v>0.602528419973824</c:v>
                </c:pt>
                <c:pt idx="727">
                  <c:v>0.60225338820101104</c:v>
                </c:pt>
                <c:pt idx="728">
                  <c:v>0.60197857162199198</c:v>
                </c:pt>
                <c:pt idx="729">
                  <c:v>0.60170396996939002</c:v>
                </c:pt>
                <c:pt idx="730">
                  <c:v>0.60142958297582494</c:v>
                </c:pt>
                <c:pt idx="731">
                  <c:v>0.60115541037392006</c:v>
                </c:pt>
                <c:pt idx="732">
                  <c:v>0.60088145189629594</c:v>
                </c:pt>
                <c:pt idx="733">
                  <c:v>0.600607707275576</c:v>
                </c:pt>
                <c:pt idx="734">
                  <c:v>0.60033417624438101</c:v>
                </c:pt>
                <c:pt idx="735">
                  <c:v>0.60006085853533397</c:v>
                </c:pt>
                <c:pt idx="736">
                  <c:v>0.59978775388105598</c:v>
                </c:pt>
                <c:pt idx="737">
                  <c:v>0.59951486201416793</c:v>
                </c:pt>
                <c:pt idx="738">
                  <c:v>0.59924218266729401</c:v>
                </c:pt>
                <c:pt idx="739">
                  <c:v>0.59896971557305401</c:v>
                </c:pt>
                <c:pt idx="740">
                  <c:v>0.59869746046407102</c:v>
                </c:pt>
                <c:pt idx="741">
                  <c:v>0.59842541707296704</c:v>
                </c:pt>
                <c:pt idx="742">
                  <c:v>0.59815358513236294</c:v>
                </c:pt>
                <c:pt idx="743">
                  <c:v>0.59788196437488095</c:v>
                </c:pt>
                <c:pt idx="744">
                  <c:v>0.59761055453314293</c:v>
                </c:pt>
                <c:pt idx="745">
                  <c:v>0.597339355339772</c:v>
                </c:pt>
                <c:pt idx="746">
                  <c:v>0.59706836652738904</c:v>
                </c:pt>
                <c:pt idx="747">
                  <c:v>0.59679758782861492</c:v>
                </c:pt>
                <c:pt idx="748">
                  <c:v>0.59652701897607296</c:v>
                </c:pt>
                <c:pt idx="749">
                  <c:v>0.59625665970238506</c:v>
                </c:pt>
                <c:pt idx="750">
                  <c:v>0.59598650974017298</c:v>
                </c:pt>
                <c:pt idx="751">
                  <c:v>0.59571656882205692</c:v>
                </c:pt>
                <c:pt idx="752">
                  <c:v>0.59544683668066101</c:v>
                </c:pt>
                <c:pt idx="753">
                  <c:v>0.59517731304860599</c:v>
                </c:pt>
                <c:pt idx="754">
                  <c:v>0.59490799765851499</c:v>
                </c:pt>
                <c:pt idx="755">
                  <c:v>0.59463889024300798</c:v>
                </c:pt>
                <c:pt idx="756">
                  <c:v>0.59436999053470796</c:v>
                </c:pt>
                <c:pt idx="757">
                  <c:v>0.59410129826623703</c:v>
                </c:pt>
                <c:pt idx="758">
                  <c:v>0.59383281317021597</c:v>
                </c:pt>
                <c:pt idx="759">
                  <c:v>0.59356453497926798</c:v>
                </c:pt>
                <c:pt idx="760">
                  <c:v>0.59329646342601405</c:v>
                </c:pt>
                <c:pt idx="761">
                  <c:v>0.59302859824307608</c:v>
                </c:pt>
                <c:pt idx="762">
                  <c:v>0.59276093916307704</c:v>
                </c:pt>
                <c:pt idx="763">
                  <c:v>0.59249348591863704</c:v>
                </c:pt>
                <c:pt idx="764">
                  <c:v>0.59222623824237908</c:v>
                </c:pt>
                <c:pt idx="765">
                  <c:v>0.59195919586692602</c:v>
                </c:pt>
                <c:pt idx="766">
                  <c:v>0.59169235852489699</c:v>
                </c:pt>
                <c:pt idx="767">
                  <c:v>0.59142572594891707</c:v>
                </c:pt>
                <c:pt idx="768">
                  <c:v>0.59115929787160604</c:v>
                </c:pt>
                <c:pt idx="769">
                  <c:v>0.590893074025586</c:v>
                </c:pt>
                <c:pt idx="770">
                  <c:v>0.59062705414347905</c:v>
                </c:pt>
                <c:pt idx="771">
                  <c:v>0.59036123795790796</c:v>
                </c:pt>
                <c:pt idx="772">
                  <c:v>0.59009562520149306</c:v>
                </c:pt>
                <c:pt idx="773">
                  <c:v>0.589830215606857</c:v>
                </c:pt>
                <c:pt idx="774">
                  <c:v>0.589565008906622</c:v>
                </c:pt>
                <c:pt idx="775">
                  <c:v>0.58930000483341005</c:v>
                </c:pt>
                <c:pt idx="776">
                  <c:v>0.58903520311984203</c:v>
                </c:pt>
                <c:pt idx="777">
                  <c:v>0.58877060349854093</c:v>
                </c:pt>
                <c:pt idx="778">
                  <c:v>0.58850620570212708</c:v>
                </c:pt>
                <c:pt idx="779">
                  <c:v>0.58824200946322402</c:v>
                </c:pt>
                <c:pt idx="780">
                  <c:v>0.58797801451445297</c:v>
                </c:pt>
                <c:pt idx="781">
                  <c:v>0.58771422058843603</c:v>
                </c:pt>
                <c:pt idx="782">
                  <c:v>0.58745062741779508</c:v>
                </c:pt>
                <c:pt idx="783">
                  <c:v>0.587187234735152</c:v>
                </c:pt>
                <c:pt idx="784">
                  <c:v>0.586924042273128</c:v>
                </c:pt>
                <c:pt idx="785">
                  <c:v>0.58666104976434497</c:v>
                </c:pt>
                <c:pt idx="786">
                  <c:v>0.586398256941426</c:v>
                </c:pt>
                <c:pt idx="787">
                  <c:v>0.58613566353699198</c:v>
                </c:pt>
                <c:pt idx="788">
                  <c:v>0.58587326928366501</c:v>
                </c:pt>
                <c:pt idx="789">
                  <c:v>0.58561107391406808</c:v>
                </c:pt>
                <c:pt idx="790">
                  <c:v>0.58534907716082096</c:v>
                </c:pt>
                <c:pt idx="791">
                  <c:v>0.58508727875654698</c:v>
                </c:pt>
                <c:pt idx="792">
                  <c:v>0.58482567843386701</c:v>
                </c:pt>
                <c:pt idx="793">
                  <c:v>0.58456427592540394</c:v>
                </c:pt>
                <c:pt idx="794">
                  <c:v>0.58430307096377998</c:v>
                </c:pt>
                <c:pt idx="795">
                  <c:v>0.58404206328161601</c:v>
                </c:pt>
                <c:pt idx="796">
                  <c:v>0.58378125261153402</c:v>
                </c:pt>
                <c:pt idx="797">
                  <c:v>0.583520638686156</c:v>
                </c:pt>
                <c:pt idx="798">
                  <c:v>0.58326022123810395</c:v>
                </c:pt>
                <c:pt idx="799">
                  <c:v>0.58299999999999996</c:v>
                </c:pt>
                <c:pt idx="800">
                  <c:v>0.58273997469975303</c:v>
                </c:pt>
                <c:pt idx="801">
                  <c:v>0.58248014504641998</c:v>
                </c:pt>
                <c:pt idx="802">
                  <c:v>0.582220510744347</c:v>
                </c:pt>
                <c:pt idx="803">
                  <c:v>0.58196107149787801</c:v>
                </c:pt>
                <c:pt idx="804">
                  <c:v>0.58170182701135797</c:v>
                </c:pt>
                <c:pt idx="805">
                  <c:v>0.58144277698913105</c:v>
                </c:pt>
                <c:pt idx="806">
                  <c:v>0.58118392113554296</c:v>
                </c:pt>
                <c:pt idx="807">
                  <c:v>0.58092525915493798</c:v>
                </c:pt>
                <c:pt idx="808">
                  <c:v>0.58066679075166094</c:v>
                </c:pt>
                <c:pt idx="809">
                  <c:v>0.58040851563005802</c:v>
                </c:pt>
                <c:pt idx="810">
                  <c:v>0.58015043349447093</c:v>
                </c:pt>
                <c:pt idx="811">
                  <c:v>0.57989254404924795</c:v>
                </c:pt>
                <c:pt idx="812">
                  <c:v>0.57963484699873102</c:v>
                </c:pt>
                <c:pt idx="813">
                  <c:v>0.57937734204726699</c:v>
                </c:pt>
                <c:pt idx="814">
                  <c:v>0.579120028899199</c:v>
                </c:pt>
                <c:pt idx="815">
                  <c:v>0.57886290725887302</c:v>
                </c:pt>
                <c:pt idx="816">
                  <c:v>0.57860597683063397</c:v>
                </c:pt>
                <c:pt idx="817">
                  <c:v>0.57834923731882504</c:v>
                </c:pt>
                <c:pt idx="818">
                  <c:v>0.57809268842779304</c:v>
                </c:pt>
                <c:pt idx="819">
                  <c:v>0.57783632986188094</c:v>
                </c:pt>
                <c:pt idx="820">
                  <c:v>0.57758016132543499</c:v>
                </c:pt>
                <c:pt idx="821">
                  <c:v>0.57732418252279993</c:v>
                </c:pt>
                <c:pt idx="822">
                  <c:v>0.57706839315831893</c:v>
                </c:pt>
                <c:pt idx="823">
                  <c:v>0.57681279293633902</c:v>
                </c:pt>
                <c:pt idx="824">
                  <c:v>0.57655738156120306</c:v>
                </c:pt>
                <c:pt idx="825">
                  <c:v>0.57630215873725699</c:v>
                </c:pt>
                <c:pt idx="826">
                  <c:v>0.57604712416884496</c:v>
                </c:pt>
                <c:pt idx="827">
                  <c:v>0.57579227756031193</c:v>
                </c:pt>
                <c:pt idx="828">
                  <c:v>0.57553761861600305</c:v>
                </c:pt>
                <c:pt idx="829">
                  <c:v>0.57528314704026307</c:v>
                </c:pt>
                <c:pt idx="830">
                  <c:v>0.57502886253743701</c:v>
                </c:pt>
                <c:pt idx="831">
                  <c:v>0.57477476481186796</c:v>
                </c:pt>
                <c:pt idx="832">
                  <c:v>0.57452085356790294</c:v>
                </c:pt>
                <c:pt idx="833">
                  <c:v>0.57426712850988593</c:v>
                </c:pt>
                <c:pt idx="834">
                  <c:v>0.57401358934216096</c:v>
                </c:pt>
                <c:pt idx="835">
                  <c:v>0.57376023576907398</c:v>
                </c:pt>
                <c:pt idx="836">
                  <c:v>0.57350706749496894</c:v>
                </c:pt>
                <c:pt idx="837">
                  <c:v>0.573254084224191</c:v>
                </c:pt>
                <c:pt idx="838">
                  <c:v>0.57300128566108499</c:v>
                </c:pt>
                <c:pt idx="839">
                  <c:v>0.57274867150999598</c:v>
                </c:pt>
                <c:pt idx="840">
                  <c:v>0.57249624147526801</c:v>
                </c:pt>
                <c:pt idx="841">
                  <c:v>0.57224399526124592</c:v>
                </c:pt>
                <c:pt idx="842">
                  <c:v>0.57199193257227599</c:v>
                </c:pt>
                <c:pt idx="843">
                  <c:v>0.57174005311270104</c:v>
                </c:pt>
                <c:pt idx="844">
                  <c:v>0.57148835658686692</c:v>
                </c:pt>
                <c:pt idx="845">
                  <c:v>0.57123684269911801</c:v>
                </c:pt>
                <c:pt idx="846">
                  <c:v>0.57098551115379892</c:v>
                </c:pt>
                <c:pt idx="847">
                  <c:v>0.57073436165525493</c:v>
                </c:pt>
                <c:pt idx="848">
                  <c:v>0.57048339390783098</c:v>
                </c:pt>
                <c:pt idx="849">
                  <c:v>0.57023260761587202</c:v>
                </c:pt>
                <c:pt idx="850">
                  <c:v>0.56998200248372199</c:v>
                </c:pt>
                <c:pt idx="851">
                  <c:v>0.56973157821572595</c:v>
                </c:pt>
                <c:pt idx="852">
                  <c:v>0.56948133451622907</c:v>
                </c:pt>
                <c:pt idx="853">
                  <c:v>0.56923127108957594</c:v>
                </c:pt>
                <c:pt idx="854">
                  <c:v>0.56898138764011108</c:v>
                </c:pt>
                <c:pt idx="855">
                  <c:v>0.56873168387217998</c:v>
                </c:pt>
                <c:pt idx="856">
                  <c:v>0.56848215949012704</c:v>
                </c:pt>
                <c:pt idx="857">
                  <c:v>0.56823281419829597</c:v>
                </c:pt>
                <c:pt idx="858">
                  <c:v>0.56798364770103404</c:v>
                </c:pt>
                <c:pt idx="859">
                  <c:v>0.567734659702684</c:v>
                </c:pt>
                <c:pt idx="860">
                  <c:v>0.56748584990759099</c:v>
                </c:pt>
                <c:pt idx="861">
                  <c:v>0.56723721802009996</c:v>
                </c:pt>
                <c:pt idx="862">
                  <c:v>0.56698876374455598</c:v>
                </c:pt>
                <c:pt idx="863">
                  <c:v>0.56674048678530398</c:v>
                </c:pt>
                <c:pt idx="864">
                  <c:v>0.56649238684668801</c:v>
                </c:pt>
                <c:pt idx="865">
                  <c:v>0.56624446363305303</c:v>
                </c:pt>
                <c:pt idx="866">
                  <c:v>0.56599671684874497</c:v>
                </c:pt>
                <c:pt idx="867">
                  <c:v>0.56574914619810701</c:v>
                </c:pt>
                <c:pt idx="868">
                  <c:v>0.56550175138548497</c:v>
                </c:pt>
                <c:pt idx="869">
                  <c:v>0.56525453211522292</c:v>
                </c:pt>
                <c:pt idx="870">
                  <c:v>0.56500748809166601</c:v>
                </c:pt>
                <c:pt idx="871">
                  <c:v>0.56476061901916008</c:v>
                </c:pt>
                <c:pt idx="872">
                  <c:v>0.56451392460204808</c:v>
                </c:pt>
                <c:pt idx="873">
                  <c:v>0.56426740454467605</c:v>
                </c:pt>
                <c:pt idx="874">
                  <c:v>0.56402105855138807</c:v>
                </c:pt>
                <c:pt idx="875">
                  <c:v>0.56377488632652994</c:v>
                </c:pt>
                <c:pt idx="876">
                  <c:v>0.56352888757444508</c:v>
                </c:pt>
                <c:pt idx="877">
                  <c:v>0.56328306199947897</c:v>
                </c:pt>
                <c:pt idx="878">
                  <c:v>0.56303740930597701</c:v>
                </c:pt>
                <c:pt idx="879">
                  <c:v>0.56279192919828303</c:v>
                </c:pt>
                <c:pt idx="880">
                  <c:v>0.56254662138074196</c:v>
                </c:pt>
                <c:pt idx="881">
                  <c:v>0.56230148555769899</c:v>
                </c:pt>
                <c:pt idx="882">
                  <c:v>0.56205652143349893</c:v>
                </c:pt>
                <c:pt idx="883">
                  <c:v>0.56181172871248597</c:v>
                </c:pt>
                <c:pt idx="884">
                  <c:v>0.56156710709900493</c:v>
                </c:pt>
                <c:pt idx="885">
                  <c:v>0.56132265629740208</c:v>
                </c:pt>
                <c:pt idx="886">
                  <c:v>0.56107837601201993</c:v>
                </c:pt>
                <c:pt idx="887">
                  <c:v>0.56083426594720498</c:v>
                </c:pt>
                <c:pt idx="888">
                  <c:v>0.56059032580730195</c:v>
                </c:pt>
                <c:pt idx="889">
                  <c:v>0.560346555296655</c:v>
                </c:pt>
                <c:pt idx="890">
                  <c:v>0.56010295411960898</c:v>
                </c:pt>
                <c:pt idx="891">
                  <c:v>0.55985952198050892</c:v>
                </c:pt>
                <c:pt idx="892">
                  <c:v>0.55961625858369901</c:v>
                </c:pt>
                <c:pt idx="893">
                  <c:v>0.55937316363352507</c:v>
                </c:pt>
                <c:pt idx="894">
                  <c:v>0.55913023683433094</c:v>
                </c:pt>
                <c:pt idx="895">
                  <c:v>0.558887477890462</c:v>
                </c:pt>
                <c:pt idx="896">
                  <c:v>0.55864488650626298</c:v>
                </c:pt>
                <c:pt idx="897">
                  <c:v>0.55840246238607794</c:v>
                </c:pt>
                <c:pt idx="898">
                  <c:v>0.55816020523425303</c:v>
                </c:pt>
                <c:pt idx="899">
                  <c:v>0.55791811475513198</c:v>
                </c:pt>
                <c:pt idx="900">
                  <c:v>0.55767619065306007</c:v>
                </c:pt>
                <c:pt idx="901">
                  <c:v>0.55743443263238202</c:v>
                </c:pt>
                <c:pt idx="902">
                  <c:v>0.55719284039744199</c:v>
                </c:pt>
                <c:pt idx="903">
                  <c:v>0.55695141365258594</c:v>
                </c:pt>
                <c:pt idx="904">
                  <c:v>0.55671015210215802</c:v>
                </c:pt>
                <c:pt idx="905">
                  <c:v>0.55646905545050296</c:v>
                </c:pt>
                <c:pt idx="906">
                  <c:v>0.55622812340196504</c:v>
                </c:pt>
                <c:pt idx="907">
                  <c:v>0.55598735566089008</c:v>
                </c:pt>
                <c:pt idx="908">
                  <c:v>0.55574675193162304</c:v>
                </c:pt>
                <c:pt idx="909">
                  <c:v>0.55550631191850708</c:v>
                </c:pt>
                <c:pt idx="910">
                  <c:v>0.55526603532588803</c:v>
                </c:pt>
                <c:pt idx="911">
                  <c:v>0.55502592185811106</c:v>
                </c:pt>
                <c:pt idx="912">
                  <c:v>0.554785971219521</c:v>
                </c:pt>
                <c:pt idx="913">
                  <c:v>0.55454618311446202</c:v>
                </c:pt>
                <c:pt idx="914">
                  <c:v>0.55430655724727895</c:v>
                </c:pt>
                <c:pt idx="915">
                  <c:v>0.55406709332231596</c:v>
                </c:pt>
                <c:pt idx="916">
                  <c:v>0.55382779104391999</c:v>
                </c:pt>
                <c:pt idx="917">
                  <c:v>0.55358865011643299</c:v>
                </c:pt>
                <c:pt idx="918">
                  <c:v>0.55334967024420201</c:v>
                </c:pt>
                <c:pt idx="919">
                  <c:v>0.55311085113157099</c:v>
                </c:pt>
                <c:pt idx="920">
                  <c:v>0.55287219248288499</c:v>
                </c:pt>
                <c:pt idx="921">
                  <c:v>0.55263369400248896</c:v>
                </c:pt>
                <c:pt idx="922">
                  <c:v>0.55239535539472695</c:v>
                </c:pt>
                <c:pt idx="923">
                  <c:v>0.55215717636394401</c:v>
                </c:pt>
                <c:pt idx="924">
                  <c:v>0.55191915661448498</c:v>
                </c:pt>
                <c:pt idx="925">
                  <c:v>0.55168129585069492</c:v>
                </c:pt>
                <c:pt idx="926">
                  <c:v>0.55144359377691798</c:v>
                </c:pt>
                <c:pt idx="927">
                  <c:v>0.55120605009750001</c:v>
                </c:pt>
                <c:pt idx="928">
                  <c:v>0.55096866451678506</c:v>
                </c:pt>
                <c:pt idx="929">
                  <c:v>0.55073143673911806</c:v>
                </c:pt>
                <c:pt idx="930">
                  <c:v>0.55049436646884398</c:v>
                </c:pt>
                <c:pt idx="931">
                  <c:v>0.55025745341030707</c:v>
                </c:pt>
                <c:pt idx="932">
                  <c:v>0.55002069726785208</c:v>
                </c:pt>
                <c:pt idx="933">
                  <c:v>0.54978409774582504</c:v>
                </c:pt>
                <c:pt idx="934">
                  <c:v>0.54954765454856902</c:v>
                </c:pt>
                <c:pt idx="935">
                  <c:v>0.54931136738043107</c:v>
                </c:pt>
                <c:pt idx="936">
                  <c:v>0.54907523594575403</c:v>
                </c:pt>
                <c:pt idx="937">
                  <c:v>0.54883925994888294</c:v>
                </c:pt>
                <c:pt idx="938">
                  <c:v>0.54860343909416298</c:v>
                </c:pt>
                <c:pt idx="939">
                  <c:v>0.54836777308593898</c:v>
                </c:pt>
                <c:pt idx="940">
                  <c:v>0.548132261628555</c:v>
                </c:pt>
                <c:pt idx="941">
                  <c:v>0.54789690442635797</c:v>
                </c:pt>
                <c:pt idx="942">
                  <c:v>0.54766170118368995</c:v>
                </c:pt>
                <c:pt idx="943">
                  <c:v>0.54742665160489801</c:v>
                </c:pt>
                <c:pt idx="944">
                  <c:v>0.54719175539432507</c:v>
                </c:pt>
                <c:pt idx="945">
                  <c:v>0.54695701225631699</c:v>
                </c:pt>
                <c:pt idx="946">
                  <c:v>0.54672242189521802</c:v>
                </c:pt>
                <c:pt idx="947">
                  <c:v>0.54648798401537402</c:v>
                </c:pt>
                <c:pt idx="948">
                  <c:v>0.54625369832112802</c:v>
                </c:pt>
                <c:pt idx="949">
                  <c:v>0.54601956451682698</c:v>
                </c:pt>
                <c:pt idx="950">
                  <c:v>0.54578558230681296</c:v>
                </c:pt>
                <c:pt idx="951">
                  <c:v>0.54555175139543399</c:v>
                </c:pt>
                <c:pt idx="952">
                  <c:v>0.54531807148703204</c:v>
                </c:pt>
                <c:pt idx="953">
                  <c:v>0.54508454228595404</c:v>
                </c:pt>
                <c:pt idx="954">
                  <c:v>0.54485116349654295</c:v>
                </c:pt>
                <c:pt idx="955">
                  <c:v>0.54461793482314502</c:v>
                </c:pt>
                <c:pt idx="956">
                  <c:v>0.544384855970104</c:v>
                </c:pt>
                <c:pt idx="957">
                  <c:v>0.54415192664176493</c:v>
                </c:pt>
                <c:pt idx="958">
                  <c:v>0.54391914654247298</c:v>
                </c:pt>
                <c:pt idx="959">
                  <c:v>0.54368651537657298</c:v>
                </c:pt>
                <c:pt idx="960">
                  <c:v>0.54345403284840998</c:v>
                </c:pt>
                <c:pt idx="961">
                  <c:v>0.54322169866232795</c:v>
                </c:pt>
                <c:pt idx="962">
                  <c:v>0.54298951252267103</c:v>
                </c:pt>
                <c:pt idx="963">
                  <c:v>0.54275747413378594</c:v>
                </c:pt>
                <c:pt idx="964">
                  <c:v>0.54252558320001698</c:v>
                </c:pt>
                <c:pt idx="965">
                  <c:v>0.54229383942570797</c:v>
                </c:pt>
                <c:pt idx="966">
                  <c:v>0.54206224251520396</c:v>
                </c:pt>
                <c:pt idx="967">
                  <c:v>0.54183079217285002</c:v>
                </c:pt>
                <c:pt idx="968">
                  <c:v>0.54159948810299108</c:v>
                </c:pt>
                <c:pt idx="969">
                  <c:v>0.54136833000997198</c:v>
                </c:pt>
                <c:pt idx="970">
                  <c:v>0.54113731759813699</c:v>
                </c:pt>
                <c:pt idx="971">
                  <c:v>0.54090645057183107</c:v>
                </c:pt>
                <c:pt idx="972">
                  <c:v>0.54067572863540003</c:v>
                </c:pt>
                <c:pt idx="973">
                  <c:v>0.54044515149318695</c:v>
                </c:pt>
                <c:pt idx="974">
                  <c:v>0.54021471884953798</c:v>
                </c:pt>
                <c:pt idx="975">
                  <c:v>0.53998443040879707</c:v>
                </c:pt>
                <c:pt idx="976">
                  <c:v>0.53975428587530994</c:v>
                </c:pt>
                <c:pt idx="977">
                  <c:v>0.53952428495341997</c:v>
                </c:pt>
                <c:pt idx="978">
                  <c:v>0.53929442734747302</c:v>
                </c:pt>
                <c:pt idx="979">
                  <c:v>0.539064712761814</c:v>
                </c:pt>
                <c:pt idx="980">
                  <c:v>0.53883514090078699</c:v>
                </c:pt>
                <c:pt idx="981">
                  <c:v>0.53860571146873792</c:v>
                </c:pt>
                <c:pt idx="982">
                  <c:v>0.53837642417000997</c:v>
                </c:pt>
                <c:pt idx="983">
                  <c:v>0.53814727870894896</c:v>
                </c:pt>
                <c:pt idx="984">
                  <c:v>0.53791827478989895</c:v>
                </c:pt>
                <c:pt idx="985">
                  <c:v>0.537689412117206</c:v>
                </c:pt>
                <c:pt idx="986">
                  <c:v>0.53746069039521394</c:v>
                </c:pt>
                <c:pt idx="987">
                  <c:v>0.53723210932826793</c:v>
                </c:pt>
                <c:pt idx="988">
                  <c:v>0.53700366862071303</c:v>
                </c:pt>
                <c:pt idx="989">
                  <c:v>0.53677536797689296</c:v>
                </c:pt>
                <c:pt idx="990">
                  <c:v>0.536547207101153</c:v>
                </c:pt>
                <c:pt idx="991">
                  <c:v>0.53631918569783799</c:v>
                </c:pt>
                <c:pt idx="992">
                  <c:v>0.53609130347129397</c:v>
                </c:pt>
                <c:pt idx="993">
                  <c:v>0.535863560125864</c:v>
                </c:pt>
                <c:pt idx="994">
                  <c:v>0.53563595536589292</c:v>
                </c:pt>
                <c:pt idx="995">
                  <c:v>0.53540848889572701</c:v>
                </c:pt>
                <c:pt idx="996">
                  <c:v>0.53518116041970998</c:v>
                </c:pt>
                <c:pt idx="997">
                  <c:v>0.534953969642186</c:v>
                </c:pt>
                <c:pt idx="998">
                  <c:v>0.53472691626750102</c:v>
                </c:pt>
                <c:pt idx="999">
                  <c:v>0.53449999999999998</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attenuation'!$V$8:$V$52</c:f>
              <c:numCache>
                <c:formatCode>0.000</c:formatCode>
                <c:ptCount val="45"/>
                <c:pt idx="5">
                  <c:v>0.95199999999999996</c:v>
                </c:pt>
                <c:pt idx="8">
                  <c:v>0.92300000000000004</c:v>
                </c:pt>
                <c:pt idx="10">
                  <c:v>0.90200000000000002</c:v>
                </c:pt>
                <c:pt idx="12">
                  <c:v>0.88300000000000001</c:v>
                </c:pt>
                <c:pt idx="14">
                  <c:v>0.86599999999999999</c:v>
                </c:pt>
                <c:pt idx="15">
                  <c:v>0.85099999999999998</c:v>
                </c:pt>
                <c:pt idx="16">
                  <c:v>0.83699999999999997</c:v>
                </c:pt>
                <c:pt idx="17">
                  <c:v>0.82400000000000007</c:v>
                </c:pt>
                <c:pt idx="18">
                  <c:v>0.81200000000000006</c:v>
                </c:pt>
                <c:pt idx="19">
                  <c:v>0.8</c:v>
                </c:pt>
                <c:pt idx="21">
                  <c:v>0.77500000000000002</c:v>
                </c:pt>
                <c:pt idx="22">
                  <c:v>0.753</c:v>
                </c:pt>
                <c:pt idx="23">
                  <c:v>0.71399999999999997</c:v>
                </c:pt>
                <c:pt idx="25">
                  <c:v>0.65</c:v>
                </c:pt>
                <c:pt idx="26">
                  <c:v>0.59699999999999998</c:v>
                </c:pt>
                <c:pt idx="27">
                  <c:v>0.55099999999999993</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attenuation'!$BF$8:$BF$1007</c:f>
              <c:numCache>
                <c:formatCode>0.000</c:formatCode>
                <c:ptCount val="1000"/>
                <c:pt idx="0">
                  <c:v>0.99737384473370261</c:v>
                </c:pt>
                <c:pt idx="1">
                  <c:v>0.99475098635056802</c:v>
                </c:pt>
                <c:pt idx="2">
                  <c:v>0.99213484300612176</c:v>
                </c:pt>
                <c:pt idx="3">
                  <c:v>0.98952883285612292</c:v>
                </c:pt>
                <c:pt idx="4">
                  <c:v>0.98693637405633061</c:v>
                </c:pt>
                <c:pt idx="5">
                  <c:v>0.98436088476250405</c:v>
                </c:pt>
                <c:pt idx="6">
                  <c:v>0.98180578313040223</c:v>
                </c:pt>
                <c:pt idx="7">
                  <c:v>0.97927448731578415</c:v>
                </c:pt>
                <c:pt idx="8">
                  <c:v>0.97677041547440924</c:v>
                </c:pt>
                <c:pt idx="9">
                  <c:v>0.97429698576203627</c:v>
                </c:pt>
                <c:pt idx="10">
                  <c:v>0.97185761633442447</c:v>
                </c:pt>
                <c:pt idx="11">
                  <c:v>0.96945572534733315</c:v>
                </c:pt>
                <c:pt idx="12">
                  <c:v>0.9670947309565211</c:v>
                </c:pt>
                <c:pt idx="13">
                  <c:v>0.96477805131774763</c:v>
                </c:pt>
                <c:pt idx="14">
                  <c:v>0.96250910458677175</c:v>
                </c:pt>
                <c:pt idx="15">
                  <c:v>0.96029130891935255</c:v>
                </c:pt>
                <c:pt idx="16">
                  <c:v>0.95812808247124914</c:v>
                </c:pt>
                <c:pt idx="17">
                  <c:v>0.95602284339822075</c:v>
                </c:pt>
                <c:pt idx="18">
                  <c:v>0.95397900985602635</c:v>
                </c:pt>
                <c:pt idx="19">
                  <c:v>0.95200000000042517</c:v>
                </c:pt>
                <c:pt idx="20">
                  <c:v>0.95008819489505847</c:v>
                </c:pt>
                <c:pt idx="21">
                  <c:v>0.94824182723509653</c:v>
                </c:pt>
                <c:pt idx="22">
                  <c:v>0.94645809262359171</c:v>
                </c:pt>
                <c:pt idx="23">
                  <c:v>0.94473418666359676</c:v>
                </c:pt>
                <c:pt idx="24">
                  <c:v>0.94306730495816404</c:v>
                </c:pt>
                <c:pt idx="25">
                  <c:v>0.94145464311034599</c:v>
                </c:pt>
                <c:pt idx="26">
                  <c:v>0.93989339672319516</c:v>
                </c:pt>
                <c:pt idx="27">
                  <c:v>0.93838076139976423</c:v>
                </c:pt>
                <c:pt idx="28">
                  <c:v>0.93691393274310542</c:v>
                </c:pt>
                <c:pt idx="29">
                  <c:v>0.93549010635627128</c:v>
                </c:pt>
                <c:pt idx="30">
                  <c:v>0.93410647784231438</c:v>
                </c:pt>
                <c:pt idx="31">
                  <c:v>0.93276024280428727</c:v>
                </c:pt>
                <c:pt idx="32">
                  <c:v>0.93144859684524228</c:v>
                </c:pt>
                <c:pt idx="33">
                  <c:v>0.9301687355682321</c:v>
                </c:pt>
                <c:pt idx="34">
                  <c:v>0.92891785457630904</c:v>
                </c:pt>
                <c:pt idx="35">
                  <c:v>0.92769314947252579</c:v>
                </c:pt>
                <c:pt idx="36">
                  <c:v>0.92649181585993456</c:v>
                </c:pt>
                <c:pt idx="37">
                  <c:v>0.92531104934158814</c:v>
                </c:pt>
                <c:pt idx="38">
                  <c:v>0.92414804552053897</c:v>
                </c:pt>
                <c:pt idx="39">
                  <c:v>0.92299999999983939</c:v>
                </c:pt>
                <c:pt idx="40">
                  <c:v>0.92186450068737213</c:v>
                </c:pt>
                <c:pt idx="41">
                  <c:v>0.9207407047103392</c:v>
                </c:pt>
                <c:pt idx="42">
                  <c:v>0.91962816150077331</c:v>
                </c:pt>
                <c:pt idx="43">
                  <c:v>0.91852642049070665</c:v>
                </c:pt>
                <c:pt idx="44">
                  <c:v>0.91743503111217184</c:v>
                </c:pt>
                <c:pt idx="45">
                  <c:v>0.91635354279720094</c:v>
                </c:pt>
                <c:pt idx="46">
                  <c:v>0.91528150497782645</c:v>
                </c:pt>
                <c:pt idx="47">
                  <c:v>0.91421846708608079</c:v>
                </c:pt>
                <c:pt idx="48">
                  <c:v>0.91316397855399634</c:v>
                </c:pt>
                <c:pt idx="49">
                  <c:v>0.91211758881360527</c:v>
                </c:pt>
                <c:pt idx="50">
                  <c:v>0.91107884729694022</c:v>
                </c:pt>
                <c:pt idx="51">
                  <c:v>0.91004730343603346</c:v>
                </c:pt>
                <c:pt idx="52">
                  <c:v>0.90902250666291728</c:v>
                </c:pt>
                <c:pt idx="53">
                  <c:v>0.90800400640962409</c:v>
                </c:pt>
                <c:pt idx="54">
                  <c:v>0.90699135210818638</c:v>
                </c:pt>
                <c:pt idx="55">
                  <c:v>0.90598409319063644</c:v>
                </c:pt>
                <c:pt idx="56">
                  <c:v>0.90498177908900657</c:v>
                </c:pt>
                <c:pt idx="57">
                  <c:v>0.90398395923532915</c:v>
                </c:pt>
                <c:pt idx="58">
                  <c:v>0.90299018306163681</c:v>
                </c:pt>
                <c:pt idx="59">
                  <c:v>0.90199999999996161</c:v>
                </c:pt>
                <c:pt idx="60">
                  <c:v>0.90101305235513351</c:v>
                </c:pt>
                <c:pt idx="61">
                  <c:v>0.90002935392317251</c:v>
                </c:pt>
                <c:pt idx="62">
                  <c:v>0.89904901137289595</c:v>
                </c:pt>
                <c:pt idx="63">
                  <c:v>0.89807213137312103</c:v>
                </c:pt>
                <c:pt idx="64">
                  <c:v>0.89709882059266599</c:v>
                </c:pt>
                <c:pt idx="65">
                  <c:v>0.89612918570034705</c:v>
                </c:pt>
                <c:pt idx="66">
                  <c:v>0.89516333336498299</c:v>
                </c:pt>
                <c:pt idx="67">
                  <c:v>0.89420137025539004</c:v>
                </c:pt>
                <c:pt idx="68">
                  <c:v>0.89324340304038696</c:v>
                </c:pt>
                <c:pt idx="69">
                  <c:v>0.89228953838878899</c:v>
                </c:pt>
                <c:pt idx="70">
                  <c:v>0.89133988296941602</c:v>
                </c:pt>
                <c:pt idx="71">
                  <c:v>0.89039454345108404</c:v>
                </c:pt>
                <c:pt idx="72">
                  <c:v>0.88945362650261006</c:v>
                </c:pt>
                <c:pt idx="73">
                  <c:v>0.88851723879281297</c:v>
                </c:pt>
                <c:pt idx="74">
                  <c:v>0.88758548699050999</c:v>
                </c:pt>
                <c:pt idx="75">
                  <c:v>0.88665847776451701</c:v>
                </c:pt>
                <c:pt idx="76">
                  <c:v>0.88573631778365303</c:v>
                </c:pt>
                <c:pt idx="77">
                  <c:v>0.88481911371673494</c:v>
                </c:pt>
                <c:pt idx="78">
                  <c:v>0.88390697223257997</c:v>
                </c:pt>
                <c:pt idx="79">
                  <c:v>0.883000000000006</c:v>
                </c:pt>
                <c:pt idx="80">
                  <c:v>0.88209828989180994</c:v>
                </c:pt>
                <c:pt idx="81">
                  <c:v>0.88120187959671004</c:v>
                </c:pt>
                <c:pt idx="82">
                  <c:v>0.880310793007404</c:v>
                </c:pt>
                <c:pt idx="83">
                  <c:v>0.87942505401658999</c:v>
                </c:pt>
                <c:pt idx="84">
                  <c:v>0.87854468651696604</c:v>
                </c:pt>
                <c:pt idx="85">
                  <c:v>0.87766971440123098</c:v>
                </c:pt>
                <c:pt idx="86">
                  <c:v>0.87680016156208096</c:v>
                </c:pt>
                <c:pt idx="87">
                  <c:v>0.87593605189221402</c:v>
                </c:pt>
                <c:pt idx="88">
                  <c:v>0.87507740928432998</c:v>
                </c:pt>
                <c:pt idx="89">
                  <c:v>0.87422425763112499</c:v>
                </c:pt>
                <c:pt idx="90">
                  <c:v>0.87337662082529899</c:v>
                </c:pt>
                <c:pt idx="91">
                  <c:v>0.87253452275954702</c:v>
                </c:pt>
                <c:pt idx="92">
                  <c:v>0.87169798732657</c:v>
                </c:pt>
                <c:pt idx="93">
                  <c:v>0.87086703841906399</c:v>
                </c:pt>
                <c:pt idx="94">
                  <c:v>0.87004169992972702</c:v>
                </c:pt>
                <c:pt idx="95">
                  <c:v>0.86922199575125803</c:v>
                </c:pt>
                <c:pt idx="96">
                  <c:v>0.86840794977635394</c:v>
                </c:pt>
                <c:pt idx="97">
                  <c:v>0.86759958589771402</c:v>
                </c:pt>
                <c:pt idx="98">
                  <c:v>0.86679692800803498</c:v>
                </c:pt>
                <c:pt idx="99">
                  <c:v>0.86600000000001598</c:v>
                </c:pt>
                <c:pt idx="100">
                  <c:v>0.86520878807763502</c:v>
                </c:pt>
                <c:pt idx="101">
                  <c:v>0.86442312769000296</c:v>
                </c:pt>
                <c:pt idx="102">
                  <c:v>0.86364281659750997</c:v>
                </c:pt>
                <c:pt idx="103">
                  <c:v>0.86286765256054598</c:v>
                </c:pt>
                <c:pt idx="104">
                  <c:v>0.86209743333950195</c:v>
                </c:pt>
                <c:pt idx="105">
                  <c:v>0.86133195669476903</c:v>
                </c:pt>
                <c:pt idx="106">
                  <c:v>0.86057102038673805</c:v>
                </c:pt>
                <c:pt idx="107">
                  <c:v>0.85981442217579995</c:v>
                </c:pt>
                <c:pt idx="108">
                  <c:v>0.85906195982234401</c:v>
                </c:pt>
                <c:pt idx="109">
                  <c:v>0.85831343108676306</c:v>
                </c:pt>
                <c:pt idx="110">
                  <c:v>0.85756863372944603</c:v>
                </c:pt>
                <c:pt idx="111">
                  <c:v>0.85682736551078498</c:v>
                </c:pt>
                <c:pt idx="112">
                  <c:v>0.85608942419117096</c:v>
                </c:pt>
                <c:pt idx="113">
                  <c:v>0.85535460753099302</c:v>
                </c:pt>
                <c:pt idx="114">
                  <c:v>0.85462271329064299</c:v>
                </c:pt>
                <c:pt idx="115">
                  <c:v>0.85389353923051103</c:v>
                </c:pt>
                <c:pt idx="116">
                  <c:v>0.85316688311098798</c:v>
                </c:pt>
                <c:pt idx="117">
                  <c:v>0.852442542692466</c:v>
                </c:pt>
                <c:pt idx="118">
                  <c:v>0.85172031573533402</c:v>
                </c:pt>
                <c:pt idx="119">
                  <c:v>0.85099999999998399</c:v>
                </c:pt>
                <c:pt idx="120">
                  <c:v>0.85028143279769697</c:v>
                </c:pt>
                <c:pt idx="121">
                  <c:v>0.84956460964332203</c:v>
                </c:pt>
                <c:pt idx="122">
                  <c:v>0.84884956560259694</c:v>
                </c:pt>
                <c:pt idx="123">
                  <c:v>0.84813633574126102</c:v>
                </c:pt>
                <c:pt idx="124">
                  <c:v>0.847424955125055</c:v>
                </c:pt>
                <c:pt idx="125">
                  <c:v>0.84671545881971599</c:v>
                </c:pt>
                <c:pt idx="126">
                  <c:v>0.84600788189098397</c:v>
                </c:pt>
                <c:pt idx="127">
                  <c:v>0.84530225940459802</c:v>
                </c:pt>
                <c:pt idx="128">
                  <c:v>0.84459862642629702</c:v>
                </c:pt>
                <c:pt idx="129">
                  <c:v>0.84389701802182104</c:v>
                </c:pt>
                <c:pt idx="130">
                  <c:v>0.84319746925690797</c:v>
                </c:pt>
                <c:pt idx="131">
                  <c:v>0.842500015197297</c:v>
                </c:pt>
                <c:pt idx="132">
                  <c:v>0.841804690908728</c:v>
                </c:pt>
                <c:pt idx="133">
                  <c:v>0.84111153145693995</c:v>
                </c:pt>
                <c:pt idx="134">
                  <c:v>0.84042057190767205</c:v>
                </c:pt>
                <c:pt idx="135">
                  <c:v>0.83973184732666306</c:v>
                </c:pt>
                <c:pt idx="136">
                  <c:v>0.83904539277965196</c:v>
                </c:pt>
                <c:pt idx="137">
                  <c:v>0.83836124333237794</c:v>
                </c:pt>
                <c:pt idx="138">
                  <c:v>0.83767943405057999</c:v>
                </c:pt>
                <c:pt idx="139">
                  <c:v>0.83699999999999797</c:v>
                </c:pt>
                <c:pt idx="140">
                  <c:v>0.836322980731523</c:v>
                </c:pt>
                <c:pt idx="141">
                  <c:v>0.83564843373665498</c:v>
                </c:pt>
                <c:pt idx="142">
                  <c:v>0.83497642099204805</c:v>
                </c:pt>
                <c:pt idx="143">
                  <c:v>0.83430700447435302</c:v>
                </c:pt>
                <c:pt idx="144">
                  <c:v>0.83364024616022403</c:v>
                </c:pt>
                <c:pt idx="145">
                  <c:v>0.832976208026313</c:v>
                </c:pt>
                <c:pt idx="146">
                  <c:v>0.83231495204927297</c:v>
                </c:pt>
                <c:pt idx="147">
                  <c:v>0.83165654020575697</c:v>
                </c:pt>
                <c:pt idx="148">
                  <c:v>0.83100103447241702</c:v>
                </c:pt>
                <c:pt idx="149">
                  <c:v>0.83034849682590695</c:v>
                </c:pt>
                <c:pt idx="150">
                  <c:v>0.82969898924287899</c:v>
                </c:pt>
                <c:pt idx="151">
                  <c:v>0.82905257369998597</c:v>
                </c:pt>
                <c:pt idx="152">
                  <c:v>0.82840931217388003</c:v>
                </c:pt>
                <c:pt idx="153">
                  <c:v>0.82776926664121497</c:v>
                </c:pt>
                <c:pt idx="154">
                  <c:v>0.82713249907864306</c:v>
                </c:pt>
                <c:pt idx="155">
                  <c:v>0.82649907146281598</c:v>
                </c:pt>
                <c:pt idx="156">
                  <c:v>0.825869045770388</c:v>
                </c:pt>
                <c:pt idx="157">
                  <c:v>0.82524248397801203</c:v>
                </c:pt>
                <c:pt idx="158">
                  <c:v>0.824619448062339</c:v>
                </c:pt>
                <c:pt idx="159">
                  <c:v>0.82400000000002405</c:v>
                </c:pt>
                <c:pt idx="160">
                  <c:v>0.82338414427621698</c:v>
                </c:pt>
                <c:pt idx="161">
                  <c:v>0.82277165541007002</c:v>
                </c:pt>
                <c:pt idx="162">
                  <c:v>0.82216225042923097</c:v>
                </c:pt>
                <c:pt idx="163">
                  <c:v>0.82155564636135203</c:v>
                </c:pt>
                <c:pt idx="164">
                  <c:v>0.820951560234082</c:v>
                </c:pt>
                <c:pt idx="165">
                  <c:v>0.82034970907506999</c:v>
                </c:pt>
                <c:pt idx="166">
                  <c:v>0.819749809911967</c:v>
                </c:pt>
                <c:pt idx="167">
                  <c:v>0.81915157977242203</c:v>
                </c:pt>
                <c:pt idx="168">
                  <c:v>0.81855473568408499</c:v>
                </c:pt>
                <c:pt idx="169">
                  <c:v>0.81795899467460598</c:v>
                </c:pt>
                <c:pt idx="170">
                  <c:v>0.817364073771635</c:v>
                </c:pt>
                <c:pt idx="171">
                  <c:v>0.81676969000282096</c:v>
                </c:pt>
                <c:pt idx="172">
                  <c:v>0.81617556039581396</c:v>
                </c:pt>
                <c:pt idx="173">
                  <c:v>0.81558140197826501</c:v>
                </c:pt>
                <c:pt idx="174">
                  <c:v>0.814986931777823</c:v>
                </c:pt>
                <c:pt idx="175">
                  <c:v>0.81439186682213704</c:v>
                </c:pt>
                <c:pt idx="176">
                  <c:v>0.81379592413885804</c:v>
                </c:pt>
                <c:pt idx="177">
                  <c:v>0.81319882075563499</c:v>
                </c:pt>
                <c:pt idx="178">
                  <c:v>0.812600273700119</c:v>
                </c:pt>
                <c:pt idx="179">
                  <c:v>0.81199999999995898</c:v>
                </c:pt>
                <c:pt idx="180">
                  <c:v>0.811397817163654</c:v>
                </c:pt>
                <c:pt idx="181">
                  <c:v>0.81079394462310406</c:v>
                </c:pt>
                <c:pt idx="182">
                  <c:v>0.810188702291055</c:v>
                </c:pt>
                <c:pt idx="183">
                  <c:v>0.809582410080257</c:v>
                </c:pt>
                <c:pt idx="184">
                  <c:v>0.80897538790345702</c:v>
                </c:pt>
                <c:pt idx="185">
                  <c:v>0.80836795567340403</c:v>
                </c:pt>
                <c:pt idx="186">
                  <c:v>0.80776043330284597</c:v>
                </c:pt>
                <c:pt idx="187">
                  <c:v>0.80715314070453104</c:v>
                </c:pt>
                <c:pt idx="188">
                  <c:v>0.80654639779120696</c:v>
                </c:pt>
                <c:pt idx="189">
                  <c:v>0.80594052447562203</c:v>
                </c:pt>
                <c:pt idx="190">
                  <c:v>0.80533584067052399</c:v>
                </c:pt>
                <c:pt idx="191">
                  <c:v>0.80473266628866302</c:v>
                </c:pt>
                <c:pt idx="192">
                  <c:v>0.80413132124278397</c:v>
                </c:pt>
                <c:pt idx="193">
                  <c:v>0.80353212544563801</c:v>
                </c:pt>
                <c:pt idx="194">
                  <c:v>0.802935398809972</c:v>
                </c:pt>
                <c:pt idx="195">
                  <c:v>0.802341461248534</c:v>
                </c:pt>
                <c:pt idx="196">
                  <c:v>0.80175063267407198</c:v>
                </c:pt>
                <c:pt idx="197">
                  <c:v>0.80116323299933501</c:v>
                </c:pt>
                <c:pt idx="198">
                  <c:v>0.80057958213707103</c:v>
                </c:pt>
                <c:pt idx="199">
                  <c:v>0.80000000000002702</c:v>
                </c:pt>
                <c:pt idx="200">
                  <c:v>0.79942474027223598</c:v>
                </c:pt>
                <c:pt idx="201">
                  <c:v>0.79885379172286397</c:v>
                </c:pt>
                <c:pt idx="202">
                  <c:v>0.798287076892362</c:v>
                </c:pt>
                <c:pt idx="203">
                  <c:v>0.79772451832117997</c:v>
                </c:pt>
                <c:pt idx="204">
                  <c:v>0.79716603854976797</c:v>
                </c:pt>
                <c:pt idx="205">
                  <c:v>0.79661156011857703</c:v>
                </c:pt>
                <c:pt idx="206">
                  <c:v>0.79606100556805603</c:v>
                </c:pt>
                <c:pt idx="207">
                  <c:v>0.79551429743865598</c:v>
                </c:pt>
                <c:pt idx="208">
                  <c:v>0.79497135827082799</c:v>
                </c:pt>
                <c:pt idx="209">
                  <c:v>0.79443211060502095</c:v>
                </c:pt>
                <c:pt idx="210">
                  <c:v>0.79389647698168597</c:v>
                </c:pt>
                <c:pt idx="211">
                  <c:v>0.79336437994127396</c:v>
                </c:pt>
                <c:pt idx="212">
                  <c:v>0.79283574202423401</c:v>
                </c:pt>
                <c:pt idx="213">
                  <c:v>0.79231048577101704</c:v>
                </c:pt>
                <c:pt idx="214">
                  <c:v>0.79178853372207403</c:v>
                </c:pt>
                <c:pt idx="215">
                  <c:v>0.79126980841785399</c:v>
                </c:pt>
                <c:pt idx="216">
                  <c:v>0.79075423239880704</c:v>
                </c:pt>
                <c:pt idx="217">
                  <c:v>0.79024172820538496</c:v>
                </c:pt>
                <c:pt idx="218">
                  <c:v>0.78973221837803698</c:v>
                </c:pt>
                <c:pt idx="219">
                  <c:v>0.78922562545721398</c:v>
                </c:pt>
                <c:pt idx="220">
                  <c:v>0.78872187198336596</c:v>
                </c:pt>
                <c:pt idx="221">
                  <c:v>0.78822088049694305</c:v>
                </c:pt>
                <c:pt idx="222">
                  <c:v>0.78772257353839503</c:v>
                </c:pt>
                <c:pt idx="223">
                  <c:v>0.78722687364817401</c:v>
                </c:pt>
                <c:pt idx="224">
                  <c:v>0.78673370336672899</c:v>
                </c:pt>
                <c:pt idx="225">
                  <c:v>0.78624298523450997</c:v>
                </c:pt>
                <c:pt idx="226">
                  <c:v>0.78575464179196797</c:v>
                </c:pt>
                <c:pt idx="227">
                  <c:v>0.78526859557955297</c:v>
                </c:pt>
                <c:pt idx="228">
                  <c:v>0.784784769137716</c:v>
                </c:pt>
                <c:pt idx="229">
                  <c:v>0.78430308500690593</c:v>
                </c:pt>
                <c:pt idx="230">
                  <c:v>0.783823465727574</c:v>
                </c:pt>
                <c:pt idx="231">
                  <c:v>0.78334583384017098</c:v>
                </c:pt>
                <c:pt idx="232">
                  <c:v>0.78287011188514599</c:v>
                </c:pt>
                <c:pt idx="233">
                  <c:v>0.78239622240295004</c:v>
                </c:pt>
                <c:pt idx="234">
                  <c:v>0.78192408793403401</c:v>
                </c:pt>
                <c:pt idx="235">
                  <c:v>0.78145363101884702</c:v>
                </c:pt>
                <c:pt idx="236">
                  <c:v>0.78098477419783896</c:v>
                </c:pt>
                <c:pt idx="237">
                  <c:v>0.78051744001146206</c:v>
                </c:pt>
                <c:pt idx="238">
                  <c:v>0.78005155100016499</c:v>
                </c:pt>
                <c:pt idx="239">
                  <c:v>0.77958702970439897</c:v>
                </c:pt>
                <c:pt idx="240">
                  <c:v>0.77912379866461401</c:v>
                </c:pt>
                <c:pt idx="241">
                  <c:v>0.778661780421261</c:v>
                </c:pt>
                <c:pt idx="242">
                  <c:v>0.77820089751478805</c:v>
                </c:pt>
                <c:pt idx="243">
                  <c:v>0.77774107248564794</c:v>
                </c:pt>
                <c:pt idx="244">
                  <c:v>0.77728222787429002</c:v>
                </c:pt>
                <c:pt idx="245">
                  <c:v>0.77682428622116495</c:v>
                </c:pt>
                <c:pt idx="246">
                  <c:v>0.77636717006672207</c:v>
                </c:pt>
                <c:pt idx="247">
                  <c:v>0.77591080195141293</c:v>
                </c:pt>
                <c:pt idx="248">
                  <c:v>0.77545510441568699</c:v>
                </c:pt>
                <c:pt idx="249">
                  <c:v>0.77499999999999403</c:v>
                </c:pt>
                <c:pt idx="250">
                  <c:v>0.77454542493157597</c:v>
                </c:pt>
                <c:pt idx="251">
                  <c:v>0.77409137018483498</c:v>
                </c:pt>
                <c:pt idx="252">
                  <c:v>0.77363784042096095</c:v>
                </c:pt>
                <c:pt idx="253">
                  <c:v>0.77318484030114898</c:v>
                </c:pt>
                <c:pt idx="254">
                  <c:v>0.77273237448658905</c:v>
                </c:pt>
                <c:pt idx="255">
                  <c:v>0.77228044763847503</c:v>
                </c:pt>
                <c:pt idx="256">
                  <c:v>0.77182906441799704</c:v>
                </c:pt>
                <c:pt idx="257">
                  <c:v>0.77137822948635004</c:v>
                </c:pt>
                <c:pt idx="258">
                  <c:v>0.77092794750472393</c:v>
                </c:pt>
                <c:pt idx="259">
                  <c:v>0.77047822313431202</c:v>
                </c:pt>
                <c:pt idx="260">
                  <c:v>0.77002906103630597</c:v>
                </c:pt>
                <c:pt idx="261">
                  <c:v>0.76958046587189899</c:v>
                </c:pt>
                <c:pt idx="262">
                  <c:v>0.76913244230228295</c:v>
                </c:pt>
                <c:pt idx="263">
                  <c:v>0.76868499498864895</c:v>
                </c:pt>
                <c:pt idx="264">
                  <c:v>0.76823812859218998</c:v>
                </c:pt>
                <c:pt idx="265">
                  <c:v>0.76779184777409903</c:v>
                </c:pt>
                <c:pt idx="266">
                  <c:v>0.76734615719556798</c:v>
                </c:pt>
                <c:pt idx="267">
                  <c:v>0.76690106151778803</c:v>
                </c:pt>
                <c:pt idx="268">
                  <c:v>0.76645656540195195</c:v>
                </c:pt>
                <c:pt idx="269">
                  <c:v>0.76601267350925206</c:v>
                </c:pt>
                <c:pt idx="270">
                  <c:v>0.76556939050088102</c:v>
                </c:pt>
                <c:pt idx="271">
                  <c:v>0.76512672103803003</c:v>
                </c:pt>
                <c:pt idx="272">
                  <c:v>0.76468466978189198</c:v>
                </c:pt>
                <c:pt idx="273">
                  <c:v>0.76424324139365907</c:v>
                </c:pt>
                <c:pt idx="274">
                  <c:v>0.76380244053452406</c:v>
                </c:pt>
                <c:pt idx="275">
                  <c:v>0.76336227186567807</c:v>
                </c:pt>
                <c:pt idx="276">
                  <c:v>0.76292274004831406</c:v>
                </c:pt>
                <c:pt idx="277">
                  <c:v>0.76248384974362393</c:v>
                </c:pt>
                <c:pt idx="278">
                  <c:v>0.76204560561279899</c:v>
                </c:pt>
                <c:pt idx="279">
                  <c:v>0.76160801231703401</c:v>
                </c:pt>
                <c:pt idx="280">
                  <c:v>0.76117107451751898</c:v>
                </c:pt>
                <c:pt idx="281">
                  <c:v>0.76073479687544598</c:v>
                </c:pt>
                <c:pt idx="282">
                  <c:v>0.76029918405200902</c:v>
                </c:pt>
                <c:pt idx="283">
                  <c:v>0.75986424070839897</c:v>
                </c:pt>
                <c:pt idx="284">
                  <c:v>0.75942997150580904</c:v>
                </c:pt>
                <c:pt idx="285">
                  <c:v>0.75899638110543</c:v>
                </c:pt>
                <c:pt idx="286">
                  <c:v>0.75856347416845504</c:v>
                </c:pt>
                <c:pt idx="287">
                  <c:v>0.75813125535607706</c:v>
                </c:pt>
                <c:pt idx="288">
                  <c:v>0.75769972932948704</c:v>
                </c:pt>
                <c:pt idx="289">
                  <c:v>0.75726890074987696</c:v>
                </c:pt>
                <c:pt idx="290">
                  <c:v>0.75683877427844004</c:v>
                </c:pt>
                <c:pt idx="291">
                  <c:v>0.75640935457636793</c:v>
                </c:pt>
                <c:pt idx="292">
                  <c:v>0.75598064630485395</c:v>
                </c:pt>
                <c:pt idx="293">
                  <c:v>0.75555265412508799</c:v>
                </c:pt>
                <c:pt idx="294">
                  <c:v>0.75512538269826501</c:v>
                </c:pt>
                <c:pt idx="295">
                  <c:v>0.75469883668557503</c:v>
                </c:pt>
                <c:pt idx="296">
                  <c:v>0.75427302074821201</c:v>
                </c:pt>
                <c:pt idx="297">
                  <c:v>0.75384793954736695</c:v>
                </c:pt>
                <c:pt idx="298">
                  <c:v>0.75342359774423207</c:v>
                </c:pt>
                <c:pt idx="299">
                  <c:v>0.753000000000001</c:v>
                </c:pt>
                <c:pt idx="300">
                  <c:v>0.75257714977781398</c:v>
                </c:pt>
                <c:pt idx="301">
                  <c:v>0.75215504574861602</c:v>
                </c:pt>
                <c:pt idx="302">
                  <c:v>0.75173368538530094</c:v>
                </c:pt>
                <c:pt idx="303">
                  <c:v>0.75131306616076299</c:v>
                </c:pt>
                <c:pt idx="304">
                  <c:v>0.75089318554789397</c:v>
                </c:pt>
                <c:pt idx="305">
                  <c:v>0.75047404101958903</c:v>
                </c:pt>
                <c:pt idx="306">
                  <c:v>0.75005563004874198</c:v>
                </c:pt>
                <c:pt idx="307">
                  <c:v>0.74963795010824597</c:v>
                </c:pt>
                <c:pt idx="308">
                  <c:v>0.74922099867099601</c:v>
                </c:pt>
                <c:pt idx="309">
                  <c:v>0.74880477320988503</c:v>
                </c:pt>
                <c:pt idx="310">
                  <c:v>0.74838927119780596</c:v>
                </c:pt>
                <c:pt idx="311">
                  <c:v>0.74797449010765393</c:v>
                </c:pt>
                <c:pt idx="312">
                  <c:v>0.74756042741232198</c:v>
                </c:pt>
                <c:pt idx="313">
                  <c:v>0.74714708058470503</c:v>
                </c:pt>
                <c:pt idx="314">
                  <c:v>0.74673444709769499</c:v>
                </c:pt>
                <c:pt idx="315">
                  <c:v>0.74632252442418801</c:v>
                </c:pt>
                <c:pt idx="316">
                  <c:v>0.745911310037075</c:v>
                </c:pt>
                <c:pt idx="317">
                  <c:v>0.74550080140925201</c:v>
                </c:pt>
                <c:pt idx="318">
                  <c:v>0.74509099601361206</c:v>
                </c:pt>
                <c:pt idx="319">
                  <c:v>0.74468189132304907</c:v>
                </c:pt>
                <c:pt idx="320">
                  <c:v>0.74427348481045597</c:v>
                </c:pt>
                <c:pt idx="321">
                  <c:v>0.74386577394872799</c:v>
                </c:pt>
                <c:pt idx="322">
                  <c:v>0.74345875621075708</c:v>
                </c:pt>
                <c:pt idx="323">
                  <c:v>0.74305242906943902</c:v>
                </c:pt>
                <c:pt idx="324">
                  <c:v>0.74264678999766698</c:v>
                </c:pt>
                <c:pt idx="325">
                  <c:v>0.74224183646833408</c:v>
                </c:pt>
                <c:pt idx="326">
                  <c:v>0.74183756595433392</c:v>
                </c:pt>
                <c:pt idx="327">
                  <c:v>0.74143397592856097</c:v>
                </c:pt>
                <c:pt idx="328">
                  <c:v>0.74103106386390905</c:v>
                </c:pt>
                <c:pt idx="329">
                  <c:v>0.74062882723327195</c:v>
                </c:pt>
                <c:pt idx="330">
                  <c:v>0.74022726350954304</c:v>
                </c:pt>
                <c:pt idx="331">
                  <c:v>0.73982637016561692</c:v>
                </c:pt>
                <c:pt idx="332">
                  <c:v>0.73942614467438594</c:v>
                </c:pt>
                <c:pt idx="333">
                  <c:v>0.73902658450874492</c:v>
                </c:pt>
                <c:pt idx="334">
                  <c:v>0.738627687141587</c:v>
                </c:pt>
                <c:pt idx="335">
                  <c:v>0.73822945004580698</c:v>
                </c:pt>
                <c:pt idx="336">
                  <c:v>0.73783187069429801</c:v>
                </c:pt>
                <c:pt idx="337">
                  <c:v>0.73743494655995401</c:v>
                </c:pt>
                <c:pt idx="338">
                  <c:v>0.73703867511566801</c:v>
                </c:pt>
                <c:pt idx="339">
                  <c:v>0.73664305383433493</c:v>
                </c:pt>
                <c:pt idx="340">
                  <c:v>0.73624808018884802</c:v>
                </c:pt>
                <c:pt idx="341">
                  <c:v>0.73585375165210098</c:v>
                </c:pt>
                <c:pt idx="342">
                  <c:v>0.73546006569698807</c:v>
                </c:pt>
                <c:pt idx="343">
                  <c:v>0.73506701979640199</c:v>
                </c:pt>
                <c:pt idx="344">
                  <c:v>0.73467461142323698</c:v>
                </c:pt>
                <c:pt idx="345">
                  <c:v>0.73428283805038808</c:v>
                </c:pt>
                <c:pt idx="346">
                  <c:v>0.73389169715074698</c:v>
                </c:pt>
                <c:pt idx="347">
                  <c:v>0.73350118619720894</c:v>
                </c:pt>
                <c:pt idx="348">
                  <c:v>0.733111302662668</c:v>
                </c:pt>
                <c:pt idx="349">
                  <c:v>0.73272204402001706</c:v>
                </c:pt>
                <c:pt idx="350">
                  <c:v>0.73233340774214906</c:v>
                </c:pt>
                <c:pt idx="351">
                  <c:v>0.73194539130196001</c:v>
                </c:pt>
                <c:pt idx="352">
                  <c:v>0.73155799217234208</c:v>
                </c:pt>
                <c:pt idx="353">
                  <c:v>0.73117120782618894</c:v>
                </c:pt>
                <c:pt idx="354">
                  <c:v>0.73078503573639608</c:v>
                </c:pt>
                <c:pt idx="355">
                  <c:v>0.73039947337585498</c:v>
                </c:pt>
                <c:pt idx="356">
                  <c:v>0.73001451821746099</c:v>
                </c:pt>
                <c:pt idx="357">
                  <c:v>0.72963016773410794</c:v>
                </c:pt>
                <c:pt idx="358">
                  <c:v>0.72924641939868806</c:v>
                </c:pt>
                <c:pt idx="359">
                  <c:v>0.72886327068409695</c:v>
                </c:pt>
                <c:pt idx="360">
                  <c:v>0.72848071906322798</c:v>
                </c:pt>
                <c:pt idx="361">
                  <c:v>0.72809876200897405</c:v>
                </c:pt>
                <c:pt idx="362">
                  <c:v>0.72771739699422899</c:v>
                </c:pt>
                <c:pt idx="363">
                  <c:v>0.72733662149188794</c:v>
                </c:pt>
                <c:pt idx="364">
                  <c:v>0.72695643297484303</c:v>
                </c:pt>
                <c:pt idx="365">
                  <c:v>0.72657682891598907</c:v>
                </c:pt>
                <c:pt idx="366">
                  <c:v>0.72619780678821999</c:v>
                </c:pt>
                <c:pt idx="367">
                  <c:v>0.72581936406442793</c:v>
                </c:pt>
                <c:pt idx="368">
                  <c:v>0.72544149821750903</c:v>
                </c:pt>
                <c:pt idx="369">
                  <c:v>0.72506420672035599</c:v>
                </c:pt>
                <c:pt idx="370">
                  <c:v>0.72468748704586194</c:v>
                </c:pt>
                <c:pt idx="371">
                  <c:v>0.72431133666692205</c:v>
                </c:pt>
                <c:pt idx="372">
                  <c:v>0.72393575305642799</c:v>
                </c:pt>
                <c:pt idx="373">
                  <c:v>0.72356073368727603</c:v>
                </c:pt>
                <c:pt idx="374">
                  <c:v>0.72318627603235797</c:v>
                </c:pt>
                <c:pt idx="375">
                  <c:v>0.72281237756456895</c:v>
                </c:pt>
                <c:pt idx="376">
                  <c:v>0.72243903575680202</c:v>
                </c:pt>
                <c:pt idx="377">
                  <c:v>0.72206624808195108</c:v>
                </c:pt>
                <c:pt idx="378">
                  <c:v>0.72169401201291006</c:v>
                </c:pt>
                <c:pt idx="379">
                  <c:v>0.72132232502257299</c:v>
                </c:pt>
                <c:pt idx="380">
                  <c:v>0.720951184583833</c:v>
                </c:pt>
                <c:pt idx="381">
                  <c:v>0.72058058816958392</c:v>
                </c:pt>
                <c:pt idx="382">
                  <c:v>0.72021053325272</c:v>
                </c:pt>
                <c:pt idx="383">
                  <c:v>0.71984101730613492</c:v>
                </c:pt>
                <c:pt idx="384">
                  <c:v>0.71947203780272195</c:v>
                </c:pt>
                <c:pt idx="385">
                  <c:v>0.71910359221537501</c:v>
                </c:pt>
                <c:pt idx="386">
                  <c:v>0.71873567801698901</c:v>
                </c:pt>
                <c:pt idx="387">
                  <c:v>0.71836829268045599</c:v>
                </c:pt>
                <c:pt idx="388">
                  <c:v>0.71800143367867097</c:v>
                </c:pt>
                <c:pt idx="389">
                  <c:v>0.717635098484528</c:v>
                </c:pt>
                <c:pt idx="390">
                  <c:v>0.71726928457091899</c:v>
                </c:pt>
                <c:pt idx="391">
                  <c:v>0.71690398941074007</c:v>
                </c:pt>
                <c:pt idx="392">
                  <c:v>0.71653921047688307</c:v>
                </c:pt>
                <c:pt idx="393">
                  <c:v>0.71617494524224301</c:v>
                </c:pt>
                <c:pt idx="394">
                  <c:v>0.71581119117971292</c:v>
                </c:pt>
                <c:pt idx="395">
                  <c:v>0.71544794576218695</c:v>
                </c:pt>
                <c:pt idx="396">
                  <c:v>0.71508520646255902</c:v>
                </c:pt>
                <c:pt idx="397">
                  <c:v>0.71472297075372304</c:v>
                </c:pt>
                <c:pt idx="398">
                  <c:v>0.71436123610857205</c:v>
                </c:pt>
                <c:pt idx="399">
                  <c:v>0.71399999999999997</c:v>
                </c:pt>
                <c:pt idx="400">
                  <c:v>0.71363926010675405</c:v>
                </c:pt>
                <c:pt idx="401">
                  <c:v>0.713279014930991</c:v>
                </c:pt>
                <c:pt idx="402">
                  <c:v>0.71291926318072196</c:v>
                </c:pt>
                <c:pt idx="403">
                  <c:v>0.71256000356395599</c:v>
                </c:pt>
                <c:pt idx="404">
                  <c:v>0.71220123478870501</c:v>
                </c:pt>
                <c:pt idx="405">
                  <c:v>0.71184295556297905</c:v>
                </c:pt>
                <c:pt idx="406">
                  <c:v>0.71148516459478706</c:v>
                </c:pt>
                <c:pt idx="407">
                  <c:v>0.71112786059214006</c:v>
                </c:pt>
                <c:pt idx="408">
                  <c:v>0.71077104226304899</c:v>
                </c:pt>
                <c:pt idx="409">
                  <c:v>0.710414708315523</c:v>
                </c:pt>
                <c:pt idx="410">
                  <c:v>0.71005885745757302</c:v>
                </c:pt>
                <c:pt idx="411">
                  <c:v>0.70970348839720998</c:v>
                </c:pt>
                <c:pt idx="412">
                  <c:v>0.70934859984244292</c:v>
                </c:pt>
                <c:pt idx="413">
                  <c:v>0.70899419050128298</c:v>
                </c:pt>
                <c:pt idx="414">
                  <c:v>0.708640259081741</c:v>
                </c:pt>
                <c:pt idx="415">
                  <c:v>0.708286804291826</c:v>
                </c:pt>
                <c:pt idx="416">
                  <c:v>0.70793382483954792</c:v>
                </c:pt>
                <c:pt idx="417">
                  <c:v>0.70758131943291902</c:v>
                </c:pt>
                <c:pt idx="418">
                  <c:v>0.70722928677994901</c:v>
                </c:pt>
                <c:pt idx="419">
                  <c:v>0.70687772558864603</c:v>
                </c:pt>
                <c:pt idx="420">
                  <c:v>0.70652663456702303</c:v>
                </c:pt>
                <c:pt idx="421">
                  <c:v>0.70617601242309003</c:v>
                </c:pt>
                <c:pt idx="422">
                  <c:v>0.70582585786485597</c:v>
                </c:pt>
                <c:pt idx="423">
                  <c:v>0.70547616960033199</c:v>
                </c:pt>
                <c:pt idx="424">
                  <c:v>0.70512694633752804</c:v>
                </c:pt>
                <c:pt idx="425">
                  <c:v>0.70477818678445492</c:v>
                </c:pt>
                <c:pt idx="426">
                  <c:v>0.70442988964912201</c:v>
                </c:pt>
                <c:pt idx="427">
                  <c:v>0.70408205363954102</c:v>
                </c:pt>
                <c:pt idx="428">
                  <c:v>0.70373467746372098</c:v>
                </c:pt>
                <c:pt idx="429">
                  <c:v>0.70338775982967294</c:v>
                </c:pt>
                <c:pt idx="430">
                  <c:v>0.70304129944540694</c:v>
                </c:pt>
                <c:pt idx="431">
                  <c:v>0.70269529501893402</c:v>
                </c:pt>
                <c:pt idx="432">
                  <c:v>0.70234974525826299</c:v>
                </c:pt>
                <c:pt idx="433">
                  <c:v>0.70200464887140501</c:v>
                </c:pt>
                <c:pt idx="434">
                  <c:v>0.70166000456637001</c:v>
                </c:pt>
                <c:pt idx="435">
                  <c:v>0.70131581105116902</c:v>
                </c:pt>
                <c:pt idx="436">
                  <c:v>0.70097206703381199</c:v>
                </c:pt>
                <c:pt idx="437">
                  <c:v>0.70062877122230893</c:v>
                </c:pt>
                <c:pt idx="438">
                  <c:v>0.70028592232467002</c:v>
                </c:pt>
                <c:pt idx="439">
                  <c:v>0.69994351904890606</c:v>
                </c:pt>
                <c:pt idx="440">
                  <c:v>0.69960156010302799</c:v>
                </c:pt>
                <c:pt idx="441">
                  <c:v>0.69926004419504406</c:v>
                </c:pt>
                <c:pt idx="442">
                  <c:v>0.69891897003296699</c:v>
                </c:pt>
                <c:pt idx="443">
                  <c:v>0.69857833632480504</c:v>
                </c:pt>
                <c:pt idx="444">
                  <c:v>0.69823814177857002</c:v>
                </c:pt>
                <c:pt idx="445">
                  <c:v>0.69789838510227098</c:v>
                </c:pt>
                <c:pt idx="446">
                  <c:v>0.69755906500392006</c:v>
                </c:pt>
                <c:pt idx="447">
                  <c:v>0.69722018019152499</c:v>
                </c:pt>
                <c:pt idx="448">
                  <c:v>0.696881729373098</c:v>
                </c:pt>
                <c:pt idx="449">
                  <c:v>0.69654371125664905</c:v>
                </c:pt>
                <c:pt idx="450">
                  <c:v>0.69620612455018804</c:v>
                </c:pt>
                <c:pt idx="451">
                  <c:v>0.69586896796172493</c:v>
                </c:pt>
                <c:pt idx="452">
                  <c:v>0.69553224019927096</c:v>
                </c:pt>
                <c:pt idx="453">
                  <c:v>0.69519593997083606</c:v>
                </c:pt>
                <c:pt idx="454">
                  <c:v>0.69486006598443106</c:v>
                </c:pt>
                <c:pt idx="455">
                  <c:v>0.694524616948065</c:v>
                </c:pt>
                <c:pt idx="456">
                  <c:v>0.69418959156974902</c:v>
                </c:pt>
                <c:pt idx="457">
                  <c:v>0.69385498855749295</c:v>
                </c:pt>
                <c:pt idx="458">
                  <c:v>0.69352080661930793</c:v>
                </c:pt>
                <c:pt idx="459">
                  <c:v>0.69318704446320401</c:v>
                </c:pt>
                <c:pt idx="460">
                  <c:v>0.692853700797191</c:v>
                </c:pt>
                <c:pt idx="461">
                  <c:v>0.69252077432927894</c:v>
                </c:pt>
                <c:pt idx="462">
                  <c:v>0.692188263767479</c:v>
                </c:pt>
                <c:pt idx="463">
                  <c:v>0.69185616781980097</c:v>
                </c:pt>
                <c:pt idx="464">
                  <c:v>0.69152448519425602</c:v>
                </c:pt>
                <c:pt idx="465">
                  <c:v>0.69119321459885308</c:v>
                </c:pt>
                <c:pt idx="466">
                  <c:v>0.69086235474160307</c:v>
                </c:pt>
                <c:pt idx="467">
                  <c:v>0.69053190433051692</c:v>
                </c:pt>
                <c:pt idx="468">
                  <c:v>0.69020186207360401</c:v>
                </c:pt>
                <c:pt idx="469">
                  <c:v>0.68987222667887393</c:v>
                </c:pt>
                <c:pt idx="470">
                  <c:v>0.68954299685434006</c:v>
                </c:pt>
                <c:pt idx="471">
                  <c:v>0.68921417130800899</c:v>
                </c:pt>
                <c:pt idx="472">
                  <c:v>0.68888574874789399</c:v>
                </c:pt>
                <c:pt idx="473">
                  <c:v>0.68855772788200298</c:v>
                </c:pt>
                <c:pt idx="474">
                  <c:v>0.688230107418348</c:v>
                </c:pt>
                <c:pt idx="475">
                  <c:v>0.68790288606493799</c:v>
                </c:pt>
                <c:pt idx="476">
                  <c:v>0.68757606252978498</c:v>
                </c:pt>
                <c:pt idx="477">
                  <c:v>0.68724963552089802</c:v>
                </c:pt>
                <c:pt idx="478">
                  <c:v>0.68692360374628703</c:v>
                </c:pt>
                <c:pt idx="479">
                  <c:v>0.68659796591396405</c:v>
                </c:pt>
                <c:pt idx="480">
                  <c:v>0.68627272073193701</c:v>
                </c:pt>
                <c:pt idx="481">
                  <c:v>0.68594786690821796</c:v>
                </c:pt>
                <c:pt idx="482">
                  <c:v>0.68562340315081705</c:v>
                </c:pt>
                <c:pt idx="483">
                  <c:v>0.68529932816774397</c:v>
                </c:pt>
                <c:pt idx="484">
                  <c:v>0.68497564066701</c:v>
                </c:pt>
                <c:pt idx="485">
                  <c:v>0.68465233935662395</c:v>
                </c:pt>
                <c:pt idx="486">
                  <c:v>0.68432942294459698</c:v>
                </c:pt>
                <c:pt idx="487">
                  <c:v>0.68400689013894</c:v>
                </c:pt>
                <c:pt idx="488">
                  <c:v>0.68368473964766197</c:v>
                </c:pt>
                <c:pt idx="489">
                  <c:v>0.68336297017877501</c:v>
                </c:pt>
                <c:pt idx="490">
                  <c:v>0.68304158044028696</c:v>
                </c:pt>
                <c:pt idx="491">
                  <c:v>0.68272056914021007</c:v>
                </c:pt>
                <c:pt idx="492">
                  <c:v>0.68239993498655394</c:v>
                </c:pt>
                <c:pt idx="493">
                  <c:v>0.68207967668732894</c:v>
                </c:pt>
                <c:pt idx="494">
                  <c:v>0.68175979295054501</c:v>
                </c:pt>
                <c:pt idx="495">
                  <c:v>0.68144028248421407</c:v>
                </c:pt>
                <c:pt idx="496">
                  <c:v>0.68112114399634405</c:v>
                </c:pt>
                <c:pt idx="497">
                  <c:v>0.68080237619494599</c:v>
                </c:pt>
                <c:pt idx="498">
                  <c:v>0.68048397778803205</c:v>
                </c:pt>
                <c:pt idx="499">
                  <c:v>0.68016594748360992</c:v>
                </c:pt>
                <c:pt idx="500">
                  <c:v>0.67984828398969199</c:v>
                </c:pt>
                <c:pt idx="501">
                  <c:v>0.67953098601428708</c:v>
                </c:pt>
                <c:pt idx="502">
                  <c:v>0.67921405226540599</c:v>
                </c:pt>
                <c:pt idx="503">
                  <c:v>0.67889748145105899</c:v>
                </c:pt>
                <c:pt idx="504">
                  <c:v>0.67858127227925702</c:v>
                </c:pt>
                <c:pt idx="505">
                  <c:v>0.678265423458009</c:v>
                </c:pt>
                <c:pt idx="506">
                  <c:v>0.67794993369532697</c:v>
                </c:pt>
                <c:pt idx="507">
                  <c:v>0.67763480169921997</c:v>
                </c:pt>
                <c:pt idx="508">
                  <c:v>0.67732002617769904</c:v>
                </c:pt>
                <c:pt idx="509">
                  <c:v>0.67700560583877401</c:v>
                </c:pt>
                <c:pt idx="510">
                  <c:v>0.67669153939045501</c:v>
                </c:pt>
                <c:pt idx="511">
                  <c:v>0.67637782554075199</c:v>
                </c:pt>
                <c:pt idx="512">
                  <c:v>0.67606446299767697</c:v>
                </c:pt>
                <c:pt idx="513">
                  <c:v>0.67575145046923901</c:v>
                </c:pt>
                <c:pt idx="514">
                  <c:v>0.67543878666344792</c:v>
                </c:pt>
                <c:pt idx="515">
                  <c:v>0.67512647028831507</c:v>
                </c:pt>
                <c:pt idx="516">
                  <c:v>0.67481450005184995</c:v>
                </c:pt>
                <c:pt idx="517">
                  <c:v>0.67450287466206404</c:v>
                </c:pt>
                <c:pt idx="518">
                  <c:v>0.67419159282696595</c:v>
                </c:pt>
                <c:pt idx="519">
                  <c:v>0.67388065325456803</c:v>
                </c:pt>
                <c:pt idx="520">
                  <c:v>0.673570054652879</c:v>
                </c:pt>
                <c:pt idx="521">
                  <c:v>0.67325979572990902</c:v>
                </c:pt>
                <c:pt idx="522">
                  <c:v>0.672949875193669</c:v>
                </c:pt>
                <c:pt idx="523">
                  <c:v>0.67264029175216999</c:v>
                </c:pt>
                <c:pt idx="524">
                  <c:v>0.67233104411342093</c:v>
                </c:pt>
                <c:pt idx="525">
                  <c:v>0.67202213098543306</c:v>
                </c:pt>
                <c:pt idx="526">
                  <c:v>0.671713551076216</c:v>
                </c:pt>
                <c:pt idx="527">
                  <c:v>0.67140530309378099</c:v>
                </c:pt>
                <c:pt idx="528">
                  <c:v>0.67109738574613698</c:v>
                </c:pt>
                <c:pt idx="529">
                  <c:v>0.67078979774129599</c:v>
                </c:pt>
                <c:pt idx="530">
                  <c:v>0.67048253778726696</c:v>
                </c:pt>
                <c:pt idx="531">
                  <c:v>0.67017560459205994</c:v>
                </c:pt>
                <c:pt idx="532">
                  <c:v>0.66986899686368706</c:v>
                </c:pt>
                <c:pt idx="533">
                  <c:v>0.66956271331015604</c:v>
                </c:pt>
                <c:pt idx="534">
                  <c:v>0.66925675263947992</c:v>
                </c:pt>
                <c:pt idx="535">
                  <c:v>0.66895111355966708</c:v>
                </c:pt>
                <c:pt idx="536">
                  <c:v>0.66864579477872899</c:v>
                </c:pt>
                <c:pt idx="537">
                  <c:v>0.66834079500467503</c:v>
                </c:pt>
                <c:pt idx="538">
                  <c:v>0.66803611294551501</c:v>
                </c:pt>
                <c:pt idx="539">
                  <c:v>0.66773174730926099</c:v>
                </c:pt>
                <c:pt idx="540">
                  <c:v>0.667427696803922</c:v>
                </c:pt>
                <c:pt idx="541">
                  <c:v>0.66712396013750896</c:v>
                </c:pt>
                <c:pt idx="542">
                  <c:v>0.66682053601803193</c:v>
                </c:pt>
                <c:pt idx="543">
                  <c:v>0.66651742315350093</c:v>
                </c:pt>
                <c:pt idx="544">
                  <c:v>0.66621462025192701</c:v>
                </c:pt>
                <c:pt idx="545">
                  <c:v>0.66591212602131999</c:v>
                </c:pt>
                <c:pt idx="546">
                  <c:v>0.66560993916969002</c:v>
                </c:pt>
                <c:pt idx="547">
                  <c:v>0.66530805840504703</c:v>
                </c:pt>
                <c:pt idx="548">
                  <c:v>0.66500648243540295</c:v>
                </c:pt>
                <c:pt idx="549">
                  <c:v>0.66470520996876603</c:v>
                </c:pt>
                <c:pt idx="550">
                  <c:v>0.66440423971314799</c:v>
                </c:pt>
                <c:pt idx="551">
                  <c:v>0.66410357037655898</c:v>
                </c:pt>
                <c:pt idx="552">
                  <c:v>0.66380320066700804</c:v>
                </c:pt>
                <c:pt idx="553">
                  <c:v>0.66350312929250699</c:v>
                </c:pt>
                <c:pt idx="554">
                  <c:v>0.66320335496106608</c:v>
                </c:pt>
                <c:pt idx="555">
                  <c:v>0.66290387638069492</c:v>
                </c:pt>
                <c:pt idx="556">
                  <c:v>0.66260469225940299</c:v>
                </c:pt>
                <c:pt idx="557">
                  <c:v>0.662305801305203</c:v>
                </c:pt>
                <c:pt idx="558">
                  <c:v>0.66200720222610299</c:v>
                </c:pt>
                <c:pt idx="559">
                  <c:v>0.66170889373011399</c:v>
                </c:pt>
                <c:pt idx="560">
                  <c:v>0.66141087452524694</c:v>
                </c:pt>
                <c:pt idx="561">
                  <c:v>0.66111314331951199</c:v>
                </c:pt>
                <c:pt idx="562">
                  <c:v>0.66081569882091906</c:v>
                </c:pt>
                <c:pt idx="563">
                  <c:v>0.66051853973747798</c:v>
                </c:pt>
                <c:pt idx="564">
                  <c:v>0.66022166477720001</c:v>
                </c:pt>
                <c:pt idx="565">
                  <c:v>0.65992507264809408</c:v>
                </c:pt>
                <c:pt idx="566">
                  <c:v>0.659628762058172</c:v>
                </c:pt>
                <c:pt idx="567">
                  <c:v>0.65933273171544404</c:v>
                </c:pt>
                <c:pt idx="568">
                  <c:v>0.65903698032791902</c:v>
                </c:pt>
                <c:pt idx="569">
                  <c:v>0.65874150660360897</c:v>
                </c:pt>
                <c:pt idx="570">
                  <c:v>0.65844630925052305</c:v>
                </c:pt>
                <c:pt idx="571">
                  <c:v>0.65815138697667197</c:v>
                </c:pt>
                <c:pt idx="572">
                  <c:v>0.65785673849006598</c:v>
                </c:pt>
                <c:pt idx="573">
                  <c:v>0.65756236249871602</c:v>
                </c:pt>
                <c:pt idx="574">
                  <c:v>0.65726825771063102</c:v>
                </c:pt>
                <c:pt idx="575">
                  <c:v>0.65697442283382201</c:v>
                </c:pt>
                <c:pt idx="576">
                  <c:v>0.65668085657629893</c:v>
                </c:pt>
                <c:pt idx="577">
                  <c:v>0.65638755764607293</c:v>
                </c:pt>
                <c:pt idx="578">
                  <c:v>0.65609452475115404</c:v>
                </c:pt>
                <c:pt idx="579">
                  <c:v>0.65580175659955298</c:v>
                </c:pt>
                <c:pt idx="580">
                  <c:v>0.655509251899279</c:v>
                </c:pt>
                <c:pt idx="581">
                  <c:v>0.65521700935834204</c:v>
                </c:pt>
                <c:pt idx="582">
                  <c:v>0.65492502768475402</c:v>
                </c:pt>
                <c:pt idx="583">
                  <c:v>0.65463330558652399</c:v>
                </c:pt>
                <c:pt idx="584">
                  <c:v>0.65434184177166299</c:v>
                </c:pt>
                <c:pt idx="585">
                  <c:v>0.65405063494818094</c:v>
                </c:pt>
                <c:pt idx="586">
                  <c:v>0.653759683824088</c:v>
                </c:pt>
                <c:pt idx="587">
                  <c:v>0.65346898710739498</c:v>
                </c:pt>
                <c:pt idx="588">
                  <c:v>0.65317854350611193</c:v>
                </c:pt>
                <c:pt idx="589">
                  <c:v>0.65288835172824899</c:v>
                </c:pt>
                <c:pt idx="590">
                  <c:v>0.65259841048181599</c:v>
                </c:pt>
                <c:pt idx="591">
                  <c:v>0.65230871847482508</c:v>
                </c:pt>
                <c:pt idx="592">
                  <c:v>0.65201927441528507</c:v>
                </c:pt>
                <c:pt idx="593">
                  <c:v>0.651730077011205</c:v>
                </c:pt>
                <c:pt idx="594">
                  <c:v>0.65144112497059803</c:v>
                </c:pt>
                <c:pt idx="595">
                  <c:v>0.65115241700147308</c:v>
                </c:pt>
                <c:pt idx="596">
                  <c:v>0.65086395181184098</c:v>
                </c:pt>
                <c:pt idx="597">
                  <c:v>0.65057572810971098</c:v>
                </c:pt>
                <c:pt idx="598">
                  <c:v>0.65028774460309402</c:v>
                </c:pt>
                <c:pt idx="599">
                  <c:v>0.65</c:v>
                </c:pt>
                <c:pt idx="600">
                  <c:v>0.64971249319538193</c:v>
                </c:pt>
                <c:pt idx="601">
                  <c:v>0.649425223831962</c:v>
                </c:pt>
                <c:pt idx="602">
                  <c:v>0.64913819173940501</c:v>
                </c:pt>
                <c:pt idx="603">
                  <c:v>0.64885139674737302</c:v>
                </c:pt>
                <c:pt idx="604">
                  <c:v>0.64856483868553294</c:v>
                </c:pt>
                <c:pt idx="605">
                  <c:v>0.64827851738354703</c:v>
                </c:pt>
                <c:pt idx="606">
                  <c:v>0.64799243267108098</c:v>
                </c:pt>
                <c:pt idx="607">
                  <c:v>0.64770658437779893</c:v>
                </c:pt>
                <c:pt idx="608">
                  <c:v>0.64742097233336393</c:v>
                </c:pt>
                <c:pt idx="609">
                  <c:v>0.647135596367442</c:v>
                </c:pt>
                <c:pt idx="610">
                  <c:v>0.64685045630969595</c:v>
                </c:pt>
                <c:pt idx="611">
                  <c:v>0.64656555198979104</c:v>
                </c:pt>
                <c:pt idx="612">
                  <c:v>0.64628088323739097</c:v>
                </c:pt>
                <c:pt idx="613">
                  <c:v>0.64599644988216098</c:v>
                </c:pt>
                <c:pt idx="614">
                  <c:v>0.64571225175376401</c:v>
                </c:pt>
                <c:pt idx="615">
                  <c:v>0.64542828868186608</c:v>
                </c:pt>
                <c:pt idx="616">
                  <c:v>0.64514456049613</c:v>
                </c:pt>
                <c:pt idx="617">
                  <c:v>0.64486106702622004</c:v>
                </c:pt>
                <c:pt idx="618">
                  <c:v>0.64457780810180099</c:v>
                </c:pt>
                <c:pt idx="619">
                  <c:v>0.644294783552538</c:v>
                </c:pt>
                <c:pt idx="620">
                  <c:v>0.64401199320809299</c:v>
                </c:pt>
                <c:pt idx="621">
                  <c:v>0.643729436898133</c:v>
                </c:pt>
                <c:pt idx="622">
                  <c:v>0.64344711445232106</c:v>
                </c:pt>
                <c:pt idx="623">
                  <c:v>0.64316502570032097</c:v>
                </c:pt>
                <c:pt idx="624">
                  <c:v>0.64288317047179799</c:v>
                </c:pt>
                <c:pt idx="625">
                  <c:v>0.64260154859641605</c:v>
                </c:pt>
                <c:pt idx="626">
                  <c:v>0.64232015990383906</c:v>
                </c:pt>
                <c:pt idx="627">
                  <c:v>0.64203900422373206</c:v>
                </c:pt>
                <c:pt idx="628">
                  <c:v>0.64175808138575796</c:v>
                </c:pt>
                <c:pt idx="629">
                  <c:v>0.64147739121958303</c:v>
                </c:pt>
                <c:pt idx="630">
                  <c:v>0.64119693355486995</c:v>
                </c:pt>
                <c:pt idx="631">
                  <c:v>0.64091670822128399</c:v>
                </c:pt>
                <c:pt idx="632">
                  <c:v>0.64063671504848907</c:v>
                </c:pt>
                <c:pt idx="633">
                  <c:v>0.64035695386614899</c:v>
                </c:pt>
                <c:pt idx="634">
                  <c:v>0.64007742450392902</c:v>
                </c:pt>
                <c:pt idx="635">
                  <c:v>0.63979812679149295</c:v>
                </c:pt>
                <c:pt idx="636">
                  <c:v>0.63951906055850505</c:v>
                </c:pt>
                <c:pt idx="637">
                  <c:v>0.63924022563462901</c:v>
                </c:pt>
                <c:pt idx="638">
                  <c:v>0.63896162184953098</c:v>
                </c:pt>
                <c:pt idx="639">
                  <c:v>0.63868324903287299</c:v>
                </c:pt>
                <c:pt idx="640">
                  <c:v>0.63840510701432107</c:v>
                </c:pt>
                <c:pt idx="641">
                  <c:v>0.63812719562353903</c:v>
                </c:pt>
                <c:pt idx="642">
                  <c:v>0.63784951469019002</c:v>
                </c:pt>
                <c:pt idx="643">
                  <c:v>0.63757206404393996</c:v>
                </c:pt>
                <c:pt idx="644">
                  <c:v>0.63729484351445298</c:v>
                </c:pt>
                <c:pt idx="645">
                  <c:v>0.63701785293139201</c:v>
                </c:pt>
                <c:pt idx="646">
                  <c:v>0.63674109212442198</c:v>
                </c:pt>
                <c:pt idx="647">
                  <c:v>0.63646456092320902</c:v>
                </c:pt>
                <c:pt idx="648">
                  <c:v>0.63618825915741395</c:v>
                </c:pt>
                <c:pt idx="649">
                  <c:v>0.63591218665670401</c:v>
                </c:pt>
                <c:pt idx="650">
                  <c:v>0.63563634325074192</c:v>
                </c:pt>
                <c:pt idx="651">
                  <c:v>0.63536072876919292</c:v>
                </c:pt>
                <c:pt idx="652">
                  <c:v>0.63508534304172093</c:v>
                </c:pt>
                <c:pt idx="653">
                  <c:v>0.63481018589798999</c:v>
                </c:pt>
                <c:pt idx="654">
                  <c:v>0.63453525716766501</c:v>
                </c:pt>
                <c:pt idx="655">
                  <c:v>0.63426055668040893</c:v>
                </c:pt>
                <c:pt idx="656">
                  <c:v>0.63398608426588798</c:v>
                </c:pt>
                <c:pt idx="657">
                  <c:v>0.63371183975376499</c:v>
                </c:pt>
                <c:pt idx="658">
                  <c:v>0.63343782297370399</c:v>
                </c:pt>
                <c:pt idx="659">
                  <c:v>0.633164033755371</c:v>
                </c:pt>
                <c:pt idx="660">
                  <c:v>0.63289047192842895</c:v>
                </c:pt>
                <c:pt idx="661">
                  <c:v>0.63261713732254299</c:v>
                </c:pt>
                <c:pt idx="662">
                  <c:v>0.63234402976737603</c:v>
                </c:pt>
                <c:pt idx="663">
                  <c:v>0.63207114909259399</c:v>
                </c:pt>
                <c:pt idx="664">
                  <c:v>0.63179849512786002</c:v>
                </c:pt>
                <c:pt idx="665">
                  <c:v>0.63152606770284003</c:v>
                </c:pt>
                <c:pt idx="666">
                  <c:v>0.63125386664719607</c:v>
                </c:pt>
                <c:pt idx="667">
                  <c:v>0.63098189179059294</c:v>
                </c:pt>
                <c:pt idx="668">
                  <c:v>0.63071014296269701</c:v>
                </c:pt>
                <c:pt idx="669">
                  <c:v>0.63043861999316997</c:v>
                </c:pt>
                <c:pt idx="670">
                  <c:v>0.63016732271167708</c:v>
                </c:pt>
                <c:pt idx="671">
                  <c:v>0.62989625094788293</c:v>
                </c:pt>
                <c:pt idx="672">
                  <c:v>0.62962540453145199</c:v>
                </c:pt>
                <c:pt idx="673">
                  <c:v>0.62935478329204808</c:v>
                </c:pt>
                <c:pt idx="674">
                  <c:v>0.629084387059336</c:v>
                </c:pt>
                <c:pt idx="675">
                  <c:v>0.62881421566297901</c:v>
                </c:pt>
                <c:pt idx="676">
                  <c:v>0.62854426893264193</c:v>
                </c:pt>
                <c:pt idx="677">
                  <c:v>0.62827454669798999</c:v>
                </c:pt>
                <c:pt idx="678">
                  <c:v>0.62800504878868602</c:v>
                </c:pt>
                <c:pt idx="679">
                  <c:v>0.62773577503439593</c:v>
                </c:pt>
                <c:pt idx="680">
                  <c:v>0.62746672526478198</c:v>
                </c:pt>
                <c:pt idx="681">
                  <c:v>0.62719789930950998</c:v>
                </c:pt>
                <c:pt idx="682">
                  <c:v>0.62692929699824407</c:v>
                </c:pt>
                <c:pt idx="683">
                  <c:v>0.62666091816064795</c:v>
                </c:pt>
                <c:pt idx="684">
                  <c:v>0.62639276262638599</c:v>
                </c:pt>
                <c:pt idx="685">
                  <c:v>0.626124830225123</c:v>
                </c:pt>
                <c:pt idx="686">
                  <c:v>0.625857120786523</c:v>
                </c:pt>
                <c:pt idx="687">
                  <c:v>0.62558963414025004</c:v>
                </c:pt>
                <c:pt idx="688">
                  <c:v>0.62532237011596892</c:v>
                </c:pt>
                <c:pt idx="689">
                  <c:v>0.625055328543344</c:v>
                </c:pt>
                <c:pt idx="690">
                  <c:v>0.62478850925203899</c:v>
                </c:pt>
                <c:pt idx="691">
                  <c:v>0.62452191207171892</c:v>
                </c:pt>
                <c:pt idx="692">
                  <c:v>0.62425553683204704</c:v>
                </c:pt>
                <c:pt idx="693">
                  <c:v>0.62398938336268794</c:v>
                </c:pt>
                <c:pt idx="694">
                  <c:v>0.62372345149330699</c:v>
                </c:pt>
                <c:pt idx="695">
                  <c:v>0.62345774105356699</c:v>
                </c:pt>
                <c:pt idx="696">
                  <c:v>0.62319225187313299</c:v>
                </c:pt>
                <c:pt idx="697">
                  <c:v>0.62292698378167</c:v>
                </c:pt>
                <c:pt idx="698">
                  <c:v>0.62266193660884106</c:v>
                </c:pt>
                <c:pt idx="699">
                  <c:v>0.62239711018431099</c:v>
                </c:pt>
                <c:pt idx="700">
                  <c:v>0.62213250433774392</c:v>
                </c:pt>
                <c:pt idx="701">
                  <c:v>0.621868118898804</c:v>
                </c:pt>
                <c:pt idx="702">
                  <c:v>0.62160395369715693</c:v>
                </c:pt>
                <c:pt idx="703">
                  <c:v>0.62134000856246496</c:v>
                </c:pt>
                <c:pt idx="704">
                  <c:v>0.62107628332439302</c:v>
                </c:pt>
                <c:pt idx="705">
                  <c:v>0.62081277781260702</c:v>
                </c:pt>
                <c:pt idx="706">
                  <c:v>0.620549491856769</c:v>
                </c:pt>
                <c:pt idx="707">
                  <c:v>0.62028642528654399</c:v>
                </c:pt>
                <c:pt idx="708">
                  <c:v>0.62002357793159701</c:v>
                </c:pt>
                <c:pt idx="709">
                  <c:v>0.61976094962159101</c:v>
                </c:pt>
                <c:pt idx="710">
                  <c:v>0.61949854018619199</c:v>
                </c:pt>
                <c:pt idx="711">
                  <c:v>0.61923634945506301</c:v>
                </c:pt>
                <c:pt idx="712">
                  <c:v>0.61897437725786908</c:v>
                </c:pt>
                <c:pt idx="713">
                  <c:v>0.61871262342427402</c:v>
                </c:pt>
                <c:pt idx="714">
                  <c:v>0.61845108778394198</c:v>
                </c:pt>
                <c:pt idx="715">
                  <c:v>0.61818977016653698</c:v>
                </c:pt>
                <c:pt idx="716">
                  <c:v>0.61792867040172506</c:v>
                </c:pt>
                <c:pt idx="717">
                  <c:v>0.61766778831916802</c:v>
                </c:pt>
                <c:pt idx="718">
                  <c:v>0.61740712374853202</c:v>
                </c:pt>
                <c:pt idx="719">
                  <c:v>0.61714667651948107</c:v>
                </c:pt>
                <c:pt idx="720">
                  <c:v>0.61688644646167901</c:v>
                </c:pt>
                <c:pt idx="721">
                  <c:v>0.61662643340478995</c:v>
                </c:pt>
                <c:pt idx="722">
                  <c:v>0.61636663717847906</c:v>
                </c:pt>
                <c:pt idx="723">
                  <c:v>0.61610705761241003</c:v>
                </c:pt>
                <c:pt idx="724">
                  <c:v>0.61584769453624699</c:v>
                </c:pt>
                <c:pt idx="725">
                  <c:v>0.61558854777965499</c:v>
                </c:pt>
                <c:pt idx="726">
                  <c:v>0.61532961717229706</c:v>
                </c:pt>
                <c:pt idx="727">
                  <c:v>0.61507090254383801</c:v>
                </c:pt>
                <c:pt idx="728">
                  <c:v>0.61481240372394308</c:v>
                </c:pt>
                <c:pt idx="729">
                  <c:v>0.61455412054227598</c:v>
                </c:pt>
                <c:pt idx="730">
                  <c:v>0.61429605282850108</c:v>
                </c:pt>
                <c:pt idx="731">
                  <c:v>0.61403820041228108</c:v>
                </c:pt>
                <c:pt idx="732">
                  <c:v>0.613780563123283</c:v>
                </c:pt>
                <c:pt idx="733">
                  <c:v>0.61352314079116899</c:v>
                </c:pt>
                <c:pt idx="734">
                  <c:v>0.61326593324560497</c:v>
                </c:pt>
                <c:pt idx="735">
                  <c:v>0.61300894031625397</c:v>
                </c:pt>
                <c:pt idx="736">
                  <c:v>0.61275216183278092</c:v>
                </c:pt>
                <c:pt idx="737">
                  <c:v>0.61249559762485006</c:v>
                </c:pt>
                <c:pt idx="738">
                  <c:v>0.612239247522125</c:v>
                </c:pt>
                <c:pt idx="739">
                  <c:v>0.61198311135427108</c:v>
                </c:pt>
                <c:pt idx="740">
                  <c:v>0.61172718895095202</c:v>
                </c:pt>
                <c:pt idx="741">
                  <c:v>0.61147148014183195</c:v>
                </c:pt>
                <c:pt idx="742">
                  <c:v>0.61121598475657601</c:v>
                </c:pt>
                <c:pt idx="743">
                  <c:v>0.61096070262484692</c:v>
                </c:pt>
                <c:pt idx="744">
                  <c:v>0.61070563357631102</c:v>
                </c:pt>
                <c:pt idx="745">
                  <c:v>0.61045077744063092</c:v>
                </c:pt>
                <c:pt idx="746">
                  <c:v>0.61019613404747197</c:v>
                </c:pt>
                <c:pt idx="747">
                  <c:v>0.60994170322649799</c:v>
                </c:pt>
                <c:pt idx="748">
                  <c:v>0.609687484807373</c:v>
                </c:pt>
                <c:pt idx="749">
                  <c:v>0.60943347861976194</c:v>
                </c:pt>
                <c:pt idx="750">
                  <c:v>0.60917968449332904</c:v>
                </c:pt>
                <c:pt idx="751">
                  <c:v>0.60892610225773802</c:v>
                </c:pt>
                <c:pt idx="752">
                  <c:v>0.60867273174265302</c:v>
                </c:pt>
                <c:pt idx="753">
                  <c:v>0.60841957277773995</c:v>
                </c:pt>
                <c:pt idx="754">
                  <c:v>0.60816662519266096</c:v>
                </c:pt>
                <c:pt idx="755">
                  <c:v>0.60791388881708208</c:v>
                </c:pt>
                <c:pt idx="756">
                  <c:v>0.60766136348066602</c:v>
                </c:pt>
                <c:pt idx="757">
                  <c:v>0.60740904901307902</c:v>
                </c:pt>
                <c:pt idx="758">
                  <c:v>0.607156945243983</c:v>
                </c:pt>
                <c:pt idx="759">
                  <c:v>0.60690505200304501</c:v>
                </c:pt>
                <c:pt idx="760">
                  <c:v>0.60665336911992696</c:v>
                </c:pt>
                <c:pt idx="761">
                  <c:v>0.60640189642429398</c:v>
                </c:pt>
                <c:pt idx="762">
                  <c:v>0.60615063374581102</c:v>
                </c:pt>
                <c:pt idx="763">
                  <c:v>0.60589958091414098</c:v>
                </c:pt>
                <c:pt idx="764">
                  <c:v>0.60564873775895001</c:v>
                </c:pt>
                <c:pt idx="765">
                  <c:v>0.60539810410990103</c:v>
                </c:pt>
                <c:pt idx="766">
                  <c:v>0.60514767979665796</c:v>
                </c:pt>
                <c:pt idx="767">
                  <c:v>0.60489746464888694</c:v>
                </c:pt>
                <c:pt idx="768">
                  <c:v>0.60464745849625101</c:v>
                </c:pt>
                <c:pt idx="769">
                  <c:v>0.60439766116841398</c:v>
                </c:pt>
                <c:pt idx="770">
                  <c:v>0.60414807249504099</c:v>
                </c:pt>
                <c:pt idx="771">
                  <c:v>0.60389869230579607</c:v>
                </c:pt>
                <c:pt idx="772">
                  <c:v>0.60364952043034403</c:v>
                </c:pt>
                <c:pt idx="773">
                  <c:v>0.60340055669834802</c:v>
                </c:pt>
                <c:pt idx="774">
                  <c:v>0.60315180093947407</c:v>
                </c:pt>
                <c:pt idx="775">
                  <c:v>0.60290325298338499</c:v>
                </c:pt>
                <c:pt idx="776">
                  <c:v>0.60265491265974502</c:v>
                </c:pt>
                <c:pt idx="777">
                  <c:v>0.60240677979821899</c:v>
                </c:pt>
                <c:pt idx="778">
                  <c:v>0.60215885422847104</c:v>
                </c:pt>
                <c:pt idx="779">
                  <c:v>0.60191113578016597</c:v>
                </c:pt>
                <c:pt idx="780">
                  <c:v>0.60166362428296805</c:v>
                </c:pt>
                <c:pt idx="781">
                  <c:v>0.60141631956654096</c:v>
                </c:pt>
                <c:pt idx="782">
                  <c:v>0.60116922146054907</c:v>
                </c:pt>
                <c:pt idx="783">
                  <c:v>0.60092232979465598</c:v>
                </c:pt>
                <c:pt idx="784">
                  <c:v>0.60067564439852794</c:v>
                </c:pt>
                <c:pt idx="785">
                  <c:v>0.60042916510182798</c:v>
                </c:pt>
                <c:pt idx="786">
                  <c:v>0.60018289173422001</c:v>
                </c:pt>
                <c:pt idx="787">
                  <c:v>0.59993682412536997</c:v>
                </c:pt>
                <c:pt idx="788">
                  <c:v>0.59969096210494</c:v>
                </c:pt>
                <c:pt idx="789">
                  <c:v>0.599445305502596</c:v>
                </c:pt>
                <c:pt idx="790">
                  <c:v>0.59919985414800192</c:v>
                </c:pt>
                <c:pt idx="791">
                  <c:v>0.598954607870822</c:v>
                </c:pt>
                <c:pt idx="792">
                  <c:v>0.59870956650072005</c:v>
                </c:pt>
                <c:pt idx="793">
                  <c:v>0.59846472986735999</c:v>
                </c:pt>
                <c:pt idx="794">
                  <c:v>0.59822009780040797</c:v>
                </c:pt>
                <c:pt idx="795">
                  <c:v>0.59797567012952701</c:v>
                </c:pt>
                <c:pt idx="796">
                  <c:v>0.59773144668438105</c:v>
                </c:pt>
                <c:pt idx="797">
                  <c:v>0.597487427294635</c:v>
                </c:pt>
                <c:pt idx="798">
                  <c:v>0.597243611789953</c:v>
                </c:pt>
                <c:pt idx="799">
                  <c:v>0.59699999999999998</c:v>
                </c:pt>
                <c:pt idx="800">
                  <c:v>0.59675659161171701</c:v>
                </c:pt>
                <c:pt idx="801">
                  <c:v>0.59651338574115997</c:v>
                </c:pt>
                <c:pt idx="802">
                  <c:v>0.59627038136166</c:v>
                </c:pt>
                <c:pt idx="803">
                  <c:v>0.59602757744655099</c:v>
                </c:pt>
                <c:pt idx="804">
                  <c:v>0.595784972969164</c:v>
                </c:pt>
                <c:pt idx="805">
                  <c:v>0.59554256690283203</c:v>
                </c:pt>
                <c:pt idx="806">
                  <c:v>0.595300358220889</c:v>
                </c:pt>
                <c:pt idx="807">
                  <c:v>0.59505834589666495</c:v>
                </c:pt>
                <c:pt idx="808">
                  <c:v>0.59481652890349501</c:v>
                </c:pt>
                <c:pt idx="809">
                  <c:v>0.59457490621470899</c:v>
                </c:pt>
                <c:pt idx="810">
                  <c:v>0.59433347680364201</c:v>
                </c:pt>
                <c:pt idx="811">
                  <c:v>0.59409223964362501</c:v>
                </c:pt>
                <c:pt idx="812">
                  <c:v>0.593851193707991</c:v>
                </c:pt>
                <c:pt idx="813">
                  <c:v>0.59361033797007201</c:v>
                </c:pt>
                <c:pt idx="814">
                  <c:v>0.59336967140320107</c:v>
                </c:pt>
                <c:pt idx="815">
                  <c:v>0.59312919298070998</c:v>
                </c:pt>
                <c:pt idx="816">
                  <c:v>0.592888901675933</c:v>
                </c:pt>
                <c:pt idx="817">
                  <c:v>0.59264879646220092</c:v>
                </c:pt>
                <c:pt idx="818">
                  <c:v>0.592408876312847</c:v>
                </c:pt>
                <c:pt idx="819">
                  <c:v>0.59216914020120304</c:v>
                </c:pt>
                <c:pt idx="820">
                  <c:v>0.59192958710060206</c:v>
                </c:pt>
                <c:pt idx="821">
                  <c:v>0.59169021598437699</c:v>
                </c:pt>
                <c:pt idx="822">
                  <c:v>0.59145102582586007</c:v>
                </c:pt>
                <c:pt idx="823">
                  <c:v>0.59121201559838299</c:v>
                </c:pt>
                <c:pt idx="824">
                  <c:v>0.59097318427527901</c:v>
                </c:pt>
                <c:pt idx="825">
                  <c:v>0.59073453082988103</c:v>
                </c:pt>
                <c:pt idx="826">
                  <c:v>0.59049605423552098</c:v>
                </c:pt>
                <c:pt idx="827">
                  <c:v>0.590257753465532</c:v>
                </c:pt>
                <c:pt idx="828">
                  <c:v>0.59001962749324599</c:v>
                </c:pt>
                <c:pt idx="829">
                  <c:v>0.58978167529199499</c:v>
                </c:pt>
                <c:pt idx="830">
                  <c:v>0.58954389583511202</c:v>
                </c:pt>
                <c:pt idx="831">
                  <c:v>0.58930628809593</c:v>
                </c:pt>
                <c:pt idx="832">
                  <c:v>0.58906885104778195</c:v>
                </c:pt>
                <c:pt idx="833">
                  <c:v>0.58883158366399901</c:v>
                </c:pt>
                <c:pt idx="834">
                  <c:v>0.588594484917914</c:v>
                </c:pt>
                <c:pt idx="835">
                  <c:v>0.58835755378286003</c:v>
                </c:pt>
                <c:pt idx="836">
                  <c:v>0.58812078923216893</c:v>
                </c:pt>
                <c:pt idx="837">
                  <c:v>0.58788419023917404</c:v>
                </c:pt>
                <c:pt idx="838">
                  <c:v>0.58764775577720707</c:v>
                </c:pt>
                <c:pt idx="839">
                  <c:v>0.58741148481960104</c:v>
                </c:pt>
                <c:pt idx="840">
                  <c:v>0.58717537633968808</c:v>
                </c:pt>
                <c:pt idx="841">
                  <c:v>0.58693942931080101</c:v>
                </c:pt>
                <c:pt idx="842">
                  <c:v>0.58670364270627196</c:v>
                </c:pt>
                <c:pt idx="843">
                  <c:v>0.58646801549943395</c:v>
                </c:pt>
                <c:pt idx="844">
                  <c:v>0.58623254666361901</c:v>
                </c:pt>
                <c:pt idx="845">
                  <c:v>0.58599723517216096</c:v>
                </c:pt>
                <c:pt idx="846">
                  <c:v>0.58576207999839003</c:v>
                </c:pt>
                <c:pt idx="847">
                  <c:v>0.58552708011564092</c:v>
                </c:pt>
                <c:pt idx="848">
                  <c:v>0.58529223449724499</c:v>
                </c:pt>
                <c:pt idx="849">
                  <c:v>0.58505754211653405</c:v>
                </c:pt>
                <c:pt idx="850">
                  <c:v>0.584823001946843</c:v>
                </c:pt>
                <c:pt idx="851">
                  <c:v>0.584588612961502</c:v>
                </c:pt>
                <c:pt idx="852">
                  <c:v>0.58435437413384506</c:v>
                </c:pt>
                <c:pt idx="853">
                  <c:v>0.58412028443720299</c:v>
                </c:pt>
                <c:pt idx="854">
                  <c:v>0.58388634284490992</c:v>
                </c:pt>
                <c:pt idx="855">
                  <c:v>0.583652548330299</c:v>
                </c:pt>
                <c:pt idx="856">
                  <c:v>0.58341889986670004</c:v>
                </c:pt>
                <c:pt idx="857">
                  <c:v>0.58318539642744804</c:v>
                </c:pt>
                <c:pt idx="858">
                  <c:v>0.58295203698587406</c:v>
                </c:pt>
                <c:pt idx="859">
                  <c:v>0.58271882051531099</c:v>
                </c:pt>
                <c:pt idx="860">
                  <c:v>0.58248574598909197</c:v>
                </c:pt>
                <c:pt idx="861">
                  <c:v>0.58225281238054905</c:v>
                </c:pt>
                <c:pt idx="862">
                  <c:v>0.582020018663015</c:v>
                </c:pt>
                <c:pt idx="863">
                  <c:v>0.58178736380982199</c:v>
                </c:pt>
                <c:pt idx="864">
                  <c:v>0.58155484679430203</c:v>
                </c:pt>
                <c:pt idx="865">
                  <c:v>0.58132246658978892</c:v>
                </c:pt>
                <c:pt idx="866">
                  <c:v>0.58109022216961392</c:v>
                </c:pt>
                <c:pt idx="867">
                  <c:v>0.58085811250710995</c:v>
                </c:pt>
                <c:pt idx="868">
                  <c:v>0.58062613657561002</c:v>
                </c:pt>
                <c:pt idx="869">
                  <c:v>0.58039429334844606</c:v>
                </c:pt>
                <c:pt idx="870">
                  <c:v>0.58016258179895108</c:v>
                </c:pt>
                <c:pt idx="871">
                  <c:v>0.57993100090045802</c:v>
                </c:pt>
                <c:pt idx="872">
                  <c:v>0.57969954962629799</c:v>
                </c:pt>
                <c:pt idx="873">
                  <c:v>0.57946822694980393</c:v>
                </c:pt>
                <c:pt idx="874">
                  <c:v>0.57923703184430897</c:v>
                </c:pt>
                <c:pt idx="875">
                  <c:v>0.57900596328314502</c:v>
                </c:pt>
                <c:pt idx="876">
                  <c:v>0.578775020239645</c:v>
                </c:pt>
                <c:pt idx="877">
                  <c:v>0.57854420168714205</c:v>
                </c:pt>
                <c:pt idx="878">
                  <c:v>0.57831350659896708</c:v>
                </c:pt>
                <c:pt idx="879">
                  <c:v>0.578082933948454</c:v>
                </c:pt>
                <c:pt idx="880">
                  <c:v>0.57785248270893508</c:v>
                </c:pt>
                <c:pt idx="881">
                  <c:v>0.57762215185374199</c:v>
                </c:pt>
                <c:pt idx="882">
                  <c:v>0.577391940356208</c:v>
                </c:pt>
                <c:pt idx="883">
                  <c:v>0.57716184718966501</c:v>
                </c:pt>
                <c:pt idx="884">
                  <c:v>0.57693187132744606</c:v>
                </c:pt>
                <c:pt idx="885">
                  <c:v>0.57670201174288405</c:v>
                </c:pt>
                <c:pt idx="886">
                  <c:v>0.57647226740931001</c:v>
                </c:pt>
                <c:pt idx="887">
                  <c:v>0.57624263730005798</c:v>
                </c:pt>
                <c:pt idx="888">
                  <c:v>0.57601312038846098</c:v>
                </c:pt>
                <c:pt idx="889">
                  <c:v>0.57578371564784903</c:v>
                </c:pt>
                <c:pt idx="890">
                  <c:v>0.57555442205155694</c:v>
                </c:pt>
                <c:pt idx="891">
                  <c:v>0.57532523857291595</c:v>
                </c:pt>
                <c:pt idx="892">
                  <c:v>0.575096164185259</c:v>
                </c:pt>
                <c:pt idx="893">
                  <c:v>0.57486719786191898</c:v>
                </c:pt>
                <c:pt idx="894">
                  <c:v>0.57463833857622793</c:v>
                </c:pt>
                <c:pt idx="895">
                  <c:v>0.57440958530151798</c:v>
                </c:pt>
                <c:pt idx="896">
                  <c:v>0.57418093701112305</c:v>
                </c:pt>
                <c:pt idx="897">
                  <c:v>0.57395239267837406</c:v>
                </c:pt>
                <c:pt idx="898">
                  <c:v>0.57372395127660503</c:v>
                </c:pt>
                <c:pt idx="899">
                  <c:v>0.57349561177914699</c:v>
                </c:pt>
                <c:pt idx="900">
                  <c:v>0.57326737315933296</c:v>
                </c:pt>
                <c:pt idx="901">
                  <c:v>0.57303923439049598</c:v>
                </c:pt>
                <c:pt idx="902">
                  <c:v>0.57281119444596795</c:v>
                </c:pt>
                <c:pt idx="903">
                  <c:v>0.57258325229908102</c:v>
                </c:pt>
                <c:pt idx="904">
                  <c:v>0.572355406923169</c:v>
                </c:pt>
                <c:pt idx="905">
                  <c:v>0.57212765729156401</c:v>
                </c:pt>
                <c:pt idx="906">
                  <c:v>0.57190000237759797</c:v>
                </c:pt>
                <c:pt idx="907">
                  <c:v>0.57167244115460403</c:v>
                </c:pt>
                <c:pt idx="908">
                  <c:v>0.57144497259591398</c:v>
                </c:pt>
                <c:pt idx="909">
                  <c:v>0.57121759567486108</c:v>
                </c:pt>
                <c:pt idx="910">
                  <c:v>0.57099030936477702</c:v>
                </c:pt>
                <c:pt idx="911">
                  <c:v>0.57076311263899493</c:v>
                </c:pt>
                <c:pt idx="912">
                  <c:v>0.57053600447084807</c:v>
                </c:pt>
                <c:pt idx="913">
                  <c:v>0.57030898383366702</c:v>
                </c:pt>
                <c:pt idx="914">
                  <c:v>0.57008204970078602</c:v>
                </c:pt>
                <c:pt idx="915">
                  <c:v>0.569855201045536</c:v>
                </c:pt>
                <c:pt idx="916">
                  <c:v>0.56962843684125097</c:v>
                </c:pt>
                <c:pt idx="917">
                  <c:v>0.56940175606126298</c:v>
                </c:pt>
                <c:pt idx="918">
                  <c:v>0.56917515767890392</c:v>
                </c:pt>
                <c:pt idx="919">
                  <c:v>0.56894864066750706</c:v>
                </c:pt>
                <c:pt idx="920">
                  <c:v>0.56872220400040496</c:v>
                </c:pt>
                <c:pt idx="921">
                  <c:v>0.56849584665093</c:v>
                </c:pt>
                <c:pt idx="922">
                  <c:v>0.56826956759241398</c:v>
                </c:pt>
                <c:pt idx="923">
                  <c:v>0.56804336579819004</c:v>
                </c:pt>
                <c:pt idx="924">
                  <c:v>0.56781724024159108</c:v>
                </c:pt>
                <c:pt idx="925">
                  <c:v>0.56759118989594892</c:v>
                </c:pt>
                <c:pt idx="926">
                  <c:v>0.56736521373459592</c:v>
                </c:pt>
                <c:pt idx="927">
                  <c:v>0.56713931073086499</c:v>
                </c:pt>
                <c:pt idx="928">
                  <c:v>0.56691347985808904</c:v>
                </c:pt>
                <c:pt idx="929">
                  <c:v>0.5666877200896</c:v>
                </c:pt>
                <c:pt idx="930">
                  <c:v>0.566462030398731</c:v>
                </c:pt>
                <c:pt idx="931">
                  <c:v>0.56623640975881395</c:v>
                </c:pt>
                <c:pt idx="932">
                  <c:v>0.566010857143181</c:v>
                </c:pt>
                <c:pt idx="933">
                  <c:v>0.56578537152516595</c:v>
                </c:pt>
                <c:pt idx="934">
                  <c:v>0.56555995187810004</c:v>
                </c:pt>
                <c:pt idx="935">
                  <c:v>0.56533459717531698</c:v>
                </c:pt>
                <c:pt idx="936">
                  <c:v>0.565109306390148</c:v>
                </c:pt>
                <c:pt idx="937">
                  <c:v>0.56488407849592592</c:v>
                </c:pt>
                <c:pt idx="938">
                  <c:v>0.56465891246598399</c:v>
                </c:pt>
                <c:pt idx="939">
                  <c:v>0.564433807273655</c:v>
                </c:pt>
                <c:pt idx="940">
                  <c:v>0.56420876189226998</c:v>
                </c:pt>
                <c:pt idx="941">
                  <c:v>0.56398377529516197</c:v>
                </c:pt>
                <c:pt idx="942">
                  <c:v>0.56375884645566399</c:v>
                </c:pt>
                <c:pt idx="943">
                  <c:v>0.56353397434710906</c:v>
                </c:pt>
                <c:pt idx="944">
                  <c:v>0.56330915794282799</c:v>
                </c:pt>
                <c:pt idx="945">
                  <c:v>0.56308439621615503</c:v>
                </c:pt>
                <c:pt idx="946">
                  <c:v>0.56285968814042198</c:v>
                </c:pt>
                <c:pt idx="947">
                  <c:v>0.56263503268895998</c:v>
                </c:pt>
                <c:pt idx="948">
                  <c:v>0.56241042883510395</c:v>
                </c:pt>
                <c:pt idx="949">
                  <c:v>0.56218587555218502</c:v>
                </c:pt>
                <c:pt idx="950">
                  <c:v>0.561961371813537</c:v>
                </c:pt>
                <c:pt idx="951">
                  <c:v>0.56173691659248992</c:v>
                </c:pt>
                <c:pt idx="952">
                  <c:v>0.56151250886237802</c:v>
                </c:pt>
                <c:pt idx="953">
                  <c:v>0.561288147596534</c:v>
                </c:pt>
                <c:pt idx="954">
                  <c:v>0.56106383176829</c:v>
                </c:pt>
                <c:pt idx="955">
                  <c:v>0.56083956035097904</c:v>
                </c:pt>
                <c:pt idx="956">
                  <c:v>0.56061533231793192</c:v>
                </c:pt>
                <c:pt idx="957">
                  <c:v>0.56039114664248302</c:v>
                </c:pt>
                <c:pt idx="958">
                  <c:v>0.56016700229796401</c:v>
                </c:pt>
                <c:pt idx="959">
                  <c:v>0.55994289825770704</c:v>
                </c:pt>
                <c:pt idx="960">
                  <c:v>0.55971883349504603</c:v>
                </c:pt>
                <c:pt idx="961">
                  <c:v>0.559494806983312</c:v>
                </c:pt>
                <c:pt idx="962">
                  <c:v>0.55927081769583797</c:v>
                </c:pt>
                <c:pt idx="963">
                  <c:v>0.55904686460595698</c:v>
                </c:pt>
                <c:pt idx="964">
                  <c:v>0.55882294668700006</c:v>
                </c:pt>
                <c:pt idx="965">
                  <c:v>0.55859906291230199</c:v>
                </c:pt>
                <c:pt idx="966">
                  <c:v>0.55837521225519393</c:v>
                </c:pt>
                <c:pt idx="967">
                  <c:v>0.55815139368900801</c:v>
                </c:pt>
                <c:pt idx="968">
                  <c:v>0.55792760618707704</c:v>
                </c:pt>
                <c:pt idx="969">
                  <c:v>0.55770384872273504</c:v>
                </c:pt>
                <c:pt idx="970">
                  <c:v>0.55748012026931204</c:v>
                </c:pt>
                <c:pt idx="971">
                  <c:v>0.55725641980014196</c:v>
                </c:pt>
                <c:pt idx="972">
                  <c:v>0.55703274628855692</c:v>
                </c:pt>
                <c:pt idx="973">
                  <c:v>0.55680909870788997</c:v>
                </c:pt>
                <c:pt idx="974">
                  <c:v>0.55658547603147401</c:v>
                </c:pt>
                <c:pt idx="975">
                  <c:v>0.55636187723263997</c:v>
                </c:pt>
                <c:pt idx="976">
                  <c:v>0.55613830128472097</c:v>
                </c:pt>
                <c:pt idx="977">
                  <c:v>0.55591474716105105</c:v>
                </c:pt>
                <c:pt idx="978">
                  <c:v>0.55569121383496001</c:v>
                </c:pt>
                <c:pt idx="979">
                  <c:v>0.55546770027978298</c:v>
                </c:pt>
                <c:pt idx="980">
                  <c:v>0.55524420546885001</c:v>
                </c:pt>
                <c:pt idx="981">
                  <c:v>0.55502072837549599</c:v>
                </c:pt>
                <c:pt idx="982">
                  <c:v>0.55479726797305196</c:v>
                </c:pt>
                <c:pt idx="983">
                  <c:v>0.55457382323485094</c:v>
                </c:pt>
                <c:pt idx="984">
                  <c:v>0.55435039313422507</c:v>
                </c:pt>
                <c:pt idx="985">
                  <c:v>0.55412697664450805</c:v>
                </c:pt>
                <c:pt idx="986">
                  <c:v>0.55390357273903001</c:v>
                </c:pt>
                <c:pt idx="987">
                  <c:v>0.55368018039112599</c:v>
                </c:pt>
                <c:pt idx="988">
                  <c:v>0.553456798574127</c:v>
                </c:pt>
                <c:pt idx="989">
                  <c:v>0.55323342626136607</c:v>
                </c:pt>
                <c:pt idx="990">
                  <c:v>0.55301006242617601</c:v>
                </c:pt>
                <c:pt idx="991">
                  <c:v>0.55278670604188807</c:v>
                </c:pt>
                <c:pt idx="992">
                  <c:v>0.55256335608183704</c:v>
                </c:pt>
                <c:pt idx="993">
                  <c:v>0.55234001151935308</c:v>
                </c:pt>
                <c:pt idx="994">
                  <c:v>0.55211667132776998</c:v>
                </c:pt>
                <c:pt idx="995">
                  <c:v>0.551893334480419</c:v>
                </c:pt>
                <c:pt idx="996">
                  <c:v>0.55166999995063493</c:v>
                </c:pt>
                <c:pt idx="997">
                  <c:v>0.55144666671174802</c:v>
                </c:pt>
                <c:pt idx="998">
                  <c:v>0.55122333373709298</c:v>
                </c:pt>
                <c:pt idx="999">
                  <c:v>0.55099999999999993</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attenuation'!$AD$8:$AD$52</c:f>
              <c:numCache>
                <c:formatCode>0.000</c:formatCode>
                <c:ptCount val="45"/>
                <c:pt idx="5">
                  <c:v>0.95299999999999996</c:v>
                </c:pt>
                <c:pt idx="8">
                  <c:v>0.92500000000000004</c:v>
                </c:pt>
                <c:pt idx="10">
                  <c:v>0.90300000000000002</c:v>
                </c:pt>
                <c:pt idx="12">
                  <c:v>0.88500000000000001</c:v>
                </c:pt>
                <c:pt idx="14">
                  <c:v>0.86899999999999999</c:v>
                </c:pt>
                <c:pt idx="15">
                  <c:v>0.85399999999999998</c:v>
                </c:pt>
                <c:pt idx="16">
                  <c:v>0.84</c:v>
                </c:pt>
                <c:pt idx="17">
                  <c:v>0.82699999999999996</c:v>
                </c:pt>
                <c:pt idx="18">
                  <c:v>0.81499999999999995</c:v>
                </c:pt>
                <c:pt idx="19">
                  <c:v>0.80400000000000005</c:v>
                </c:pt>
                <c:pt idx="21">
                  <c:v>0.77900000000000003</c:v>
                </c:pt>
                <c:pt idx="22">
                  <c:v>0.75700000000000001</c:v>
                </c:pt>
                <c:pt idx="23">
                  <c:v>0.71899999999999997</c:v>
                </c:pt>
                <c:pt idx="25">
                  <c:v>0.65700000000000003</c:v>
                </c:pt>
                <c:pt idx="26">
                  <c:v>0.60499999999999998</c:v>
                </c:pt>
                <c:pt idx="27">
                  <c:v>0.55899999999999994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attenuation'!$BN$8:$BN$1007</c:f>
              <c:numCache>
                <c:formatCode>0.000</c:formatCode>
                <c:ptCount val="1000"/>
                <c:pt idx="0">
                  <c:v>0.99741484047760176</c:v>
                </c:pt>
                <c:pt idx="1">
                  <c:v>0.99483311194921609</c:v>
                </c:pt>
                <c:pt idx="2">
                  <c:v>0.9922583681881626</c:v>
                </c:pt>
                <c:pt idx="3">
                  <c:v>0.98969416296776236</c:v>
                </c:pt>
                <c:pt idx="4">
                  <c:v>0.98714405006133632</c:v>
                </c:pt>
                <c:pt idx="5">
                  <c:v>0.98461158324220488</c:v>
                </c:pt>
                <c:pt idx="6">
                  <c:v>0.98210031628368932</c:v>
                </c:pt>
                <c:pt idx="7">
                  <c:v>0.97961380295911027</c:v>
                </c:pt>
                <c:pt idx="8">
                  <c:v>0.97715559704178867</c:v>
                </c:pt>
                <c:pt idx="9">
                  <c:v>0.97472925230504526</c:v>
                </c:pt>
                <c:pt idx="10">
                  <c:v>0.97233832252220109</c:v>
                </c:pt>
                <c:pt idx="11">
                  <c:v>0.9699863614665768</c:v>
                </c:pt>
                <c:pt idx="12">
                  <c:v>0.96767692291149332</c:v>
                </c:pt>
                <c:pt idx="13">
                  <c:v>0.96541356063027139</c:v>
                </c:pt>
                <c:pt idx="14">
                  <c:v>0.96319982839623197</c:v>
                </c:pt>
                <c:pt idx="15">
                  <c:v>0.96103927998269589</c:v>
                </c:pt>
                <c:pt idx="16">
                  <c:v>0.95893546916298411</c:v>
                </c:pt>
                <c:pt idx="17">
                  <c:v>0.95689194971041724</c:v>
                </c:pt>
                <c:pt idx="18">
                  <c:v>0.95491227539831636</c:v>
                </c:pt>
                <c:pt idx="19">
                  <c:v>0.95300000000000196</c:v>
                </c:pt>
                <c:pt idx="20">
                  <c:v>0.95115750465443993</c:v>
                </c:pt>
                <c:pt idx="21">
                  <c:v>0.94938247996317404</c:v>
                </c:pt>
                <c:pt idx="22">
                  <c:v>0.94767144389339275</c:v>
                </c:pt>
                <c:pt idx="23">
                  <c:v>0.94602091441228475</c:v>
                </c:pt>
                <c:pt idx="24">
                  <c:v>0.94442740948703874</c:v>
                </c:pt>
                <c:pt idx="25">
                  <c:v>0.94288744708484296</c:v>
                </c:pt>
                <c:pt idx="26">
                  <c:v>0.94139754517288643</c:v>
                </c:pt>
                <c:pt idx="27">
                  <c:v>0.9399542217183573</c:v>
                </c:pt>
                <c:pt idx="28">
                  <c:v>0.93855399468844425</c:v>
                </c:pt>
                <c:pt idx="29">
                  <c:v>0.93719338205033609</c:v>
                </c:pt>
                <c:pt idx="30">
                  <c:v>0.93586890177122106</c:v>
                </c:pt>
                <c:pt idx="31">
                  <c:v>0.93457707181828797</c:v>
                </c:pt>
                <c:pt idx="32">
                  <c:v>0.93331441015872529</c:v>
                </c:pt>
                <c:pt idx="33">
                  <c:v>0.93207743475972171</c:v>
                </c:pt>
                <c:pt idx="34">
                  <c:v>0.93086266358846559</c:v>
                </c:pt>
                <c:pt idx="35">
                  <c:v>0.92966661461214573</c:v>
                </c:pt>
                <c:pt idx="36">
                  <c:v>0.92848580579795037</c:v>
                </c:pt>
                <c:pt idx="37">
                  <c:v>0.92731675511306855</c:v>
                </c:pt>
                <c:pt idx="38">
                  <c:v>0.9261559805246885</c:v>
                </c:pt>
                <c:pt idx="39">
                  <c:v>0.92499999999999882</c:v>
                </c:pt>
                <c:pt idx="40">
                  <c:v>0.92384601590464432</c:v>
                </c:pt>
                <c:pt idx="41">
                  <c:v>0.92269396819809357</c:v>
                </c:pt>
                <c:pt idx="42">
                  <c:v>0.92154448123827171</c:v>
                </c:pt>
                <c:pt idx="43">
                  <c:v>0.92039817938310342</c:v>
                </c:pt>
                <c:pt idx="44">
                  <c:v>0.91925568699051363</c:v>
                </c:pt>
                <c:pt idx="45">
                  <c:v>0.91811762841842715</c:v>
                </c:pt>
                <c:pt idx="46">
                  <c:v>0.91698462802476899</c:v>
                </c:pt>
                <c:pt idx="47">
                  <c:v>0.91585731016746397</c:v>
                </c:pt>
                <c:pt idx="48">
                  <c:v>0.91473629920443689</c:v>
                </c:pt>
                <c:pt idx="49">
                  <c:v>0.91362221949361266</c:v>
                </c:pt>
                <c:pt idx="50">
                  <c:v>0.91251569539291633</c:v>
                </c:pt>
                <c:pt idx="51">
                  <c:v>0.91141735126027235</c:v>
                </c:pt>
                <c:pt idx="52">
                  <c:v>0.91032781145360608</c:v>
                </c:pt>
                <c:pt idx="53">
                  <c:v>0.90924770033084212</c:v>
                </c:pt>
                <c:pt idx="54">
                  <c:v>0.90817764224990527</c:v>
                </c:pt>
                <c:pt idx="55">
                  <c:v>0.90711826156872055</c:v>
                </c:pt>
                <c:pt idx="56">
                  <c:v>0.90607018264521288</c:v>
                </c:pt>
                <c:pt idx="57">
                  <c:v>0.90503402983730696</c:v>
                </c:pt>
                <c:pt idx="58">
                  <c:v>0.90401042750292793</c:v>
                </c:pt>
                <c:pt idx="59">
                  <c:v>0.90300000000000025</c:v>
                </c:pt>
                <c:pt idx="60">
                  <c:v>0.90200318172698035</c:v>
                </c:pt>
                <c:pt idx="61">
                  <c:v>0.90101964724444894</c:v>
                </c:pt>
                <c:pt idx="62">
                  <c:v>0.90004888115351767</c:v>
                </c:pt>
                <c:pt idx="63">
                  <c:v>0.89909036805529896</c:v>
                </c:pt>
                <c:pt idx="64">
                  <c:v>0.89814359255090404</c:v>
                </c:pt>
                <c:pt idx="65">
                  <c:v>0.89720803924144499</c:v>
                </c:pt>
                <c:pt idx="66">
                  <c:v>0.89628319272803503</c:v>
                </c:pt>
                <c:pt idx="67">
                  <c:v>0.89536853761178403</c:v>
                </c:pt>
                <c:pt idx="68">
                  <c:v>0.89446355849380599</c:v>
                </c:pt>
                <c:pt idx="69">
                  <c:v>0.893567739975211</c:v>
                </c:pt>
                <c:pt idx="70">
                  <c:v>0.89268056665711204</c:v>
                </c:pt>
                <c:pt idx="71">
                  <c:v>0.89180152314062</c:v>
                </c:pt>
                <c:pt idx="72">
                  <c:v>0.89093009402684897</c:v>
                </c:pt>
                <c:pt idx="73">
                  <c:v>0.89006576391690895</c:v>
                </c:pt>
                <c:pt idx="74">
                  <c:v>0.88920801741191202</c:v>
                </c:pt>
                <c:pt idx="75">
                  <c:v>0.88835633911297096</c:v>
                </c:pt>
                <c:pt idx="76">
                  <c:v>0.88751021362119697</c:v>
                </c:pt>
                <c:pt idx="77">
                  <c:v>0.88666912553770305</c:v>
                </c:pt>
                <c:pt idx="78">
                  <c:v>0.88583255946359996</c:v>
                </c:pt>
                <c:pt idx="79">
                  <c:v>0.88500000000000001</c:v>
                </c:pt>
                <c:pt idx="80">
                  <c:v>0.88417100718743402</c:v>
                </c:pt>
                <c:pt idx="81">
                  <c:v>0.88334544282411098</c:v>
                </c:pt>
                <c:pt idx="82">
                  <c:v>0.88252324414765804</c:v>
                </c:pt>
                <c:pt idx="83">
                  <c:v>0.881704348395702</c:v>
                </c:pt>
                <c:pt idx="84">
                  <c:v>0.88088869280587101</c:v>
                </c:pt>
                <c:pt idx="85">
                  <c:v>0.880076214615792</c:v>
                </c:pt>
                <c:pt idx="86">
                  <c:v>0.87926685106309199</c:v>
                </c:pt>
                <c:pt idx="87">
                  <c:v>0.87846053938540003</c:v>
                </c:pt>
                <c:pt idx="88">
                  <c:v>0.87765721682034104</c:v>
                </c:pt>
                <c:pt idx="89">
                  <c:v>0.87685682060554504</c:v>
                </c:pt>
                <c:pt idx="90">
                  <c:v>0.87605928797863697</c:v>
                </c:pt>
                <c:pt idx="91">
                  <c:v>0.87526455617724597</c:v>
                </c:pt>
                <c:pt idx="92">
                  <c:v>0.87447256243899907</c:v>
                </c:pt>
                <c:pt idx="93">
                  <c:v>0.87368324400152297</c:v>
                </c:pt>
                <c:pt idx="94">
                  <c:v>0.87289653810244605</c:v>
                </c:pt>
                <c:pt idx="95">
                  <c:v>0.872112381979395</c:v>
                </c:pt>
                <c:pt idx="96">
                  <c:v>0.87133071286999697</c:v>
                </c:pt>
                <c:pt idx="97">
                  <c:v>0.87055146801188099</c:v>
                </c:pt>
                <c:pt idx="98">
                  <c:v>0.86977458464267299</c:v>
                </c:pt>
                <c:pt idx="99">
                  <c:v>0.86899999999999999</c:v>
                </c:pt>
                <c:pt idx="100">
                  <c:v>0.86822766452328204</c:v>
                </c:pt>
                <c:pt idx="101">
                  <c:v>0.86745758145910601</c:v>
                </c:pt>
                <c:pt idx="102">
                  <c:v>0.86668976725585001</c:v>
                </c:pt>
                <c:pt idx="103">
                  <c:v>0.86592423836189303</c:v>
                </c:pt>
                <c:pt idx="104">
                  <c:v>0.86516101122561206</c:v>
                </c:pt>
                <c:pt idx="105">
                  <c:v>0.864400102295387</c:v>
                </c:pt>
                <c:pt idx="106">
                  <c:v>0.86364152801959604</c:v>
                </c:pt>
                <c:pt idx="107">
                  <c:v>0.86288530484661696</c:v>
                </c:pt>
                <c:pt idx="108">
                  <c:v>0.86213144922482898</c:v>
                </c:pt>
                <c:pt idx="109">
                  <c:v>0.86137997760261098</c:v>
                </c:pt>
                <c:pt idx="110">
                  <c:v>0.86063090642833995</c:v>
                </c:pt>
                <c:pt idx="111">
                  <c:v>0.85988425215039499</c:v>
                </c:pt>
                <c:pt idx="112">
                  <c:v>0.85914003121715499</c:v>
                </c:pt>
                <c:pt idx="113">
                  <c:v>0.85839826007699904</c:v>
                </c:pt>
                <c:pt idx="114">
                  <c:v>0.85765895517830404</c:v>
                </c:pt>
                <c:pt idx="115">
                  <c:v>0.85692213296944897</c:v>
                </c:pt>
                <c:pt idx="116">
                  <c:v>0.85618780989881293</c:v>
                </c:pt>
                <c:pt idx="117">
                  <c:v>0.85545600241477304</c:v>
                </c:pt>
                <c:pt idx="118">
                  <c:v>0.85472672696570995</c:v>
                </c:pt>
                <c:pt idx="119">
                  <c:v>0.85399999999999998</c:v>
                </c:pt>
                <c:pt idx="120">
                  <c:v>0.85327583471943602</c:v>
                </c:pt>
                <c:pt idx="121">
                  <c:v>0.85255423133946406</c:v>
                </c:pt>
                <c:pt idx="122">
                  <c:v>0.85183518682894099</c:v>
                </c:pt>
                <c:pt idx="123">
                  <c:v>0.85111869815672703</c:v>
                </c:pt>
                <c:pt idx="124">
                  <c:v>0.85040476229167994</c:v>
                </c:pt>
                <c:pt idx="125">
                  <c:v>0.84969337620265906</c:v>
                </c:pt>
                <c:pt idx="126">
                  <c:v>0.84898453685852404</c:v>
                </c:pt>
                <c:pt idx="127">
                  <c:v>0.848278241228131</c:v>
                </c:pt>
                <c:pt idx="128">
                  <c:v>0.84757448628034204</c:v>
                </c:pt>
                <c:pt idx="129">
                  <c:v>0.84687326898401305</c:v>
                </c:pt>
                <c:pt idx="130">
                  <c:v>0.84617458630800402</c:v>
                </c:pt>
                <c:pt idx="131">
                  <c:v>0.84547843522117305</c:v>
                </c:pt>
                <c:pt idx="132">
                  <c:v>0.84478481269237904</c:v>
                </c:pt>
                <c:pt idx="133">
                  <c:v>0.84409371569048197</c:v>
                </c:pt>
                <c:pt idx="134">
                  <c:v>0.84340514118433907</c:v>
                </c:pt>
                <c:pt idx="135">
                  <c:v>0.84271908614280999</c:v>
                </c:pt>
                <c:pt idx="136">
                  <c:v>0.84203554753475196</c:v>
                </c:pt>
                <c:pt idx="137">
                  <c:v>0.84135452232902597</c:v>
                </c:pt>
                <c:pt idx="138">
                  <c:v>0.84067600749448901</c:v>
                </c:pt>
                <c:pt idx="139">
                  <c:v>0.84</c:v>
                </c:pt>
                <c:pt idx="140">
                  <c:v>0.83932649659897296</c:v>
                </c:pt>
                <c:pt idx="141">
                  <c:v>0.83865549318304</c:v>
                </c:pt>
                <c:pt idx="142">
                  <c:v>0.83798698542838701</c:v>
                </c:pt>
                <c:pt idx="143">
                  <c:v>0.83732096901120101</c:v>
                </c:pt>
                <c:pt idx="144">
                  <c:v>0.83665743960766803</c:v>
                </c:pt>
                <c:pt idx="145">
                  <c:v>0.83599639289397498</c:v>
                </c:pt>
                <c:pt idx="146">
                  <c:v>0.83533782454631</c:v>
                </c:pt>
                <c:pt idx="147">
                  <c:v>0.83468173024085701</c:v>
                </c:pt>
                <c:pt idx="148">
                  <c:v>0.83402810565380503</c:v>
                </c:pt>
                <c:pt idx="149">
                  <c:v>0.83337694646133897</c:v>
                </c:pt>
                <c:pt idx="150">
                  <c:v>0.83272824833964598</c:v>
                </c:pt>
                <c:pt idx="151">
                  <c:v>0.83208200696491297</c:v>
                </c:pt>
                <c:pt idx="152">
                  <c:v>0.83143821801332707</c:v>
                </c:pt>
                <c:pt idx="153">
                  <c:v>0.83079687716107398</c:v>
                </c:pt>
                <c:pt idx="154">
                  <c:v>0.83015798008433994</c:v>
                </c:pt>
                <c:pt idx="155">
                  <c:v>0.82952152245931299</c:v>
                </c:pt>
                <c:pt idx="156">
                  <c:v>0.82888749996217903</c:v>
                </c:pt>
                <c:pt idx="157">
                  <c:v>0.82825590826912399</c:v>
                </c:pt>
                <c:pt idx="158">
                  <c:v>0.82762674305633599</c:v>
                </c:pt>
                <c:pt idx="159">
                  <c:v>0.82699999999999996</c:v>
                </c:pt>
                <c:pt idx="160">
                  <c:v>0.826375678884672</c:v>
                </c:pt>
                <c:pt idx="161">
                  <c:v>0.82575379592837805</c:v>
                </c:pt>
                <c:pt idx="162">
                  <c:v>0.82513437145751301</c:v>
                </c:pt>
                <c:pt idx="163">
                  <c:v>0.82451742579847098</c:v>
                </c:pt>
                <c:pt idx="164">
                  <c:v>0.82390297927764899</c:v>
                </c:pt>
                <c:pt idx="165">
                  <c:v>0.82329105222143895</c:v>
                </c:pt>
                <c:pt idx="166">
                  <c:v>0.82268166495623807</c:v>
                </c:pt>
                <c:pt idx="167">
                  <c:v>0.82207483780844004</c:v>
                </c:pt>
                <c:pt idx="168">
                  <c:v>0.82147059110443998</c:v>
                </c:pt>
                <c:pt idx="169">
                  <c:v>0.82086894517063203</c:v>
                </c:pt>
                <c:pt idx="170">
                  <c:v>0.82026992033341206</c:v>
                </c:pt>
                <c:pt idx="171">
                  <c:v>0.819673536919173</c:v>
                </c:pt>
                <c:pt idx="172">
                  <c:v>0.81907981525431195</c:v>
                </c:pt>
                <c:pt idx="173">
                  <c:v>0.81848877566522305</c:v>
                </c:pt>
                <c:pt idx="174">
                  <c:v>0.81790043847829896</c:v>
                </c:pt>
                <c:pt idx="175">
                  <c:v>0.81731482401993794</c:v>
                </c:pt>
                <c:pt idx="176">
                  <c:v>0.81673195261653198</c:v>
                </c:pt>
                <c:pt idx="177">
                  <c:v>0.81615184459447698</c:v>
                </c:pt>
                <c:pt idx="178">
                  <c:v>0.81557452028016797</c:v>
                </c:pt>
                <c:pt idx="179">
                  <c:v>0.81499999999999995</c:v>
                </c:pt>
                <c:pt idx="180">
                  <c:v>0.81442828786234001</c:v>
                </c:pt>
                <c:pt idx="181">
                  <c:v>0.81385932310344999</c:v>
                </c:pt>
                <c:pt idx="182">
                  <c:v>0.81329302874156295</c:v>
                </c:pt>
                <c:pt idx="183">
                  <c:v>0.81272932779491402</c:v>
                </c:pt>
                <c:pt idx="184">
                  <c:v>0.81216814328173703</c:v>
                </c:pt>
                <c:pt idx="185">
                  <c:v>0.81160939822026701</c:v>
                </c:pt>
                <c:pt idx="186">
                  <c:v>0.811053015628737</c:v>
                </c:pt>
                <c:pt idx="187">
                  <c:v>0.81049891852538203</c:v>
                </c:pt>
                <c:pt idx="188">
                  <c:v>0.80994702992843604</c:v>
                </c:pt>
                <c:pt idx="189">
                  <c:v>0.80939727285613294</c:v>
                </c:pt>
                <c:pt idx="190">
                  <c:v>0.80884957032670701</c:v>
                </c:pt>
                <c:pt idx="191">
                  <c:v>0.80830384535839306</c:v>
                </c:pt>
                <c:pt idx="192">
                  <c:v>0.80776002096942401</c:v>
                </c:pt>
                <c:pt idx="193">
                  <c:v>0.80721802017803601</c:v>
                </c:pt>
                <c:pt idx="194">
                  <c:v>0.80667776600246199</c:v>
                </c:pt>
                <c:pt idx="195">
                  <c:v>0.80613918146093599</c:v>
                </c:pt>
                <c:pt idx="196">
                  <c:v>0.80560218957169205</c:v>
                </c:pt>
                <c:pt idx="197">
                  <c:v>0.80506671335296598</c:v>
                </c:pt>
                <c:pt idx="198">
                  <c:v>0.80453267582299004</c:v>
                </c:pt>
                <c:pt idx="199">
                  <c:v>0.80400000000000005</c:v>
                </c:pt>
                <c:pt idx="200">
                  <c:v>0.80346862169352296</c:v>
                </c:pt>
                <c:pt idx="201">
                  <c:v>0.80293852787826503</c:v>
                </c:pt>
                <c:pt idx="202">
                  <c:v>0.80240971832022401</c:v>
                </c:pt>
                <c:pt idx="203">
                  <c:v>0.80188219278539896</c:v>
                </c:pt>
                <c:pt idx="204">
                  <c:v>0.80135595103979096</c:v>
                </c:pt>
                <c:pt idx="205">
                  <c:v>0.80083099284939596</c:v>
                </c:pt>
                <c:pt idx="206">
                  <c:v>0.80030731798021604</c:v>
                </c:pt>
                <c:pt idx="207">
                  <c:v>0.79978492619824804</c:v>
                </c:pt>
                <c:pt idx="208">
                  <c:v>0.79926381726949203</c:v>
                </c:pt>
                <c:pt idx="209">
                  <c:v>0.79874399095994697</c:v>
                </c:pt>
                <c:pt idx="210">
                  <c:v>0.79822544703561094</c:v>
                </c:pt>
                <c:pt idx="211">
                  <c:v>0.79770818526248499</c:v>
                </c:pt>
                <c:pt idx="212">
                  <c:v>0.79719220540656599</c:v>
                </c:pt>
                <c:pt idx="213">
                  <c:v>0.796677507233854</c:v>
                </c:pt>
                <c:pt idx="214">
                  <c:v>0.79616409051034798</c:v>
                </c:pt>
                <c:pt idx="215">
                  <c:v>0.79565195500204799</c:v>
                </c:pt>
                <c:pt idx="216">
                  <c:v>0.79514110047495101</c:v>
                </c:pt>
                <c:pt idx="217">
                  <c:v>0.79463152669505799</c:v>
                </c:pt>
                <c:pt idx="218">
                  <c:v>0.79412323342836599</c:v>
                </c:pt>
                <c:pt idx="219">
                  <c:v>0.79361622044087599</c:v>
                </c:pt>
                <c:pt idx="220">
                  <c:v>0.79311048749858704</c:v>
                </c:pt>
                <c:pt idx="221">
                  <c:v>0.79260603436749599</c:v>
                </c:pt>
                <c:pt idx="222">
                  <c:v>0.79210286081360404</c:v>
                </c:pt>
                <c:pt idx="223">
                  <c:v>0.79160096660290902</c:v>
                </c:pt>
                <c:pt idx="224">
                  <c:v>0.791100351501411</c:v>
                </c:pt>
                <c:pt idx="225">
                  <c:v>0.79060101527510795</c:v>
                </c:pt>
                <c:pt idx="226">
                  <c:v>0.79010295769000005</c:v>
                </c:pt>
                <c:pt idx="227">
                  <c:v>0.78960617851208503</c:v>
                </c:pt>
                <c:pt idx="228">
                  <c:v>0.78911067750736297</c:v>
                </c:pt>
                <c:pt idx="229">
                  <c:v>0.78861645444183304</c:v>
                </c:pt>
                <c:pt idx="230">
                  <c:v>0.78812350908149298</c:v>
                </c:pt>
                <c:pt idx="231">
                  <c:v>0.78763184119234297</c:v>
                </c:pt>
                <c:pt idx="232">
                  <c:v>0.78714145054038198</c:v>
                </c:pt>
                <c:pt idx="233">
                  <c:v>0.78665233689160896</c:v>
                </c:pt>
                <c:pt idx="234">
                  <c:v>0.78616450001202198</c:v>
                </c:pt>
                <c:pt idx="235">
                  <c:v>0.78567793966762201</c:v>
                </c:pt>
                <c:pt idx="236">
                  <c:v>0.78519265562440599</c:v>
                </c:pt>
                <c:pt idx="237">
                  <c:v>0.784708647648375</c:v>
                </c:pt>
                <c:pt idx="238">
                  <c:v>0.78422591550552601</c:v>
                </c:pt>
                <c:pt idx="239">
                  <c:v>0.78374445896186007</c:v>
                </c:pt>
                <c:pt idx="240">
                  <c:v>0.78326427778337404</c:v>
                </c:pt>
                <c:pt idx="241">
                  <c:v>0.78278537173606899</c:v>
                </c:pt>
                <c:pt idx="242">
                  <c:v>0.78230774058594299</c:v>
                </c:pt>
                <c:pt idx="243">
                  <c:v>0.781831384098996</c:v>
                </c:pt>
                <c:pt idx="244">
                  <c:v>0.78135630204122497</c:v>
                </c:pt>
                <c:pt idx="245">
                  <c:v>0.78088249417863098</c:v>
                </c:pt>
                <c:pt idx="246">
                  <c:v>0.78040996027721299</c:v>
                </c:pt>
                <c:pt idx="247">
                  <c:v>0.77993870010296895</c:v>
                </c:pt>
                <c:pt idx="248">
                  <c:v>0.77946871342189805</c:v>
                </c:pt>
                <c:pt idx="249">
                  <c:v>0.77900000000000003</c:v>
                </c:pt>
                <c:pt idx="250">
                  <c:v>0.77853255814277</c:v>
                </c:pt>
                <c:pt idx="251">
                  <c:v>0.77806638031369002</c:v>
                </c:pt>
                <c:pt idx="252">
                  <c:v>0.77760145751573906</c:v>
                </c:pt>
                <c:pt idx="253">
                  <c:v>0.77713778075189399</c:v>
                </c:pt>
                <c:pt idx="254">
                  <c:v>0.77667534102513502</c:v>
                </c:pt>
                <c:pt idx="255">
                  <c:v>0.77621412933844003</c:v>
                </c:pt>
                <c:pt idx="256">
                  <c:v>0.77575413669478699</c:v>
                </c:pt>
                <c:pt idx="257">
                  <c:v>0.775295354097155</c:v>
                </c:pt>
                <c:pt idx="258">
                  <c:v>0.77483777254852204</c:v>
                </c:pt>
                <c:pt idx="259">
                  <c:v>0.77438138305186599</c:v>
                </c:pt>
                <c:pt idx="260">
                  <c:v>0.77392617661016705</c:v>
                </c:pt>
                <c:pt idx="261">
                  <c:v>0.77347214422640198</c:v>
                </c:pt>
                <c:pt idx="262">
                  <c:v>0.77301927690355099</c:v>
                </c:pt>
                <c:pt idx="263">
                  <c:v>0.77256756564459095</c:v>
                </c:pt>
                <c:pt idx="264">
                  <c:v>0.77211700145250095</c:v>
                </c:pt>
                <c:pt idx="265">
                  <c:v>0.77166757533025898</c:v>
                </c:pt>
                <c:pt idx="266">
                  <c:v>0.77121927828084402</c:v>
                </c:pt>
                <c:pt idx="267">
                  <c:v>0.77077210130723395</c:v>
                </c:pt>
                <c:pt idx="268">
                  <c:v>0.77032603541240796</c:v>
                </c:pt>
                <c:pt idx="269">
                  <c:v>0.76988107159934493</c:v>
                </c:pt>
                <c:pt idx="270">
                  <c:v>0.76943720087102196</c:v>
                </c:pt>
                <c:pt idx="271">
                  <c:v>0.76899441423041803</c:v>
                </c:pt>
                <c:pt idx="272">
                  <c:v>0.76855270268051201</c:v>
                </c:pt>
                <c:pt idx="273">
                  <c:v>0.768112057224281</c:v>
                </c:pt>
                <c:pt idx="274">
                  <c:v>0.76767246886470497</c:v>
                </c:pt>
                <c:pt idx="275">
                  <c:v>0.76723392860476303</c:v>
                </c:pt>
                <c:pt idx="276">
                  <c:v>0.76679642744743104</c:v>
                </c:pt>
                <c:pt idx="277">
                  <c:v>0.76635995639568999</c:v>
                </c:pt>
                <c:pt idx="278">
                  <c:v>0.76592450645251597</c:v>
                </c:pt>
                <c:pt idx="279">
                  <c:v>0.76549006862088997</c:v>
                </c:pt>
                <c:pt idx="280">
                  <c:v>0.76505663390378897</c:v>
                </c:pt>
                <c:pt idx="281">
                  <c:v>0.76462419330419107</c:v>
                </c:pt>
                <c:pt idx="282">
                  <c:v>0.76419273782507602</c:v>
                </c:pt>
                <c:pt idx="283">
                  <c:v>0.76376225846942103</c:v>
                </c:pt>
                <c:pt idx="284">
                  <c:v>0.76333274624020497</c:v>
                </c:pt>
                <c:pt idx="285">
                  <c:v>0.76290419214040606</c:v>
                </c:pt>
                <c:pt idx="286">
                  <c:v>0.76247658717300404</c:v>
                </c:pt>
                <c:pt idx="287">
                  <c:v>0.76204992234097602</c:v>
                </c:pt>
                <c:pt idx="288">
                  <c:v>0.76162418864730097</c:v>
                </c:pt>
                <c:pt idx="289">
                  <c:v>0.761199377094957</c:v>
                </c:pt>
                <c:pt idx="290">
                  <c:v>0.76077547868692297</c:v>
                </c:pt>
                <c:pt idx="291">
                  <c:v>0.76035248442617698</c:v>
                </c:pt>
                <c:pt idx="292">
                  <c:v>0.75993038531569701</c:v>
                </c:pt>
                <c:pt idx="293">
                  <c:v>0.75950917235846305</c:v>
                </c:pt>
                <c:pt idx="294">
                  <c:v>0.75908883655745296</c:v>
                </c:pt>
                <c:pt idx="295">
                  <c:v>0.75866936891564396</c:v>
                </c:pt>
                <c:pt idx="296">
                  <c:v>0.75825076043601602</c:v>
                </c:pt>
                <c:pt idx="297">
                  <c:v>0.75783300212154703</c:v>
                </c:pt>
                <c:pt idx="298">
                  <c:v>0.75741608497521606</c:v>
                </c:pt>
                <c:pt idx="299">
                  <c:v>0.75700000000000001</c:v>
                </c:pt>
                <c:pt idx="300">
                  <c:v>0.75658473914970104</c:v>
                </c:pt>
                <c:pt idx="301">
                  <c:v>0.75617029818140602</c:v>
                </c:pt>
                <c:pt idx="302">
                  <c:v>0.75575667380302602</c:v>
                </c:pt>
                <c:pt idx="303">
                  <c:v>0.755343862722472</c:v>
                </c:pt>
                <c:pt idx="304">
                  <c:v>0.75493186164765302</c:v>
                </c:pt>
                <c:pt idx="305">
                  <c:v>0.75452066728648104</c:v>
                </c:pt>
                <c:pt idx="306">
                  <c:v>0.754110276346865</c:v>
                </c:pt>
                <c:pt idx="307">
                  <c:v>0.75370068553671599</c:v>
                </c:pt>
                <c:pt idx="308">
                  <c:v>0.75329189156394394</c:v>
                </c:pt>
                <c:pt idx="309">
                  <c:v>0.75288389113646004</c:v>
                </c:pt>
                <c:pt idx="310">
                  <c:v>0.75247668096217402</c:v>
                </c:pt>
                <c:pt idx="311">
                  <c:v>0.75207025774899594</c:v>
                </c:pt>
                <c:pt idx="312">
                  <c:v>0.75166461820483799</c:v>
                </c:pt>
                <c:pt idx="313">
                  <c:v>0.751259759037608</c:v>
                </c:pt>
                <c:pt idx="314">
                  <c:v>0.75085567695521793</c:v>
                </c:pt>
                <c:pt idx="315">
                  <c:v>0.75045236866557696</c:v>
                </c:pt>
                <c:pt idx="316">
                  <c:v>0.75004983087659705</c:v>
                </c:pt>
                <c:pt idx="317">
                  <c:v>0.74964806029618702</c:v>
                </c:pt>
                <c:pt idx="318">
                  <c:v>0.74924705363225907</c:v>
                </c:pt>
                <c:pt idx="319">
                  <c:v>0.74884680759272104</c:v>
                </c:pt>
                <c:pt idx="320">
                  <c:v>0.74844731888548599</c:v>
                </c:pt>
                <c:pt idx="321">
                  <c:v>0.74804858421846199</c:v>
                </c:pt>
                <c:pt idx="322">
                  <c:v>0.74765060029956099</c:v>
                </c:pt>
                <c:pt idx="323">
                  <c:v>0.74725336383669294</c:v>
                </c:pt>
                <c:pt idx="324">
                  <c:v>0.74685687153776792</c:v>
                </c:pt>
                <c:pt idx="325">
                  <c:v>0.74646112011069599</c:v>
                </c:pt>
                <c:pt idx="326">
                  <c:v>0.74606610626338798</c:v>
                </c:pt>
                <c:pt idx="327">
                  <c:v>0.74567182670375498</c:v>
                </c:pt>
                <c:pt idx="328">
                  <c:v>0.74527827813970604</c:v>
                </c:pt>
                <c:pt idx="329">
                  <c:v>0.74488545727915301</c:v>
                </c:pt>
                <c:pt idx="330">
                  <c:v>0.74449336083000506</c:v>
                </c:pt>
                <c:pt idx="331">
                  <c:v>0.74410198550017204</c:v>
                </c:pt>
                <c:pt idx="332">
                  <c:v>0.74371132799756601</c:v>
                </c:pt>
                <c:pt idx="333">
                  <c:v>0.74332138503009593</c:v>
                </c:pt>
                <c:pt idx="334">
                  <c:v>0.74293215330567297</c:v>
                </c:pt>
                <c:pt idx="335">
                  <c:v>0.74254362953220698</c:v>
                </c:pt>
                <c:pt idx="336">
                  <c:v>0.74215581041760892</c:v>
                </c:pt>
                <c:pt idx="337">
                  <c:v>0.74176869266978906</c:v>
                </c:pt>
                <c:pt idx="338">
                  <c:v>0.74138227299665793</c:v>
                </c:pt>
                <c:pt idx="339">
                  <c:v>0.74099654810612492</c:v>
                </c:pt>
                <c:pt idx="340">
                  <c:v>0.74061151470610098</c:v>
                </c:pt>
                <c:pt idx="341">
                  <c:v>0.74022716950449596</c:v>
                </c:pt>
                <c:pt idx="342">
                  <c:v>0.73984350920922193</c:v>
                </c:pt>
                <c:pt idx="343">
                  <c:v>0.73946053052818694</c:v>
                </c:pt>
                <c:pt idx="344">
                  <c:v>0.73907823016930396</c:v>
                </c:pt>
                <c:pt idx="345">
                  <c:v>0.73869660484048105</c:v>
                </c:pt>
                <c:pt idx="346">
                  <c:v>0.73831565124962895</c:v>
                </c:pt>
                <c:pt idx="347">
                  <c:v>0.73793536610465904</c:v>
                </c:pt>
                <c:pt idx="348">
                  <c:v>0.73755574611348207</c:v>
                </c:pt>
                <c:pt idx="349">
                  <c:v>0.73717678798400599</c:v>
                </c:pt>
                <c:pt idx="350">
                  <c:v>0.73679848842414408</c:v>
                </c:pt>
                <c:pt idx="351">
                  <c:v>0.73642084414180398</c:v>
                </c:pt>
                <c:pt idx="352">
                  <c:v>0.73604385184489796</c:v>
                </c:pt>
                <c:pt idx="353">
                  <c:v>0.73566750824133598</c:v>
                </c:pt>
                <c:pt idx="354">
                  <c:v>0.73529181003902899</c:v>
                </c:pt>
                <c:pt idx="355">
                  <c:v>0.73491675394588607</c:v>
                </c:pt>
                <c:pt idx="356">
                  <c:v>0.73454233666981694</c:v>
                </c:pt>
                <c:pt idx="357">
                  <c:v>0.73416855491873501</c:v>
                </c:pt>
                <c:pt idx="358">
                  <c:v>0.733795405400548</c:v>
                </c:pt>
                <c:pt idx="359">
                  <c:v>0.73342288482316698</c:v>
                </c:pt>
                <c:pt idx="360">
                  <c:v>0.73305098989450301</c:v>
                </c:pt>
                <c:pt idx="361">
                  <c:v>0.73267971732246595</c:v>
                </c:pt>
                <c:pt idx="362">
                  <c:v>0.73230906381496497</c:v>
                </c:pt>
                <c:pt idx="363">
                  <c:v>0.73193902607991301</c:v>
                </c:pt>
                <c:pt idx="364">
                  <c:v>0.73156960082521794</c:v>
                </c:pt>
                <c:pt idx="365">
                  <c:v>0.73120078475879202</c:v>
                </c:pt>
                <c:pt idx="366">
                  <c:v>0.730832574588544</c:v>
                </c:pt>
                <c:pt idx="367">
                  <c:v>0.73046496702238595</c:v>
                </c:pt>
                <c:pt idx="368">
                  <c:v>0.73009795876822703</c:v>
                </c:pt>
                <c:pt idx="369">
                  <c:v>0.72973154653397698</c:v>
                </c:pt>
                <c:pt idx="370">
                  <c:v>0.72936572702754798</c:v>
                </c:pt>
                <c:pt idx="371">
                  <c:v>0.72900049695684999</c:v>
                </c:pt>
                <c:pt idx="372">
                  <c:v>0.72863585302979206</c:v>
                </c:pt>
                <c:pt idx="373">
                  <c:v>0.72827179195428604</c:v>
                </c:pt>
                <c:pt idx="374">
                  <c:v>0.727908310438242</c:v>
                </c:pt>
                <c:pt idx="375">
                  <c:v>0.72754540518956901</c:v>
                </c:pt>
                <c:pt idx="376">
                  <c:v>0.72718307291617901</c:v>
                </c:pt>
                <c:pt idx="377">
                  <c:v>0.72682131032598107</c:v>
                </c:pt>
                <c:pt idx="378">
                  <c:v>0.72646011412688694</c:v>
                </c:pt>
                <c:pt idx="379">
                  <c:v>0.72609948102680699</c:v>
                </c:pt>
                <c:pt idx="380">
                  <c:v>0.72573940773364998</c:v>
                </c:pt>
                <c:pt idx="381">
                  <c:v>0.72537989095532707</c:v>
                </c:pt>
                <c:pt idx="382">
                  <c:v>0.72502092739974899</c:v>
                </c:pt>
                <c:pt idx="383">
                  <c:v>0.72466251377482593</c:v>
                </c:pt>
                <c:pt idx="384">
                  <c:v>0.72430464678846906</c:v>
                </c:pt>
                <c:pt idx="385">
                  <c:v>0.72394732314858701</c:v>
                </c:pt>
                <c:pt idx="386">
                  <c:v>0.72359053956309105</c:v>
                </c:pt>
                <c:pt idx="387">
                  <c:v>0.72323429273989204</c:v>
                </c:pt>
                <c:pt idx="388">
                  <c:v>0.72287857938689903</c:v>
                </c:pt>
                <c:pt idx="389">
                  <c:v>0.72252339621202399</c:v>
                </c:pt>
                <c:pt idx="390">
                  <c:v>0.72216873992317698</c:v>
                </c:pt>
                <c:pt idx="391">
                  <c:v>0.72181460722826696</c:v>
                </c:pt>
                <c:pt idx="392">
                  <c:v>0.72146099483520498</c:v>
                </c:pt>
                <c:pt idx="393">
                  <c:v>0.72110789945190301</c:v>
                </c:pt>
                <c:pt idx="394">
                  <c:v>0.720755317786269</c:v>
                </c:pt>
                <c:pt idx="395">
                  <c:v>0.72040324654621501</c:v>
                </c:pt>
                <c:pt idx="396">
                  <c:v>0.72005168243965101</c:v>
                </c:pt>
                <c:pt idx="397">
                  <c:v>0.71970062217448594</c:v>
                </c:pt>
                <c:pt idx="398">
                  <c:v>0.71935006245863298</c:v>
                </c:pt>
                <c:pt idx="399">
                  <c:v>0.71899999999999997</c:v>
                </c:pt>
                <c:pt idx="400">
                  <c:v>0.71865043181563992</c:v>
                </c:pt>
                <c:pt idx="401">
                  <c:v>0.71830135615917401</c:v>
                </c:pt>
                <c:pt idx="402">
                  <c:v>0.71795277159336401</c:v>
                </c:pt>
                <c:pt idx="403">
                  <c:v>0.71760467668097094</c:v>
                </c:pt>
                <c:pt idx="404">
                  <c:v>0.71725706998475802</c:v>
                </c:pt>
                <c:pt idx="405">
                  <c:v>0.71690995006748692</c:v>
                </c:pt>
                <c:pt idx="406">
                  <c:v>0.71656331549191998</c:v>
                </c:pt>
                <c:pt idx="407">
                  <c:v>0.71621716482081899</c:v>
                </c:pt>
                <c:pt idx="408">
                  <c:v>0.71587149661694705</c:v>
                </c:pt>
                <c:pt idx="409">
                  <c:v>0.71552630944306506</c:v>
                </c:pt>
                <c:pt idx="410">
                  <c:v>0.71518160186193602</c:v>
                </c:pt>
                <c:pt idx="411">
                  <c:v>0.71483737243632195</c:v>
                </c:pt>
                <c:pt idx="412">
                  <c:v>0.71449361972898395</c:v>
                </c:pt>
                <c:pt idx="413">
                  <c:v>0.71415034230268604</c:v>
                </c:pt>
                <c:pt idx="414">
                  <c:v>0.71380753872018898</c:v>
                </c:pt>
                <c:pt idx="415">
                  <c:v>0.71346520754425502</c:v>
                </c:pt>
                <c:pt idx="416">
                  <c:v>0.71312334733764704</c:v>
                </c:pt>
                <c:pt idx="417">
                  <c:v>0.71278195666312594</c:v>
                </c:pt>
                <c:pt idx="418">
                  <c:v>0.71244103408345594</c:v>
                </c:pt>
                <c:pt idx="419">
                  <c:v>0.71210057816139694</c:v>
                </c:pt>
                <c:pt idx="420">
                  <c:v>0.71176058745971194</c:v>
                </c:pt>
                <c:pt idx="421">
                  <c:v>0.71142106054116305</c:v>
                </c:pt>
                <c:pt idx="422">
                  <c:v>0.71108199596851307</c:v>
                </c:pt>
                <c:pt idx="423">
                  <c:v>0.71074339230452299</c:v>
                </c:pt>
                <c:pt idx="424">
                  <c:v>0.71040524811195604</c:v>
                </c:pt>
                <c:pt idx="425">
                  <c:v>0.71006756195357301</c:v>
                </c:pt>
                <c:pt idx="426">
                  <c:v>0.70973033239213801</c:v>
                </c:pt>
                <c:pt idx="427">
                  <c:v>0.70939355799041093</c:v>
                </c:pt>
                <c:pt idx="428">
                  <c:v>0.709057237311155</c:v>
                </c:pt>
                <c:pt idx="429">
                  <c:v>0.708721368917133</c:v>
                </c:pt>
                <c:pt idx="430">
                  <c:v>0.70838595137110705</c:v>
                </c:pt>
                <c:pt idx="431">
                  <c:v>0.70805098323583793</c:v>
                </c:pt>
                <c:pt idx="432">
                  <c:v>0.70771646307408798</c:v>
                </c:pt>
                <c:pt idx="433">
                  <c:v>0.70738238944862097</c:v>
                </c:pt>
                <c:pt idx="434">
                  <c:v>0.70704876092219693</c:v>
                </c:pt>
                <c:pt idx="435">
                  <c:v>0.70671557605758006</c:v>
                </c:pt>
                <c:pt idx="436">
                  <c:v>0.70638283341752994</c:v>
                </c:pt>
                <c:pt idx="437">
                  <c:v>0.70605053156481201</c:v>
                </c:pt>
                <c:pt idx="438">
                  <c:v>0.70571866906218506</c:v>
                </c:pt>
                <c:pt idx="439">
                  <c:v>0.70538724447241408</c:v>
                </c:pt>
                <c:pt idx="440">
                  <c:v>0.70505625635825897</c:v>
                </c:pt>
                <c:pt idx="441">
                  <c:v>0.70472570328248407</c:v>
                </c:pt>
                <c:pt idx="442">
                  <c:v>0.70439558380784906</c:v>
                </c:pt>
                <c:pt idx="443">
                  <c:v>0.70406589649711693</c:v>
                </c:pt>
                <c:pt idx="444">
                  <c:v>0.70373663991305102</c:v>
                </c:pt>
                <c:pt idx="445">
                  <c:v>0.70340781261841301</c:v>
                </c:pt>
                <c:pt idx="446">
                  <c:v>0.70307941317596401</c:v>
                </c:pt>
                <c:pt idx="447">
                  <c:v>0.70275144014846702</c:v>
                </c:pt>
                <c:pt idx="448">
                  <c:v>0.70242389209868406</c:v>
                </c:pt>
                <c:pt idx="449">
                  <c:v>0.702096767589377</c:v>
                </c:pt>
                <c:pt idx="450">
                  <c:v>0.70177006518330798</c:v>
                </c:pt>
                <c:pt idx="451">
                  <c:v>0.70144378344323999</c:v>
                </c:pt>
                <c:pt idx="452">
                  <c:v>0.70111792093193404</c:v>
                </c:pt>
                <c:pt idx="453">
                  <c:v>0.70079247621215202</c:v>
                </c:pt>
                <c:pt idx="454">
                  <c:v>0.70046744784665793</c:v>
                </c:pt>
                <c:pt idx="455">
                  <c:v>0.70014283439821201</c:v>
                </c:pt>
                <c:pt idx="456">
                  <c:v>0.69981863442957692</c:v>
                </c:pt>
                <c:pt idx="457">
                  <c:v>0.69949484650351601</c:v>
                </c:pt>
                <c:pt idx="458">
                  <c:v>0.69917146918278994</c:v>
                </c:pt>
                <c:pt idx="459">
                  <c:v>0.69884850103016105</c:v>
                </c:pt>
                <c:pt idx="460">
                  <c:v>0.69852594060839202</c:v>
                </c:pt>
                <c:pt idx="461">
                  <c:v>0.69820378648024506</c:v>
                </c:pt>
                <c:pt idx="462">
                  <c:v>0.69788203720848108</c:v>
                </c:pt>
                <c:pt idx="463">
                  <c:v>0.69756069135586407</c:v>
                </c:pt>
                <c:pt idx="464">
                  <c:v>0.69723974748515394</c:v>
                </c:pt>
                <c:pt idx="465">
                  <c:v>0.69691920415911501</c:v>
                </c:pt>
                <c:pt idx="466">
                  <c:v>0.69659905994050897</c:v>
                </c:pt>
                <c:pt idx="467">
                  <c:v>0.69627931339209703</c:v>
                </c:pt>
                <c:pt idx="468">
                  <c:v>0.69595996307664099</c:v>
                </c:pt>
                <c:pt idx="469">
                  <c:v>0.69564100755690506</c:v>
                </c:pt>
                <c:pt idx="470">
                  <c:v>0.69532244539565002</c:v>
                </c:pt>
                <c:pt idx="471">
                  <c:v>0.69500427515563701</c:v>
                </c:pt>
                <c:pt idx="472">
                  <c:v>0.69468649539963001</c:v>
                </c:pt>
                <c:pt idx="473">
                  <c:v>0.69436910469038993</c:v>
                </c:pt>
                <c:pt idx="474">
                  <c:v>0.69405210159067998</c:v>
                </c:pt>
                <c:pt idx="475">
                  <c:v>0.69373548466326196</c:v>
                </c:pt>
                <c:pt idx="476">
                  <c:v>0.69341925247089697</c:v>
                </c:pt>
                <c:pt idx="477">
                  <c:v>0.69310340357634792</c:v>
                </c:pt>
                <c:pt idx="478">
                  <c:v>0.69278793654237802</c:v>
                </c:pt>
                <c:pt idx="479">
                  <c:v>0.69247284993174696</c:v>
                </c:pt>
                <c:pt idx="480">
                  <c:v>0.69215814230721895</c:v>
                </c:pt>
                <c:pt idx="481">
                  <c:v>0.691843812231556</c:v>
                </c:pt>
                <c:pt idx="482">
                  <c:v>0.691529858267519</c:v>
                </c:pt>
                <c:pt idx="483">
                  <c:v>0.69121627897787108</c:v>
                </c:pt>
                <c:pt idx="484">
                  <c:v>0.69090307292537401</c:v>
                </c:pt>
                <c:pt idx="485">
                  <c:v>0.69059023867279001</c:v>
                </c:pt>
                <c:pt idx="486">
                  <c:v>0.69027777478288099</c:v>
                </c:pt>
                <c:pt idx="487">
                  <c:v>0.68996567981840906</c:v>
                </c:pt>
                <c:pt idx="488">
                  <c:v>0.689653952342137</c:v>
                </c:pt>
                <c:pt idx="489">
                  <c:v>0.68934259091682604</c:v>
                </c:pt>
                <c:pt idx="490">
                  <c:v>0.68903159410524006</c:v>
                </c:pt>
                <c:pt idx="491">
                  <c:v>0.68872096047013898</c:v>
                </c:pt>
                <c:pt idx="492">
                  <c:v>0.688410688574286</c:v>
                </c:pt>
                <c:pt idx="493">
                  <c:v>0.68810077698044392</c:v>
                </c:pt>
                <c:pt idx="494">
                  <c:v>0.68779122425137307</c:v>
                </c:pt>
                <c:pt idx="495">
                  <c:v>0.68748202894983801</c:v>
                </c:pt>
                <c:pt idx="496">
                  <c:v>0.68717318963859797</c:v>
                </c:pt>
                <c:pt idx="497">
                  <c:v>0.68686470488041795</c:v>
                </c:pt>
                <c:pt idx="498">
                  <c:v>0.68655657323805808</c:v>
                </c:pt>
                <c:pt idx="499">
                  <c:v>0.68624879327428201</c:v>
                </c:pt>
                <c:pt idx="500">
                  <c:v>0.68594136355184998</c:v>
                </c:pt>
                <c:pt idx="501">
                  <c:v>0.68563428263352599</c:v>
                </c:pt>
                <c:pt idx="502">
                  <c:v>0.68532754908207094</c:v>
                </c:pt>
                <c:pt idx="503">
                  <c:v>0.68502116146024794</c:v>
                </c:pt>
                <c:pt idx="504">
                  <c:v>0.684715118330818</c:v>
                </c:pt>
                <c:pt idx="505">
                  <c:v>0.684409418256545</c:v>
                </c:pt>
                <c:pt idx="506">
                  <c:v>0.68410405980018907</c:v>
                </c:pt>
                <c:pt idx="507">
                  <c:v>0.68379904152451298</c:v>
                </c:pt>
                <c:pt idx="508">
                  <c:v>0.68349436199227998</c:v>
                </c:pt>
                <c:pt idx="509">
                  <c:v>0.68319001976625104</c:v>
                </c:pt>
                <c:pt idx="510">
                  <c:v>0.68288601340918897</c:v>
                </c:pt>
                <c:pt idx="511">
                  <c:v>0.68258234148385499</c:v>
                </c:pt>
                <c:pt idx="512">
                  <c:v>0.68227900255301199</c:v>
                </c:pt>
                <c:pt idx="513">
                  <c:v>0.68197599517942198</c:v>
                </c:pt>
                <c:pt idx="514">
                  <c:v>0.68167331792584696</c:v>
                </c:pt>
                <c:pt idx="515">
                  <c:v>0.68137096935504893</c:v>
                </c:pt>
                <c:pt idx="516">
                  <c:v>0.68106894802979101</c:v>
                </c:pt>
                <c:pt idx="517">
                  <c:v>0.68076725251283399</c:v>
                </c:pt>
                <c:pt idx="518">
                  <c:v>0.68046588136694097</c:v>
                </c:pt>
                <c:pt idx="519">
                  <c:v>0.68016483315487308</c:v>
                </c:pt>
                <c:pt idx="520">
                  <c:v>0.67986410643939399</c:v>
                </c:pt>
                <c:pt idx="521">
                  <c:v>0.67956369978326392</c:v>
                </c:pt>
                <c:pt idx="522">
                  <c:v>0.67926361174924699</c:v>
                </c:pt>
                <c:pt idx="523">
                  <c:v>0.67896384090010398</c:v>
                </c:pt>
                <c:pt idx="524">
                  <c:v>0.678664385798598</c:v>
                </c:pt>
                <c:pt idx="525">
                  <c:v>0.67836524500748996</c:v>
                </c:pt>
                <c:pt idx="526">
                  <c:v>0.67806641708954296</c:v>
                </c:pt>
                <c:pt idx="527">
                  <c:v>0.67776790060751901</c:v>
                </c:pt>
                <c:pt idx="528">
                  <c:v>0.67746969412418001</c:v>
                </c:pt>
                <c:pt idx="529">
                  <c:v>0.67717179620228696</c:v>
                </c:pt>
                <c:pt idx="530">
                  <c:v>0.67687420540460508</c:v>
                </c:pt>
                <c:pt idx="531">
                  <c:v>0.67657692029389405</c:v>
                </c:pt>
                <c:pt idx="532">
                  <c:v>0.67627993943291598</c:v>
                </c:pt>
                <c:pt idx="533">
                  <c:v>0.67598326138443399</c:v>
                </c:pt>
                <c:pt idx="534">
                  <c:v>0.67568688471121008</c:v>
                </c:pt>
                <c:pt idx="535">
                  <c:v>0.67539080797600604</c:v>
                </c:pt>
                <c:pt idx="536">
                  <c:v>0.67509502974158397</c:v>
                </c:pt>
                <c:pt idx="537">
                  <c:v>0.67479954857070601</c:v>
                </c:pt>
                <c:pt idx="538">
                  <c:v>0.67450436302613492</c:v>
                </c:pt>
                <c:pt idx="539">
                  <c:v>0.67420947167063194</c:v>
                </c:pt>
                <c:pt idx="540">
                  <c:v>0.67391487306695996</c:v>
                </c:pt>
                <c:pt idx="541">
                  <c:v>0.67362056577788099</c:v>
                </c:pt>
                <c:pt idx="542">
                  <c:v>0.67332654836615602</c:v>
                </c:pt>
                <c:pt idx="543">
                  <c:v>0.67303281939454895</c:v>
                </c:pt>
                <c:pt idx="544">
                  <c:v>0.67273937742582102</c:v>
                </c:pt>
                <c:pt idx="545">
                  <c:v>0.67244622102273499</c:v>
                </c:pt>
                <c:pt idx="546">
                  <c:v>0.67215334874805199</c:v>
                </c:pt>
                <c:pt idx="547">
                  <c:v>0.67186075916453403</c:v>
                </c:pt>
                <c:pt idx="548">
                  <c:v>0.67156845083494499</c:v>
                </c:pt>
                <c:pt idx="549">
                  <c:v>0.67127642232204499</c:v>
                </c:pt>
                <c:pt idx="550">
                  <c:v>0.67098467218859792</c:v>
                </c:pt>
                <c:pt idx="551">
                  <c:v>0.67069319899736402</c:v>
                </c:pt>
                <c:pt idx="552">
                  <c:v>0.67040200131110805</c:v>
                </c:pt>
                <c:pt idx="553">
                  <c:v>0.67011107769258893</c:v>
                </c:pt>
                <c:pt idx="554">
                  <c:v>0.66982042670457098</c:v>
                </c:pt>
                <c:pt idx="555">
                  <c:v>0.66953004690981599</c:v>
                </c:pt>
                <c:pt idx="556">
                  <c:v>0.66923993687108596</c:v>
                </c:pt>
                <c:pt idx="557">
                  <c:v>0.66895009515114301</c:v>
                </c:pt>
                <c:pt idx="558">
                  <c:v>0.66866052031274892</c:v>
                </c:pt>
                <c:pt idx="559">
                  <c:v>0.66837121091866603</c:v>
                </c:pt>
                <c:pt idx="560">
                  <c:v>0.668082165531657</c:v>
                </c:pt>
                <c:pt idx="561">
                  <c:v>0.66779338271448396</c:v>
                </c:pt>
                <c:pt idx="562">
                  <c:v>0.66750486102990803</c:v>
                </c:pt>
                <c:pt idx="563">
                  <c:v>0.66721659904069197</c:v>
                </c:pt>
                <c:pt idx="564">
                  <c:v>0.66692859530959803</c:v>
                </c:pt>
                <c:pt idx="565">
                  <c:v>0.66664084839938798</c:v>
                </c:pt>
                <c:pt idx="566">
                  <c:v>0.66635335687282504</c:v>
                </c:pt>
                <c:pt idx="567">
                  <c:v>0.66606611929267001</c:v>
                </c:pt>
                <c:pt idx="568">
                  <c:v>0.665779134221686</c:v>
                </c:pt>
                <c:pt idx="569">
                  <c:v>0.66549240022263401</c:v>
                </c:pt>
                <c:pt idx="570">
                  <c:v>0.66520591585827704</c:v>
                </c:pt>
                <c:pt idx="571">
                  <c:v>0.664919679691377</c:v>
                </c:pt>
                <c:pt idx="572">
                  <c:v>0.66463369028469599</c:v>
                </c:pt>
                <c:pt idx="573">
                  <c:v>0.66434794620099702</c:v>
                </c:pt>
                <c:pt idx="574">
                  <c:v>0.66406244600304098</c:v>
                </c:pt>
                <c:pt idx="575">
                  <c:v>0.66377718825359</c:v>
                </c:pt>
                <c:pt idx="576">
                  <c:v>0.66349217151540696</c:v>
                </c:pt>
                <c:pt idx="577">
                  <c:v>0.66320739435125398</c:v>
                </c:pt>
                <c:pt idx="578">
                  <c:v>0.66292285532389306</c:v>
                </c:pt>
                <c:pt idx="579">
                  <c:v>0.66263855299608598</c:v>
                </c:pt>
                <c:pt idx="580">
                  <c:v>0.66235448593059498</c:v>
                </c:pt>
                <c:pt idx="581">
                  <c:v>0.66207065269018295</c:v>
                </c:pt>
                <c:pt idx="582">
                  <c:v>0.661787051837611</c:v>
                </c:pt>
                <c:pt idx="583">
                  <c:v>0.66150368193564202</c:v>
                </c:pt>
                <c:pt idx="584">
                  <c:v>0.66122054154703702</c:v>
                </c:pt>
                <c:pt idx="585">
                  <c:v>0.66093762923456001</c:v>
                </c:pt>
                <c:pt idx="586">
                  <c:v>0.66065494356097099</c:v>
                </c:pt>
                <c:pt idx="587">
                  <c:v>0.66037248308903407</c:v>
                </c:pt>
                <c:pt idx="588">
                  <c:v>0.66009024638150993</c:v>
                </c:pt>
                <c:pt idx="589">
                  <c:v>0.65980823200116201</c:v>
                </c:pt>
                <c:pt idx="590">
                  <c:v>0.65952643851075099</c:v>
                </c:pt>
                <c:pt idx="591">
                  <c:v>0.65924486447303998</c:v>
                </c:pt>
                <c:pt idx="592">
                  <c:v>0.65896350845079099</c:v>
                </c:pt>
                <c:pt idx="593">
                  <c:v>0.65868236900676602</c:v>
                </c:pt>
                <c:pt idx="594">
                  <c:v>0.65840144470372697</c:v>
                </c:pt>
                <c:pt idx="595">
                  <c:v>0.65812073410443594</c:v>
                </c:pt>
                <c:pt idx="596">
                  <c:v>0.65784023577165596</c:v>
                </c:pt>
                <c:pt idx="597">
                  <c:v>0.65755994826814901</c:v>
                </c:pt>
                <c:pt idx="598">
                  <c:v>0.65727987015667599</c:v>
                </c:pt>
                <c:pt idx="599">
                  <c:v>0.65700000000000003</c:v>
                </c:pt>
                <c:pt idx="600">
                  <c:v>0.65672033657829498</c:v>
                </c:pt>
                <c:pt idx="601">
                  <c:v>0.65644087954138497</c:v>
                </c:pt>
                <c:pt idx="602">
                  <c:v>0.65616162875650397</c:v>
                </c:pt>
                <c:pt idx="603">
                  <c:v>0.65588258409088906</c:v>
                </c:pt>
                <c:pt idx="604">
                  <c:v>0.65560374541177402</c:v>
                </c:pt>
                <c:pt idx="605">
                  <c:v>0.65532511258639503</c:v>
                </c:pt>
                <c:pt idx="606">
                  <c:v>0.65504668548198697</c:v>
                </c:pt>
                <c:pt idx="607">
                  <c:v>0.65476846396578492</c:v>
                </c:pt>
                <c:pt idx="608">
                  <c:v>0.65449044790502597</c:v>
                </c:pt>
                <c:pt idx="609">
                  <c:v>0.654212637166944</c:v>
                </c:pt>
                <c:pt idx="610">
                  <c:v>0.65393503161877498</c:v>
                </c:pt>
                <c:pt idx="611">
                  <c:v>0.65365763112775299</c:v>
                </c:pt>
                <c:pt idx="612">
                  <c:v>0.65338043556111502</c:v>
                </c:pt>
                <c:pt idx="613">
                  <c:v>0.65310344478609594</c:v>
                </c:pt>
                <c:pt idx="614">
                  <c:v>0.65282665866993095</c:v>
                </c:pt>
                <c:pt idx="615">
                  <c:v>0.65255007707985602</c:v>
                </c:pt>
                <c:pt idx="616">
                  <c:v>0.65227369988310502</c:v>
                </c:pt>
                <c:pt idx="617">
                  <c:v>0.65199752694691493</c:v>
                </c:pt>
                <c:pt idx="618">
                  <c:v>0.65172155813852095</c:v>
                </c:pt>
                <c:pt idx="619">
                  <c:v>0.65144579332515695</c:v>
                </c:pt>
                <c:pt idx="620">
                  <c:v>0.65117023237406002</c:v>
                </c:pt>
                <c:pt idx="621">
                  <c:v>0.65089487515246502</c:v>
                </c:pt>
                <c:pt idx="622">
                  <c:v>0.65061972152760594</c:v>
                </c:pt>
                <c:pt idx="623">
                  <c:v>0.65034477136671998</c:v>
                </c:pt>
                <c:pt idx="624">
                  <c:v>0.65007002453704199</c:v>
                </c:pt>
                <c:pt idx="625">
                  <c:v>0.64979548090580797</c:v>
                </c:pt>
                <c:pt idx="626">
                  <c:v>0.64952114034025099</c:v>
                </c:pt>
                <c:pt idx="627">
                  <c:v>0.64924700270760893</c:v>
                </c:pt>
                <c:pt idx="628">
                  <c:v>0.64897306787511599</c:v>
                </c:pt>
                <c:pt idx="629">
                  <c:v>0.64869933571000793</c:v>
                </c:pt>
                <c:pt idx="630">
                  <c:v>0.64842580607952005</c:v>
                </c:pt>
                <c:pt idx="631">
                  <c:v>0.648152478850887</c:v>
                </c:pt>
                <c:pt idx="632">
                  <c:v>0.64787935389134499</c:v>
                </c:pt>
                <c:pt idx="633">
                  <c:v>0.64760643106812898</c:v>
                </c:pt>
                <c:pt idx="634">
                  <c:v>0.64733371024847508</c:v>
                </c:pt>
                <c:pt idx="635">
                  <c:v>0.64706119129961803</c:v>
                </c:pt>
                <c:pt idx="636">
                  <c:v>0.64678887408879304</c:v>
                </c:pt>
                <c:pt idx="637">
                  <c:v>0.64651675848323498</c:v>
                </c:pt>
                <c:pt idx="638">
                  <c:v>0.64624484435018092</c:v>
                </c:pt>
                <c:pt idx="639">
                  <c:v>0.64597313155686498</c:v>
                </c:pt>
                <c:pt idx="640">
                  <c:v>0.645701619970523</c:v>
                </c:pt>
                <c:pt idx="641">
                  <c:v>0.64543030945838897</c:v>
                </c:pt>
                <c:pt idx="642">
                  <c:v>0.64515919988770098</c:v>
                </c:pt>
                <c:pt idx="643">
                  <c:v>0.64488829112569201</c:v>
                </c:pt>
                <c:pt idx="644">
                  <c:v>0.64461758303959793</c:v>
                </c:pt>
                <c:pt idx="645">
                  <c:v>0.64434707549665493</c:v>
                </c:pt>
                <c:pt idx="646">
                  <c:v>0.644076768364098</c:v>
                </c:pt>
                <c:pt idx="647">
                  <c:v>0.64380666150916199</c:v>
                </c:pt>
                <c:pt idx="648">
                  <c:v>0.64353675479908301</c:v>
                </c:pt>
                <c:pt idx="649">
                  <c:v>0.64326704810109603</c:v>
                </c:pt>
                <c:pt idx="650">
                  <c:v>0.64299754128243702</c:v>
                </c:pt>
                <c:pt idx="651">
                  <c:v>0.64272823421033998</c:v>
                </c:pt>
                <c:pt idx="652">
                  <c:v>0.64245912675204098</c:v>
                </c:pt>
                <c:pt idx="653">
                  <c:v>0.642190218774776</c:v>
                </c:pt>
                <c:pt idx="654">
                  <c:v>0.64192151014578003</c:v>
                </c:pt>
                <c:pt idx="655">
                  <c:v>0.64165300073228804</c:v>
                </c:pt>
                <c:pt idx="656">
                  <c:v>0.64138469040153601</c:v>
                </c:pt>
                <c:pt idx="657">
                  <c:v>0.64111657902075903</c:v>
                </c:pt>
                <c:pt idx="658">
                  <c:v>0.64084866645719196</c:v>
                </c:pt>
                <c:pt idx="659">
                  <c:v>0.64058095257807102</c:v>
                </c:pt>
                <c:pt idx="660">
                  <c:v>0.64031343725063095</c:v>
                </c:pt>
                <c:pt idx="661">
                  <c:v>0.64004612034210706</c:v>
                </c:pt>
                <c:pt idx="662">
                  <c:v>0.63977900171973501</c:v>
                </c:pt>
                <c:pt idx="663">
                  <c:v>0.63951208125075099</c:v>
                </c:pt>
                <c:pt idx="664">
                  <c:v>0.63924535880238897</c:v>
                </c:pt>
                <c:pt idx="665">
                  <c:v>0.63897883424188495</c:v>
                </c:pt>
                <c:pt idx="666">
                  <c:v>0.63871250743647401</c:v>
                </c:pt>
                <c:pt idx="667">
                  <c:v>0.63844637825339201</c:v>
                </c:pt>
                <c:pt idx="668">
                  <c:v>0.63818044655987394</c:v>
                </c:pt>
                <c:pt idx="669">
                  <c:v>0.63791471222315599</c:v>
                </c:pt>
                <c:pt idx="670">
                  <c:v>0.63764917511047203</c:v>
                </c:pt>
                <c:pt idx="671">
                  <c:v>0.63738383508905905</c:v>
                </c:pt>
                <c:pt idx="672">
                  <c:v>0.63711869202615101</c:v>
                </c:pt>
                <c:pt idx="673">
                  <c:v>0.63685374578898402</c:v>
                </c:pt>
                <c:pt idx="674">
                  <c:v>0.63658899624479304</c:v>
                </c:pt>
                <c:pt idx="675">
                  <c:v>0.63632444326081394</c:v>
                </c:pt>
                <c:pt idx="676">
                  <c:v>0.63606008670428205</c:v>
                </c:pt>
                <c:pt idx="677">
                  <c:v>0.63579592644243199</c:v>
                </c:pt>
                <c:pt idx="678">
                  <c:v>0.63553196234249998</c:v>
                </c:pt>
                <c:pt idx="679">
                  <c:v>0.63526819427172099</c:v>
                </c:pt>
                <c:pt idx="680">
                  <c:v>0.63500462209733</c:v>
                </c:pt>
                <c:pt idx="681">
                  <c:v>0.63474124568656398</c:v>
                </c:pt>
                <c:pt idx="682">
                  <c:v>0.63447806490665593</c:v>
                </c:pt>
                <c:pt idx="683">
                  <c:v>0.63421507962484402</c:v>
                </c:pt>
                <c:pt idx="684">
                  <c:v>0.63395228970836093</c:v>
                </c:pt>
                <c:pt idx="685">
                  <c:v>0.63368969502444306</c:v>
                </c:pt>
                <c:pt idx="686">
                  <c:v>0.63342729544032594</c:v>
                </c:pt>
                <c:pt idx="687">
                  <c:v>0.63316509082324601</c:v>
                </c:pt>
                <c:pt idx="688">
                  <c:v>0.63290308104043602</c:v>
                </c:pt>
                <c:pt idx="689">
                  <c:v>0.63264126595913406</c:v>
                </c:pt>
                <c:pt idx="690">
                  <c:v>0.63237964544657299</c:v>
                </c:pt>
                <c:pt idx="691">
                  <c:v>0.63211821936999102</c:v>
                </c:pt>
                <c:pt idx="692">
                  <c:v>0.63185698759662101</c:v>
                </c:pt>
                <c:pt idx="693">
                  <c:v>0.63159594999369895</c:v>
                </c:pt>
                <c:pt idx="694">
                  <c:v>0.63133510642846102</c:v>
                </c:pt>
                <c:pt idx="695">
                  <c:v>0.631074456768142</c:v>
                </c:pt>
                <c:pt idx="696">
                  <c:v>0.63081400087997697</c:v>
                </c:pt>
                <c:pt idx="697">
                  <c:v>0.63055373863120201</c:v>
                </c:pt>
                <c:pt idx="698">
                  <c:v>0.630293669889052</c:v>
                </c:pt>
                <c:pt idx="699">
                  <c:v>0.63003379452076302</c:v>
                </c:pt>
                <c:pt idx="700">
                  <c:v>0.62977411239357006</c:v>
                </c:pt>
                <c:pt idx="701">
                  <c:v>0.62951462337470698</c:v>
                </c:pt>
                <c:pt idx="702">
                  <c:v>0.62925532733141198</c:v>
                </c:pt>
                <c:pt idx="703">
                  <c:v>0.62899622413091794</c:v>
                </c:pt>
                <c:pt idx="704">
                  <c:v>0.62873731364046104</c:v>
                </c:pt>
                <c:pt idx="705">
                  <c:v>0.62847859572727804</c:v>
                </c:pt>
                <c:pt idx="706">
                  <c:v>0.62822007025860205</c:v>
                </c:pt>
                <c:pt idx="707">
                  <c:v>0.62796173710167003</c:v>
                </c:pt>
                <c:pt idx="708">
                  <c:v>0.62770359612371607</c:v>
                </c:pt>
                <c:pt idx="709">
                  <c:v>0.62744564719197693</c:v>
                </c:pt>
                <c:pt idx="710">
                  <c:v>0.62718789017368692</c:v>
                </c:pt>
                <c:pt idx="711">
                  <c:v>0.62693032493608303</c:v>
                </c:pt>
                <c:pt idx="712">
                  <c:v>0.626672951346398</c:v>
                </c:pt>
                <c:pt idx="713">
                  <c:v>0.62641576927186904</c:v>
                </c:pt>
                <c:pt idx="714">
                  <c:v>0.62615877857973101</c:v>
                </c:pt>
                <c:pt idx="715">
                  <c:v>0.62590197913721901</c:v>
                </c:pt>
                <c:pt idx="716">
                  <c:v>0.62564537081157001</c:v>
                </c:pt>
                <c:pt idx="717">
                  <c:v>0.62538895347001699</c:v>
                </c:pt>
                <c:pt idx="718">
                  <c:v>0.62513272697979705</c:v>
                </c:pt>
                <c:pt idx="719">
                  <c:v>0.62487669120814404</c:v>
                </c:pt>
                <c:pt idx="720">
                  <c:v>0.62462084602229506</c:v>
                </c:pt>
                <c:pt idx="721">
                  <c:v>0.62436519128948498</c:v>
                </c:pt>
                <c:pt idx="722">
                  <c:v>0.62410972687694799</c:v>
                </c:pt>
                <c:pt idx="723">
                  <c:v>0.62385445265192097</c:v>
                </c:pt>
                <c:pt idx="724">
                  <c:v>0.62359936848163799</c:v>
                </c:pt>
                <c:pt idx="725">
                  <c:v>0.62334447423333494</c:v>
                </c:pt>
                <c:pt idx="726">
                  <c:v>0.62308976977424801</c:v>
                </c:pt>
                <c:pt idx="727">
                  <c:v>0.62283525497161207</c:v>
                </c:pt>
                <c:pt idx="728">
                  <c:v>0.62258092969266199</c:v>
                </c:pt>
                <c:pt idx="729">
                  <c:v>0.62232679380463307</c:v>
                </c:pt>
                <c:pt idx="730">
                  <c:v>0.62207284717476097</c:v>
                </c:pt>
                <c:pt idx="731">
                  <c:v>0.62181908967028199</c:v>
                </c:pt>
                <c:pt idx="732">
                  <c:v>0.62156552115843</c:v>
                </c:pt>
                <c:pt idx="733">
                  <c:v>0.62131214150644098</c:v>
                </c:pt>
                <c:pt idx="734">
                  <c:v>0.62105895058155003</c:v>
                </c:pt>
                <c:pt idx="735">
                  <c:v>0.620805948250994</c:v>
                </c:pt>
                <c:pt idx="736">
                  <c:v>0.62055313438200599</c:v>
                </c:pt>
                <c:pt idx="737">
                  <c:v>0.62030050884182297</c:v>
                </c:pt>
                <c:pt idx="738">
                  <c:v>0.62004807149767993</c:v>
                </c:pt>
                <c:pt idx="739">
                  <c:v>0.61979582221681206</c:v>
                </c:pt>
                <c:pt idx="740">
                  <c:v>0.61954376086645402</c:v>
                </c:pt>
                <c:pt idx="741">
                  <c:v>0.61929188731384199</c:v>
                </c:pt>
                <c:pt idx="742">
                  <c:v>0.61904020142621197</c:v>
                </c:pt>
                <c:pt idx="743">
                  <c:v>0.61878870307079903</c:v>
                </c:pt>
                <c:pt idx="744">
                  <c:v>0.61853739211483694</c:v>
                </c:pt>
                <c:pt idx="745">
                  <c:v>0.618286268425563</c:v>
                </c:pt>
                <c:pt idx="746">
                  <c:v>0.61803533187021198</c:v>
                </c:pt>
                <c:pt idx="747">
                  <c:v>0.61778458231601907</c:v>
                </c:pt>
                <c:pt idx="748">
                  <c:v>0.61753401963021903</c:v>
                </c:pt>
                <c:pt idx="749">
                  <c:v>0.61728364368004796</c:v>
                </c:pt>
                <c:pt idx="750">
                  <c:v>0.61703345433274204</c:v>
                </c:pt>
                <c:pt idx="751">
                  <c:v>0.61678345145553504</c:v>
                </c:pt>
                <c:pt idx="752">
                  <c:v>0.61653363491566293</c:v>
                </c:pt>
                <c:pt idx="753">
                  <c:v>0.61628400458036192</c:v>
                </c:pt>
                <c:pt idx="754">
                  <c:v>0.61603456031686599</c:v>
                </c:pt>
                <c:pt idx="755">
                  <c:v>0.61578530199241199</c:v>
                </c:pt>
                <c:pt idx="756">
                  <c:v>0.61553622947423392</c:v>
                </c:pt>
                <c:pt idx="757">
                  <c:v>0.61528734262956708</c:v>
                </c:pt>
                <c:pt idx="758">
                  <c:v>0.61503864132564801</c:v>
                </c:pt>
                <c:pt idx="759">
                  <c:v>0.61479012542971201</c:v>
                </c:pt>
                <c:pt idx="760">
                  <c:v>0.61454179480899307</c:v>
                </c:pt>
                <c:pt idx="761">
                  <c:v>0.61429364933072805</c:v>
                </c:pt>
                <c:pt idx="762">
                  <c:v>0.61404568886215194</c:v>
                </c:pt>
                <c:pt idx="763">
                  <c:v>0.61379791327049893</c:v>
                </c:pt>
                <c:pt idx="764">
                  <c:v>0.613550322423006</c:v>
                </c:pt>
                <c:pt idx="765">
                  <c:v>0.61330291618690802</c:v>
                </c:pt>
                <c:pt idx="766">
                  <c:v>0.61305569442944008</c:v>
                </c:pt>
                <c:pt idx="767">
                  <c:v>0.61280865701783704</c:v>
                </c:pt>
                <c:pt idx="768">
                  <c:v>0.612561803819336</c:v>
                </c:pt>
                <c:pt idx="769">
                  <c:v>0.61231513470116994</c:v>
                </c:pt>
                <c:pt idx="770">
                  <c:v>0.61206864953057694</c:v>
                </c:pt>
                <c:pt idx="771">
                  <c:v>0.61182234817478998</c:v>
                </c:pt>
                <c:pt idx="772">
                  <c:v>0.61157623050104504</c:v>
                </c:pt>
                <c:pt idx="773">
                  <c:v>0.61133029637657899</c:v>
                </c:pt>
                <c:pt idx="774">
                  <c:v>0.61108454566862502</c:v>
                </c:pt>
                <c:pt idx="775">
                  <c:v>0.61083897824442002</c:v>
                </c:pt>
                <c:pt idx="776">
                  <c:v>0.61059359397119906</c:v>
                </c:pt>
                <c:pt idx="777">
                  <c:v>0.61034839271619701</c:v>
                </c:pt>
                <c:pt idx="778">
                  <c:v>0.61010337434664996</c:v>
                </c:pt>
                <c:pt idx="779">
                  <c:v>0.60985853872979201</c:v>
                </c:pt>
                <c:pt idx="780">
                  <c:v>0.60961388573286002</c:v>
                </c:pt>
                <c:pt idx="781">
                  <c:v>0.60936941522308907</c:v>
                </c:pt>
                <c:pt idx="782">
                  <c:v>0.60912512706771293</c:v>
                </c:pt>
                <c:pt idx="783">
                  <c:v>0.60888102113396902</c:v>
                </c:pt>
                <c:pt idx="784">
                  <c:v>0.60863709728909199</c:v>
                </c:pt>
                <c:pt idx="785">
                  <c:v>0.60839335540031703</c:v>
                </c:pt>
                <c:pt idx="786">
                  <c:v>0.60814979533488001</c:v>
                </c:pt>
                <c:pt idx="787">
                  <c:v>0.60790641696001502</c:v>
                </c:pt>
                <c:pt idx="788">
                  <c:v>0.60766322014295904</c:v>
                </c:pt>
                <c:pt idx="789">
                  <c:v>0.60742020475094605</c:v>
                </c:pt>
                <c:pt idx="790">
                  <c:v>0.60717737065121202</c:v>
                </c:pt>
                <c:pt idx="791">
                  <c:v>0.60693471771099294</c:v>
                </c:pt>
                <c:pt idx="792">
                  <c:v>0.60669224579752301</c:v>
                </c:pt>
                <c:pt idx="793">
                  <c:v>0.60644995477803898</c:v>
                </c:pt>
                <c:pt idx="794">
                  <c:v>0.60620784451977494</c:v>
                </c:pt>
                <c:pt idx="795">
                  <c:v>0.60596591488996698</c:v>
                </c:pt>
                <c:pt idx="796">
                  <c:v>0.60572416575584997</c:v>
                </c:pt>
                <c:pt idx="797">
                  <c:v>0.60548259698465901</c:v>
                </c:pt>
                <c:pt idx="798">
                  <c:v>0.60524120844363094</c:v>
                </c:pt>
                <c:pt idx="799">
                  <c:v>0.60499999999999998</c:v>
                </c:pt>
                <c:pt idx="800">
                  <c:v>0.60475897137117807</c:v>
                </c:pt>
                <c:pt idx="801">
                  <c:v>0.60451812167528596</c:v>
                </c:pt>
                <c:pt idx="802">
                  <c:v>0.60427744988061893</c:v>
                </c:pt>
                <c:pt idx="803">
                  <c:v>0.60403695495547405</c:v>
                </c:pt>
                <c:pt idx="804">
                  <c:v>0.60379663586814702</c:v>
                </c:pt>
                <c:pt idx="805">
                  <c:v>0.60355649158693403</c:v>
                </c:pt>
                <c:pt idx="806">
                  <c:v>0.60331652108013301</c:v>
                </c:pt>
                <c:pt idx="807">
                  <c:v>0.60307672331603901</c:v>
                </c:pt>
                <c:pt idx="808">
                  <c:v>0.60283709726294898</c:v>
                </c:pt>
                <c:pt idx="809">
                  <c:v>0.60259764188915899</c:v>
                </c:pt>
                <c:pt idx="810">
                  <c:v>0.60235835616296596</c:v>
                </c:pt>
                <c:pt idx="811">
                  <c:v>0.60211923905266507</c:v>
                </c:pt>
                <c:pt idx="812">
                  <c:v>0.60188028952655404</c:v>
                </c:pt>
                <c:pt idx="813">
                  <c:v>0.60164150655292903</c:v>
                </c:pt>
                <c:pt idx="814">
                  <c:v>0.60140288910008499</c:v>
                </c:pt>
                <c:pt idx="815">
                  <c:v>0.60116443613632098</c:v>
                </c:pt>
                <c:pt idx="816">
                  <c:v>0.60092614662993094</c:v>
                </c:pt>
                <c:pt idx="817">
                  <c:v>0.60068801954921203</c:v>
                </c:pt>
                <c:pt idx="818">
                  <c:v>0.60045005386246098</c:v>
                </c:pt>
                <c:pt idx="819">
                  <c:v>0.60021224853797395</c:v>
                </c:pt>
                <c:pt idx="820">
                  <c:v>0.599974602544048</c:v>
                </c:pt>
                <c:pt idx="821">
                  <c:v>0.59973711484897896</c:v>
                </c:pt>
                <c:pt idx="822">
                  <c:v>0.599499784421062</c:v>
                </c:pt>
                <c:pt idx="823">
                  <c:v>0.59926261022859495</c:v>
                </c:pt>
                <c:pt idx="824">
                  <c:v>0.59902559123987498</c:v>
                </c:pt>
                <c:pt idx="825">
                  <c:v>0.59878872642319603</c:v>
                </c:pt>
                <c:pt idx="826">
                  <c:v>0.59855201474685704</c:v>
                </c:pt>
                <c:pt idx="827">
                  <c:v>0.59831545517915208</c:v>
                </c:pt>
                <c:pt idx="828">
                  <c:v>0.59807904668837897</c:v>
                </c:pt>
                <c:pt idx="829">
                  <c:v>0.59784278824283399</c:v>
                </c:pt>
                <c:pt idx="830">
                  <c:v>0.59760667881081397</c:v>
                </c:pt>
                <c:pt idx="831">
                  <c:v>0.59737071736061398</c:v>
                </c:pt>
                <c:pt idx="832">
                  <c:v>0.59713490286053106</c:v>
                </c:pt>
                <c:pt idx="833">
                  <c:v>0.59689923427886105</c:v>
                </c:pt>
                <c:pt idx="834">
                  <c:v>0.596663710583902</c:v>
                </c:pt>
                <c:pt idx="835">
                  <c:v>0.59642833074394908</c:v>
                </c:pt>
                <c:pt idx="836">
                  <c:v>0.59619309372729801</c:v>
                </c:pt>
                <c:pt idx="837">
                  <c:v>0.59595799850224607</c:v>
                </c:pt>
                <c:pt idx="838">
                  <c:v>0.59572304403708998</c:v>
                </c:pt>
                <c:pt idx="839">
                  <c:v>0.59548822930012602</c:v>
                </c:pt>
                <c:pt idx="840">
                  <c:v>0.59525355325965001</c:v>
                </c:pt>
                <c:pt idx="841">
                  <c:v>0.59501901488395803</c:v>
                </c:pt>
                <c:pt idx="842">
                  <c:v>0.59478461314134801</c:v>
                </c:pt>
                <c:pt idx="843">
                  <c:v>0.594550347000114</c:v>
                </c:pt>
                <c:pt idx="844">
                  <c:v>0.59431621542855506</c:v>
                </c:pt>
                <c:pt idx="845">
                  <c:v>0.59408221739496603</c:v>
                </c:pt>
                <c:pt idx="846">
                  <c:v>0.59384835186764295</c:v>
                </c:pt>
                <c:pt idx="847">
                  <c:v>0.59361461781488301</c:v>
                </c:pt>
                <c:pt idx="848">
                  <c:v>0.59338101420498202</c:v>
                </c:pt>
                <c:pt idx="849">
                  <c:v>0.59314754000623693</c:v>
                </c:pt>
                <c:pt idx="850">
                  <c:v>0.59291419418694502</c:v>
                </c:pt>
                <c:pt idx="851">
                  <c:v>0.59268097571540002</c:v>
                </c:pt>
                <c:pt idx="852">
                  <c:v>0.59244788355990097</c:v>
                </c:pt>
                <c:pt idx="853">
                  <c:v>0.59221491668874204</c:v>
                </c:pt>
                <c:pt idx="854">
                  <c:v>0.59198207407022196</c:v>
                </c:pt>
                <c:pt idx="855">
                  <c:v>0.59174935467263501</c:v>
                </c:pt>
                <c:pt idx="856">
                  <c:v>0.59151675746427901</c:v>
                </c:pt>
                <c:pt idx="857">
                  <c:v>0.59128428141345002</c:v>
                </c:pt>
                <c:pt idx="858">
                  <c:v>0.59105192548844299</c:v>
                </c:pt>
                <c:pt idx="859">
                  <c:v>0.59081968865755696</c:v>
                </c:pt>
                <c:pt idx="860">
                  <c:v>0.59058756988908601</c:v>
                </c:pt>
                <c:pt idx="861">
                  <c:v>0.59035556815132706</c:v>
                </c:pt>
                <c:pt idx="862">
                  <c:v>0.59012368241257795</c:v>
                </c:pt>
                <c:pt idx="863">
                  <c:v>0.58989191164113297</c:v>
                </c:pt>
                <c:pt idx="864">
                  <c:v>0.58966025480529005</c:v>
                </c:pt>
                <c:pt idx="865">
                  <c:v>0.58942871087334492</c:v>
                </c:pt>
                <c:pt idx="866">
                  <c:v>0.58919727881359396</c:v>
                </c:pt>
                <c:pt idx="867">
                  <c:v>0.58896595759433401</c:v>
                </c:pt>
                <c:pt idx="868">
                  <c:v>0.58873474618386101</c:v>
                </c:pt>
                <c:pt idx="869">
                  <c:v>0.58850364355047102</c:v>
                </c:pt>
                <c:pt idx="870">
                  <c:v>0.58827264866246098</c:v>
                </c:pt>
                <c:pt idx="871">
                  <c:v>0.58804176048812806</c:v>
                </c:pt>
                <c:pt idx="872">
                  <c:v>0.58781097799576698</c:v>
                </c:pt>
                <c:pt idx="873">
                  <c:v>0.58758030015367502</c:v>
                </c:pt>
                <c:pt idx="874">
                  <c:v>0.587349725930148</c:v>
                </c:pt>
                <c:pt idx="875">
                  <c:v>0.58711925429348299</c:v>
                </c:pt>
                <c:pt idx="876">
                  <c:v>0.58688888421197594</c:v>
                </c:pt>
                <c:pt idx="877">
                  <c:v>0.58665861465392399</c:v>
                </c:pt>
                <c:pt idx="878">
                  <c:v>0.586428444587623</c:v>
                </c:pt>
                <c:pt idx="879">
                  <c:v>0.58619837298136901</c:v>
                </c:pt>
                <c:pt idx="880">
                  <c:v>0.58596839880345897</c:v>
                </c:pt>
                <c:pt idx="881">
                  <c:v>0.58573852102218904</c:v>
                </c:pt>
                <c:pt idx="882">
                  <c:v>0.58550873860585506</c:v>
                </c:pt>
                <c:pt idx="883">
                  <c:v>0.58527905052275397</c:v>
                </c:pt>
                <c:pt idx="884">
                  <c:v>0.58504945574118294</c:v>
                </c:pt>
                <c:pt idx="885">
                  <c:v>0.58481995322943692</c:v>
                </c:pt>
                <c:pt idx="886">
                  <c:v>0.58459054195581306</c:v>
                </c:pt>
                <c:pt idx="887">
                  <c:v>0.58436122088860798</c:v>
                </c:pt>
                <c:pt idx="888">
                  <c:v>0.58413198899611696</c:v>
                </c:pt>
                <c:pt idx="889">
                  <c:v>0.58390284524663794</c:v>
                </c:pt>
                <c:pt idx="890">
                  <c:v>0.58367378860846597</c:v>
                </c:pt>
                <c:pt idx="891">
                  <c:v>0.58344481804989801</c:v>
                </c:pt>
                <c:pt idx="892">
                  <c:v>0.58321593253923099</c:v>
                </c:pt>
                <c:pt idx="893">
                  <c:v>0.58298713104476008</c:v>
                </c:pt>
                <c:pt idx="894">
                  <c:v>0.582758412534783</c:v>
                </c:pt>
                <c:pt idx="895">
                  <c:v>0.58252977597759492</c:v>
                </c:pt>
                <c:pt idx="896">
                  <c:v>0.58230122034149301</c:v>
                </c:pt>
                <c:pt idx="897">
                  <c:v>0.58207274459477298</c:v>
                </c:pt>
                <c:pt idx="898">
                  <c:v>0.58184434770573201</c:v>
                </c:pt>
                <c:pt idx="899">
                  <c:v>0.58161602864266593</c:v>
                </c:pt>
                <c:pt idx="900">
                  <c:v>0.58138778637387101</c:v>
                </c:pt>
                <c:pt idx="901">
                  <c:v>0.58115961986764397</c:v>
                </c:pt>
                <c:pt idx="902">
                  <c:v>0.58093152809228199</c:v>
                </c:pt>
                <c:pt idx="903">
                  <c:v>0.58070351001608</c:v>
                </c:pt>
                <c:pt idx="904">
                  <c:v>0.58047556460733496</c:v>
                </c:pt>
                <c:pt idx="905">
                  <c:v>0.58024769083434402</c:v>
                </c:pt>
                <c:pt idx="906">
                  <c:v>0.58001988766540202</c:v>
                </c:pt>
                <c:pt idx="907">
                  <c:v>0.57979215406880702</c:v>
                </c:pt>
                <c:pt idx="908">
                  <c:v>0.57956448901285396</c:v>
                </c:pt>
                <c:pt idx="909">
                  <c:v>0.57933689146584</c:v>
                </c:pt>
                <c:pt idx="910">
                  <c:v>0.57910936039606198</c:v>
                </c:pt>
                <c:pt idx="911">
                  <c:v>0.57888189477181506</c:v>
                </c:pt>
                <c:pt idx="912">
                  <c:v>0.57865449356139598</c:v>
                </c:pt>
                <c:pt idx="913">
                  <c:v>0.57842715573310199</c:v>
                </c:pt>
                <c:pt idx="914">
                  <c:v>0.57819988025522906</c:v>
                </c:pt>
                <c:pt idx="915">
                  <c:v>0.57797266609607301</c:v>
                </c:pt>
                <c:pt idx="916">
                  <c:v>0.57774551222393</c:v>
                </c:pt>
                <c:pt idx="917">
                  <c:v>0.57751841760709799</c:v>
                </c:pt>
                <c:pt idx="918">
                  <c:v>0.57729138121387202</c:v>
                </c:pt>
                <c:pt idx="919">
                  <c:v>0.57706440201254905</c:v>
                </c:pt>
                <c:pt idx="920">
                  <c:v>0.57683747897142501</c:v>
                </c:pt>
                <c:pt idx="921">
                  <c:v>0.57661061105879696</c:v>
                </c:pt>
                <c:pt idx="922">
                  <c:v>0.57638379724296107</c:v>
                </c:pt>
                <c:pt idx="923">
                  <c:v>0.57615703649221306</c:v>
                </c:pt>
                <c:pt idx="924">
                  <c:v>0.57593032777484998</c:v>
                </c:pt>
                <c:pt idx="925">
                  <c:v>0.575703670059168</c:v>
                </c:pt>
                <c:pt idx="926">
                  <c:v>0.57547706231346396</c:v>
                </c:pt>
                <c:pt idx="927">
                  <c:v>0.57525050350603402</c:v>
                </c:pt>
                <c:pt idx="928">
                  <c:v>0.57502399260517401</c:v>
                </c:pt>
                <c:pt idx="929">
                  <c:v>0.57479752857917998</c:v>
                </c:pt>
                <c:pt idx="930">
                  <c:v>0.57457111039635</c:v>
                </c:pt>
                <c:pt idx="931">
                  <c:v>0.57434473702497901</c:v>
                </c:pt>
                <c:pt idx="932">
                  <c:v>0.57411840743336495</c:v>
                </c:pt>
                <c:pt idx="933">
                  <c:v>0.57389212058980199</c:v>
                </c:pt>
                <c:pt idx="934">
                  <c:v>0.57366587546258807</c:v>
                </c:pt>
                <c:pt idx="935">
                  <c:v>0.57343967102001903</c:v>
                </c:pt>
                <c:pt idx="936">
                  <c:v>0.57321350623039202</c:v>
                </c:pt>
                <c:pt idx="937">
                  <c:v>0.57298738006200201</c:v>
                </c:pt>
                <c:pt idx="938">
                  <c:v>0.57276129148314703</c:v>
                </c:pt>
                <c:pt idx="939">
                  <c:v>0.57253523946212193</c:v>
                </c:pt>
                <c:pt idx="940">
                  <c:v>0.57230922296722397</c:v>
                </c:pt>
                <c:pt idx="941">
                  <c:v>0.57208324096674901</c:v>
                </c:pt>
                <c:pt idx="942">
                  <c:v>0.57185729242899508</c:v>
                </c:pt>
                <c:pt idx="943">
                  <c:v>0.57163137632225602</c:v>
                </c:pt>
                <c:pt idx="944">
                  <c:v>0.57140549161483001</c:v>
                </c:pt>
                <c:pt idx="945">
                  <c:v>0.57117963727501297</c:v>
                </c:pt>
                <c:pt idx="946">
                  <c:v>0.57095381227110098</c:v>
                </c:pt>
                <c:pt idx="947">
                  <c:v>0.57072801557139097</c:v>
                </c:pt>
                <c:pt idx="948">
                  <c:v>0.57050224614417899</c:v>
                </c:pt>
                <c:pt idx="949">
                  <c:v>0.570276502957761</c:v>
                </c:pt>
                <c:pt idx="950">
                  <c:v>0.57005078498043393</c:v>
                </c:pt>
                <c:pt idx="951">
                  <c:v>0.56982509118049496</c:v>
                </c:pt>
                <c:pt idx="952">
                  <c:v>0.56959942052623902</c:v>
                </c:pt>
                <c:pt idx="953">
                  <c:v>0.56937377198596306</c:v>
                </c:pt>
                <c:pt idx="954">
                  <c:v>0.56914814452796403</c:v>
                </c:pt>
                <c:pt idx="955">
                  <c:v>0.56892253712053698</c:v>
                </c:pt>
                <c:pt idx="956">
                  <c:v>0.56869694873197996</c:v>
                </c:pt>
                <c:pt idx="957">
                  <c:v>0.56847137833058792</c:v>
                </c:pt>
                <c:pt idx="958">
                  <c:v>0.56824582488465802</c:v>
                </c:pt>
                <c:pt idx="959">
                  <c:v>0.568020287362486</c:v>
                </c:pt>
                <c:pt idx="960">
                  <c:v>0.56779476473236901</c:v>
                </c:pt>
                <c:pt idx="961">
                  <c:v>0.56756925596260399</c:v>
                </c:pt>
                <c:pt idx="962">
                  <c:v>0.56734376002148501</c:v>
                </c:pt>
                <c:pt idx="963">
                  <c:v>0.56711827587731101</c:v>
                </c:pt>
                <c:pt idx="964">
                  <c:v>0.56689280249837704</c:v>
                </c:pt>
                <c:pt idx="965">
                  <c:v>0.56666733885297993</c:v>
                </c:pt>
                <c:pt idx="966">
                  <c:v>0.56644188390941497</c:v>
                </c:pt>
                <c:pt idx="967">
                  <c:v>0.56621643663598098</c:v>
                </c:pt>
                <c:pt idx="968">
                  <c:v>0.56599099600097202</c:v>
                </c:pt>
                <c:pt idx="969">
                  <c:v>0.56576556097268504</c:v>
                </c:pt>
                <c:pt idx="970">
                  <c:v>0.56554013051941698</c:v>
                </c:pt>
                <c:pt idx="971">
                  <c:v>0.56531470360946401</c:v>
                </c:pt>
                <c:pt idx="972">
                  <c:v>0.56508927921112195</c:v>
                </c:pt>
                <c:pt idx="973">
                  <c:v>0.56486385629268798</c:v>
                </c:pt>
                <c:pt idx="974">
                  <c:v>0.56463843382245793</c:v>
                </c:pt>
                <c:pt idx="975">
                  <c:v>0.56441301076872907</c:v>
                </c:pt>
                <c:pt idx="976">
                  <c:v>0.56418758609979602</c:v>
                </c:pt>
                <c:pt idx="977">
                  <c:v>0.56396215878395695</c:v>
                </c:pt>
                <c:pt idx="978">
                  <c:v>0.56373672778950801</c:v>
                </c:pt>
                <c:pt idx="979">
                  <c:v>0.56351129208474493</c:v>
                </c:pt>
                <c:pt idx="980">
                  <c:v>0.56328585063796399</c:v>
                </c:pt>
                <c:pt idx="981">
                  <c:v>0.56306040241746202</c:v>
                </c:pt>
                <c:pt idx="982">
                  <c:v>0.56283494639153597</c:v>
                </c:pt>
                <c:pt idx="983">
                  <c:v>0.562609481528481</c:v>
                </c:pt>
                <c:pt idx="984">
                  <c:v>0.56238400679659395</c:v>
                </c:pt>
                <c:pt idx="985">
                  <c:v>0.56215852116417098</c:v>
                </c:pt>
                <c:pt idx="986">
                  <c:v>0.56193302359950992</c:v>
                </c:pt>
                <c:pt idx="987">
                  <c:v>0.56170751307090505</c:v>
                </c:pt>
                <c:pt idx="988">
                  <c:v>0.56148198854665499</c:v>
                </c:pt>
                <c:pt idx="989">
                  <c:v>0.561256448995054</c:v>
                </c:pt>
                <c:pt idx="990">
                  <c:v>0.56103089338439904</c:v>
                </c:pt>
                <c:pt idx="991">
                  <c:v>0.56080532068298794</c:v>
                </c:pt>
                <c:pt idx="992">
                  <c:v>0.56057972985911497</c:v>
                </c:pt>
                <c:pt idx="993">
                  <c:v>0.56035411988107797</c:v>
                </c:pt>
                <c:pt idx="994">
                  <c:v>0.56012848971717299</c:v>
                </c:pt>
                <c:pt idx="995">
                  <c:v>0.55990283833569598</c:v>
                </c:pt>
                <c:pt idx="996">
                  <c:v>0.559677164704944</c:v>
                </c:pt>
                <c:pt idx="997">
                  <c:v>0.55945146779321298</c:v>
                </c:pt>
                <c:pt idx="998">
                  <c:v>0.55922574656879998</c:v>
                </c:pt>
                <c:pt idx="999">
                  <c:v>0.55899999999999994</c:v>
                </c:pt>
              </c:numCache>
            </c:numRef>
          </c:yVal>
          <c:smooth val="0"/>
        </c:ser>
        <c:dLbls>
          <c:showLegendKey val="0"/>
          <c:showVal val="0"/>
          <c:showCatName val="0"/>
          <c:showSerName val="0"/>
          <c:showPercent val="0"/>
          <c:showBubbleSize val="0"/>
        </c:dLbls>
        <c:axId val="193744896"/>
        <c:axId val="193840640"/>
      </c:scatterChart>
      <c:valAx>
        <c:axId val="193744896"/>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93840640"/>
        <c:crosses val="autoZero"/>
        <c:crossBetween val="midCat"/>
      </c:valAx>
      <c:valAx>
        <c:axId val="193840640"/>
        <c:scaling>
          <c:orientation val="minMax"/>
          <c:max val="1"/>
          <c:min val="0.5"/>
        </c:scaling>
        <c:delete val="0"/>
        <c:axPos val="l"/>
        <c:title>
          <c:tx>
            <c:rich>
              <a:bodyPr rot="-5400000" vert="horz"/>
              <a:lstStyle/>
              <a:p>
                <a:pPr>
                  <a:defRPr sz="1200"/>
                </a:pPr>
                <a:r>
                  <a:rPr lang="en-GB" sz="1200" b="1" i="0" baseline="0">
                    <a:effectLst/>
                  </a:rPr>
                  <a:t>1-φ(D)</a:t>
                </a:r>
                <a:endParaRPr lang="en-GB" sz="1200">
                  <a:effectLst/>
                </a:endParaRPr>
              </a:p>
            </c:rich>
          </c:tx>
          <c:overlay val="0"/>
        </c:title>
        <c:numFmt formatCode="0.0" sourceLinked="0"/>
        <c:majorTickMark val="out"/>
        <c:minorTickMark val="none"/>
        <c:tickLblPos val="nextTo"/>
        <c:crossAx val="193744896"/>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K</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attenuation'!$H$8:$H$52</c:f>
              <c:numCache>
                <c:formatCode>0.0000</c:formatCode>
                <c:ptCount val="45"/>
                <c:pt idx="0">
                  <c:v>0.99819999999999998</c:v>
                </c:pt>
                <c:pt idx="1">
                  <c:v>0.99650000000000005</c:v>
                </c:pt>
                <c:pt idx="3">
                  <c:v>0.99470000000000003</c:v>
                </c:pt>
                <c:pt idx="5">
                  <c:v>0.9929</c:v>
                </c:pt>
                <c:pt idx="7">
                  <c:v>0.98939999999999995</c:v>
                </c:pt>
                <c:pt idx="8">
                  <c:v>0.9859</c:v>
                </c:pt>
                <c:pt idx="9">
                  <c:v>0.98229999999999995</c:v>
                </c:pt>
                <c:pt idx="10">
                  <c:v>0.9788</c:v>
                </c:pt>
                <c:pt idx="11">
                  <c:v>0.97519999999999996</c:v>
                </c:pt>
                <c:pt idx="12">
                  <c:v>0.97170000000000001</c:v>
                </c:pt>
                <c:pt idx="13">
                  <c:v>0.96819999999999995</c:v>
                </c:pt>
                <c:pt idx="14">
                  <c:v>0.96460000000000001</c:v>
                </c:pt>
                <c:pt idx="15">
                  <c:v>0.95760000000000001</c:v>
                </c:pt>
                <c:pt idx="16">
                  <c:v>0.9506</c:v>
                </c:pt>
                <c:pt idx="17">
                  <c:v>0.94369999999999998</c:v>
                </c:pt>
                <c:pt idx="18">
                  <c:v>0.93669999999999998</c:v>
                </c:pt>
                <c:pt idx="19">
                  <c:v>0.92979999999999996</c:v>
                </c:pt>
                <c:pt idx="21">
                  <c:v>0.9123</c:v>
                </c:pt>
                <c:pt idx="22">
                  <c:v>0.89480000000000004</c:v>
                </c:pt>
                <c:pt idx="23">
                  <c:v>0.85980000000000001</c:v>
                </c:pt>
                <c:pt idx="24">
                  <c:v>0.82519999999999993</c:v>
                </c:pt>
                <c:pt idx="25">
                  <c:v>0.79100000000000004</c:v>
                </c:pt>
                <c:pt idx="26">
                  <c:v>0.72499999999999998</c:v>
                </c:pt>
                <c:pt idx="27">
                  <c:v>0.66300000000000003</c:v>
                </c:pt>
                <c:pt idx="28">
                  <c:v>0.60599999999999998</c:v>
                </c:pt>
                <c:pt idx="29">
                  <c:v>0.55299999999999994</c:v>
                </c:pt>
                <c:pt idx="30">
                  <c:v>0.50700000000000001</c:v>
                </c:pt>
                <c:pt idx="31">
                  <c:v>0.46499999999999997</c:v>
                </c:pt>
                <c:pt idx="32">
                  <c:v>0.42900000000000005</c:v>
                </c:pt>
                <c:pt idx="34">
                  <c:v>0.35699999999999998</c:v>
                </c:pt>
                <c:pt idx="35">
                  <c:v>0.30400000000000005</c:v>
                </c:pt>
                <c:pt idx="36">
                  <c:v>0.23499999999999999</c:v>
                </c:pt>
                <c:pt idx="37">
                  <c:v>0.19299999999999995</c:v>
                </c:pt>
                <c:pt idx="38">
                  <c:v>0.16300000000000003</c:v>
                </c:pt>
                <c:pt idx="39">
                  <c:v>0.127</c:v>
                </c:pt>
                <c:pt idx="40">
                  <c:v>0.10399999999999998</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attenuation'!$AR$8:$AR$1007</c:f>
              <c:numCache>
                <c:formatCode>0.000</c:formatCode>
                <c:ptCount val="1000"/>
                <c:pt idx="0">
                  <c:v>0.99953913065229516</c:v>
                </c:pt>
                <c:pt idx="1">
                  <c:v>0.99920434798922797</c:v>
                </c:pt>
                <c:pt idx="2">
                  <c:v>0.99886956532616067</c:v>
                </c:pt>
                <c:pt idx="3">
                  <c:v>0.99853478266309337</c:v>
                </c:pt>
                <c:pt idx="4">
                  <c:v>0.99820000000002618</c:v>
                </c:pt>
                <c:pt idx="5">
                  <c:v>0.99786501344515666</c:v>
                </c:pt>
                <c:pt idx="6">
                  <c:v>0.99752877953109498</c:v>
                </c:pt>
                <c:pt idx="7">
                  <c:v>0.99719003889445978</c:v>
                </c:pt>
                <c:pt idx="8">
                  <c:v>0.99684753217186961</c:v>
                </c:pt>
                <c:pt idx="9">
                  <c:v>0.99649999999994299</c:v>
                </c:pt>
                <c:pt idx="10">
                  <c:v>0.99614663997784347</c:v>
                </c:pt>
                <c:pt idx="11">
                  <c:v>0.99578847755491429</c:v>
                </c:pt>
                <c:pt idx="12">
                  <c:v>0.99542699514304323</c:v>
                </c:pt>
                <c:pt idx="13">
                  <c:v>0.99506367515411853</c:v>
                </c:pt>
                <c:pt idx="14">
                  <c:v>0.99470000000002812</c:v>
                </c:pt>
                <c:pt idx="15">
                  <c:v>0.9943372266433147</c:v>
                </c:pt>
                <c:pt idx="16">
                  <c:v>0.99397571024913978</c:v>
                </c:pt>
                <c:pt idx="17">
                  <c:v>0.99361558053331922</c:v>
                </c:pt>
                <c:pt idx="18">
                  <c:v>0.99325696721166945</c:v>
                </c:pt>
                <c:pt idx="19">
                  <c:v>0.99290000000000622</c:v>
                </c:pt>
                <c:pt idx="20">
                  <c:v>0.99254475921273366</c:v>
                </c:pt>
                <c:pt idx="21">
                  <c:v>0.99219112755860683</c:v>
                </c:pt>
                <c:pt idx="22">
                  <c:v>0.99183893834496872</c:v>
                </c:pt>
                <c:pt idx="23">
                  <c:v>0.99148802487916254</c:v>
                </c:pt>
                <c:pt idx="24">
                  <c:v>0.99113822046853106</c:v>
                </c:pt>
                <c:pt idx="25">
                  <c:v>0.99078935842041738</c:v>
                </c:pt>
                <c:pt idx="26">
                  <c:v>0.99044127204216459</c:v>
                </c:pt>
                <c:pt idx="27">
                  <c:v>0.99009379464111569</c:v>
                </c:pt>
                <c:pt idx="28">
                  <c:v>0.98974675952461355</c:v>
                </c:pt>
                <c:pt idx="29">
                  <c:v>0.98940000000000128</c:v>
                </c:pt>
                <c:pt idx="30">
                  <c:v>0.98905333848469867</c:v>
                </c:pt>
                <c:pt idx="31">
                  <c:v>0.98870655383643213</c:v>
                </c:pt>
                <c:pt idx="32">
                  <c:v>0.98835941402300476</c:v>
                </c:pt>
                <c:pt idx="33">
                  <c:v>0.98801168701222009</c:v>
                </c:pt>
                <c:pt idx="34">
                  <c:v>0.98766314077188111</c:v>
                </c:pt>
                <c:pt idx="35">
                  <c:v>0.98731354326979115</c:v>
                </c:pt>
                <c:pt idx="36">
                  <c:v>0.98696266247375319</c:v>
                </c:pt>
                <c:pt idx="37">
                  <c:v>0.98661026635157079</c:v>
                </c:pt>
                <c:pt idx="38">
                  <c:v>0.98625612287104691</c:v>
                </c:pt>
                <c:pt idx="39">
                  <c:v>0.9858999999999849</c:v>
                </c:pt>
                <c:pt idx="40">
                  <c:v>0.9855417868484615</c:v>
                </c:pt>
                <c:pt idx="41">
                  <c:v>0.98518185709564765</c:v>
                </c:pt>
                <c:pt idx="42">
                  <c:v>0.98482070556298784</c:v>
                </c:pt>
                <c:pt idx="43">
                  <c:v>0.98445882707192656</c:v>
                </c:pt>
                <c:pt idx="44">
                  <c:v>0.98409671644390839</c:v>
                </c:pt>
                <c:pt idx="45">
                  <c:v>0.98373486850037795</c:v>
                </c:pt>
                <c:pt idx="46">
                  <c:v>0.98337377806277937</c:v>
                </c:pt>
                <c:pt idx="47">
                  <c:v>0.98301393995255759</c:v>
                </c:pt>
                <c:pt idx="48">
                  <c:v>0.98265584899115677</c:v>
                </c:pt>
                <c:pt idx="49">
                  <c:v>0.98230000000002171</c:v>
                </c:pt>
                <c:pt idx="50">
                  <c:v>0.98194671412142565</c:v>
                </c:pt>
                <c:pt idx="51">
                  <c:v>0.9815956177809575</c:v>
                </c:pt>
                <c:pt idx="52">
                  <c:v>0.98124616372503548</c:v>
                </c:pt>
                <c:pt idx="53">
                  <c:v>0.98089780470007748</c:v>
                </c:pt>
                <c:pt idx="54">
                  <c:v>0.98054999345250138</c:v>
                </c:pt>
                <c:pt idx="55">
                  <c:v>0.98020218272872517</c:v>
                </c:pt>
                <c:pt idx="56">
                  <c:v>0.97985382527516696</c:v>
                </c:pt>
                <c:pt idx="57">
                  <c:v>0.97950437383824429</c:v>
                </c:pt>
                <c:pt idx="58">
                  <c:v>0.9791532811643755</c:v>
                </c:pt>
                <c:pt idx="59">
                  <c:v>0.97879999999997835</c:v>
                </c:pt>
                <c:pt idx="60">
                  <c:v>0.97844415666588203</c:v>
                </c:pt>
                <c:pt idx="61">
                  <c:v>0.97808607178055995</c:v>
                </c:pt>
                <c:pt idx="62">
                  <c:v>0.97772623953689675</c:v>
                </c:pt>
                <c:pt idx="63">
                  <c:v>0.97736515412777725</c:v>
                </c:pt>
                <c:pt idx="64">
                  <c:v>0.97700330974608596</c:v>
                </c:pt>
                <c:pt idx="65">
                  <c:v>0.97664120058470738</c:v>
                </c:pt>
                <c:pt idx="66">
                  <c:v>0.97627932083652647</c:v>
                </c:pt>
                <c:pt idx="67">
                  <c:v>0.97591816469442771</c:v>
                </c:pt>
                <c:pt idx="68">
                  <c:v>0.97555822635129563</c:v>
                </c:pt>
                <c:pt idx="69">
                  <c:v>0.97520000000001505</c:v>
                </c:pt>
                <c:pt idx="70">
                  <c:v>0.97484385921499694</c:v>
                </c:pt>
                <c:pt idx="71">
                  <c:v>0.97448969509675754</c:v>
                </c:pt>
                <c:pt idx="72">
                  <c:v>0.97413727812733952</c:v>
                </c:pt>
                <c:pt idx="73">
                  <c:v>0.9737863787887856</c:v>
                </c:pt>
                <c:pt idx="74">
                  <c:v>0.97343676756313857</c:v>
                </c:pt>
                <c:pt idx="75">
                  <c:v>0.97308821493244102</c:v>
                </c:pt>
                <c:pt idx="76">
                  <c:v>0.97274049137873553</c:v>
                </c:pt>
                <c:pt idx="77">
                  <c:v>0.9723933673840649</c:v>
                </c:pt>
                <c:pt idx="78">
                  <c:v>0.97204661343047183</c:v>
                </c:pt>
                <c:pt idx="79">
                  <c:v>0.9716999999999989</c:v>
                </c:pt>
                <c:pt idx="80">
                  <c:v>0.97135330647417262</c:v>
                </c:pt>
                <c:pt idx="81">
                  <c:v>0.9710063478324541</c:v>
                </c:pt>
                <c:pt idx="82">
                  <c:v>0.97065894795378849</c:v>
                </c:pt>
                <c:pt idx="83">
                  <c:v>0.97031093071712082</c:v>
                </c:pt>
                <c:pt idx="84">
                  <c:v>0.96996212000139592</c:v>
                </c:pt>
                <c:pt idx="85">
                  <c:v>0.96961233968555893</c:v>
                </c:pt>
                <c:pt idx="86">
                  <c:v>0.96926141364855478</c:v>
                </c:pt>
                <c:pt idx="87">
                  <c:v>0.9689091657693284</c:v>
                </c:pt>
                <c:pt idx="88">
                  <c:v>0.96855541992682503</c:v>
                </c:pt>
                <c:pt idx="89">
                  <c:v>0.9681999999999894</c:v>
                </c:pt>
                <c:pt idx="90">
                  <c:v>0.96784281488830537</c:v>
                </c:pt>
                <c:pt idx="91">
                  <c:v>0.96748411357341169</c:v>
                </c:pt>
                <c:pt idx="92">
                  <c:v>0.96712423005748571</c:v>
                </c:pt>
                <c:pt idx="93">
                  <c:v>0.96676349834270514</c:v>
                </c:pt>
                <c:pt idx="94">
                  <c:v>0.96640225243124711</c:v>
                </c:pt>
                <c:pt idx="95">
                  <c:v>0.96604082632528931</c:v>
                </c:pt>
                <c:pt idx="96">
                  <c:v>0.96567955402700911</c:v>
                </c:pt>
                <c:pt idx="97">
                  <c:v>0.96531876953858398</c:v>
                </c:pt>
                <c:pt idx="98">
                  <c:v>0.96495880686219149</c:v>
                </c:pt>
                <c:pt idx="99">
                  <c:v>0.96460000000000912</c:v>
                </c:pt>
                <c:pt idx="100">
                  <c:v>0.96424261033582737</c:v>
                </c:pt>
                <c:pt idx="101">
                  <c:v>0.9638866087798903</c:v>
                </c:pt>
                <c:pt idx="102">
                  <c:v>0.963531893624055</c:v>
                </c:pt>
                <c:pt idx="103">
                  <c:v>0.96317836316017857</c:v>
                </c:pt>
                <c:pt idx="104">
                  <c:v>0.96282591568011833</c:v>
                </c:pt>
                <c:pt idx="105">
                  <c:v>0.96247444947573113</c:v>
                </c:pt>
                <c:pt idx="106">
                  <c:v>0.9621238628388743</c:v>
                </c:pt>
                <c:pt idx="107">
                  <c:v>0.96177405406140515</c:v>
                </c:pt>
                <c:pt idx="108">
                  <c:v>0.96142492143518044</c:v>
                </c:pt>
                <c:pt idx="109">
                  <c:v>0.96107636325205748</c:v>
                </c:pt>
                <c:pt idx="110">
                  <c:v>0.96072827780389347</c:v>
                </c:pt>
                <c:pt idx="111">
                  <c:v>0.96038056338254552</c:v>
                </c:pt>
                <c:pt idx="112">
                  <c:v>0.9600331182798707</c:v>
                </c:pt>
                <c:pt idx="113">
                  <c:v>0.95968584078772634</c:v>
                </c:pt>
                <c:pt idx="114">
                  <c:v>0.95933862919796942</c:v>
                </c:pt>
                <c:pt idx="115">
                  <c:v>0.95899138180245702</c:v>
                </c:pt>
                <c:pt idx="116">
                  <c:v>0.95864399689304636</c:v>
                </c:pt>
                <c:pt idx="117">
                  <c:v>0.95829637276159474</c:v>
                </c:pt>
                <c:pt idx="118">
                  <c:v>0.95794840769995915</c:v>
                </c:pt>
                <c:pt idx="119">
                  <c:v>0.95759999999999657</c:v>
                </c:pt>
                <c:pt idx="120">
                  <c:v>0.95725107517088803</c:v>
                </c:pt>
                <c:pt idx="121">
                  <c:v>0.95690166759110773</c:v>
                </c:pt>
                <c:pt idx="122">
                  <c:v>0.9565518388564539</c:v>
                </c:pt>
                <c:pt idx="123">
                  <c:v>0.95620165056272455</c:v>
                </c:pt>
                <c:pt idx="124">
                  <c:v>0.9558511643057177</c:v>
                </c:pt>
                <c:pt idx="125">
                  <c:v>0.9555004416812316</c:v>
                </c:pt>
                <c:pt idx="126">
                  <c:v>0.95514954428506416</c:v>
                </c:pt>
                <c:pt idx="127">
                  <c:v>0.95479853371301326</c:v>
                </c:pt>
                <c:pt idx="128">
                  <c:v>0.95444747156087728</c:v>
                </c:pt>
                <c:pt idx="129">
                  <c:v>0.95409641942445422</c:v>
                </c:pt>
                <c:pt idx="130">
                  <c:v>0.953745438899542</c:v>
                </c:pt>
                <c:pt idx="131">
                  <c:v>0.95339459158193884</c:v>
                </c:pt>
                <c:pt idx="132">
                  <c:v>0.95304393906744256</c:v>
                </c:pt>
                <c:pt idx="133">
                  <c:v>0.95269354295185138</c:v>
                </c:pt>
                <c:pt idx="134">
                  <c:v>0.95234346483096355</c:v>
                </c:pt>
                <c:pt idx="135">
                  <c:v>0.95199376630057675</c:v>
                </c:pt>
                <c:pt idx="136">
                  <c:v>0.95164450895648922</c:v>
                </c:pt>
                <c:pt idx="137">
                  <c:v>0.95129575439449898</c:v>
                </c:pt>
                <c:pt idx="138">
                  <c:v>0.95094756421040405</c:v>
                </c:pt>
                <c:pt idx="139">
                  <c:v>0.95060000000000267</c:v>
                </c:pt>
                <c:pt idx="140">
                  <c:v>0.95025310148061826</c:v>
                </c:pt>
                <c:pt idx="141">
                  <c:v>0.9499068208556759</c:v>
                </c:pt>
                <c:pt idx="142">
                  <c:v>0.94956108845012621</c:v>
                </c:pt>
                <c:pt idx="143">
                  <c:v>0.94921583458891978</c:v>
                </c:pt>
                <c:pt idx="144">
                  <c:v>0.94887098959700744</c:v>
                </c:pt>
                <c:pt idx="145">
                  <c:v>0.94852648379933935</c:v>
                </c:pt>
                <c:pt idx="146">
                  <c:v>0.94818224752086655</c:v>
                </c:pt>
                <c:pt idx="147">
                  <c:v>0.94783821108653932</c:v>
                </c:pt>
                <c:pt idx="148">
                  <c:v>0.94749430482130848</c:v>
                </c:pt>
                <c:pt idx="149">
                  <c:v>0.94715045905012452</c:v>
                </c:pt>
                <c:pt idx="150">
                  <c:v>0.94680660409793815</c:v>
                </c:pt>
                <c:pt idx="151">
                  <c:v>0.94646267028969966</c:v>
                </c:pt>
                <c:pt idx="152">
                  <c:v>0.94611858795036008</c:v>
                </c:pt>
                <c:pt idx="153">
                  <c:v>0.9457742874048698</c:v>
                </c:pt>
                <c:pt idx="154">
                  <c:v>0.94542969897817941</c:v>
                </c:pt>
                <c:pt idx="155">
                  <c:v>0.94508475299523953</c:v>
                </c:pt>
                <c:pt idx="156">
                  <c:v>0.94473937978100064</c:v>
                </c:pt>
                <c:pt idx="157">
                  <c:v>0.94439350966041369</c:v>
                </c:pt>
                <c:pt idx="158">
                  <c:v>0.94404707295842905</c:v>
                </c:pt>
                <c:pt idx="159">
                  <c:v>0.94369999999999721</c:v>
                </c:pt>
                <c:pt idx="160">
                  <c:v>0.94335224390664374</c:v>
                </c:pt>
                <c:pt idx="161">
                  <c:v>0.94300384898619327</c:v>
                </c:pt>
                <c:pt idx="162">
                  <c:v>0.94265488234304551</c:v>
                </c:pt>
                <c:pt idx="163">
                  <c:v>0.94230541108160004</c:v>
                </c:pt>
                <c:pt idx="164">
                  <c:v>0.94195550230625613</c:v>
                </c:pt>
                <c:pt idx="165">
                  <c:v>0.94160522312141359</c:v>
                </c:pt>
                <c:pt idx="166">
                  <c:v>0.9412546406314718</c:v>
                </c:pt>
                <c:pt idx="167">
                  <c:v>0.94090382194083055</c:v>
                </c:pt>
                <c:pt idx="168">
                  <c:v>0.94055283415388913</c:v>
                </c:pt>
                <c:pt idx="169">
                  <c:v>0.94020174437504722</c:v>
                </c:pt>
                <c:pt idx="170">
                  <c:v>0.93985061970870443</c:v>
                </c:pt>
                <c:pt idx="171">
                  <c:v>0.93949952725926023</c:v>
                </c:pt>
                <c:pt idx="172">
                  <c:v>0.9391485341311141</c:v>
                </c:pt>
                <c:pt idx="173">
                  <c:v>0.93879770742866575</c:v>
                </c:pt>
                <c:pt idx="174">
                  <c:v>0.93844711425631455</c:v>
                </c:pt>
                <c:pt idx="175">
                  <c:v>0.93809682171846032</c:v>
                </c:pt>
                <c:pt idx="176">
                  <c:v>0.93774689691950242</c:v>
                </c:pt>
                <c:pt idx="177">
                  <c:v>0.93739740696384044</c:v>
                </c:pt>
                <c:pt idx="178">
                  <c:v>0.93704841895587387</c:v>
                </c:pt>
                <c:pt idx="179">
                  <c:v>0.93670000000000242</c:v>
                </c:pt>
                <c:pt idx="180">
                  <c:v>0.93635219789280077</c:v>
                </c:pt>
                <c:pt idx="181">
                  <c:v>0.93600498319954495</c:v>
                </c:pt>
                <c:pt idx="182">
                  <c:v>0.93565830717768594</c:v>
                </c:pt>
                <c:pt idx="183">
                  <c:v>0.9353121210846751</c:v>
                </c:pt>
                <c:pt idx="184">
                  <c:v>0.93496637617796352</c:v>
                </c:pt>
                <c:pt idx="185">
                  <c:v>0.93462102371500233</c:v>
                </c:pt>
                <c:pt idx="186">
                  <c:v>0.93427601495324275</c:v>
                </c:pt>
                <c:pt idx="187">
                  <c:v>0.93393130115013601</c:v>
                </c:pt>
                <c:pt idx="188">
                  <c:v>0.93358683356313321</c:v>
                </c:pt>
                <c:pt idx="189">
                  <c:v>0.93324256344968559</c:v>
                </c:pt>
                <c:pt idx="190">
                  <c:v>0.93289844206724415</c:v>
                </c:pt>
                <c:pt idx="191">
                  <c:v>0.93255442067326033</c:v>
                </c:pt>
                <c:pt idx="192">
                  <c:v>0.93221045052518503</c:v>
                </c:pt>
                <c:pt idx="193">
                  <c:v>0.93186648288046958</c:v>
                </c:pt>
                <c:pt idx="194">
                  <c:v>0.93152246899656521</c:v>
                </c:pt>
                <c:pt idx="195">
                  <c:v>0.93117836013092292</c:v>
                </c:pt>
                <c:pt idx="196">
                  <c:v>0.93083410754099394</c:v>
                </c:pt>
                <c:pt idx="197">
                  <c:v>0.93048966248422948</c:v>
                </c:pt>
                <c:pt idx="198">
                  <c:v>0.93014497621808068</c:v>
                </c:pt>
                <c:pt idx="199">
                  <c:v>0.92979999999999885</c:v>
                </c:pt>
                <c:pt idx="200">
                  <c:v>0.92945469465311448</c:v>
                </c:pt>
                <c:pt idx="201">
                  <c:v>0.92910905926327692</c:v>
                </c:pt>
                <c:pt idx="202">
                  <c:v>0.92876310248201466</c:v>
                </c:pt>
                <c:pt idx="203">
                  <c:v>0.92841683296085642</c:v>
                </c:pt>
                <c:pt idx="204">
                  <c:v>0.92807025935133103</c:v>
                </c:pt>
                <c:pt idx="205">
                  <c:v>0.92772339030496687</c:v>
                </c:pt>
                <c:pt idx="206">
                  <c:v>0.92737623447329276</c:v>
                </c:pt>
                <c:pt idx="207">
                  <c:v>0.92702880050783754</c:v>
                </c:pt>
                <c:pt idx="208">
                  <c:v>0.92668109706012969</c:v>
                </c:pt>
                <c:pt idx="209">
                  <c:v>0.92633313278169793</c:v>
                </c:pt>
                <c:pt idx="210">
                  <c:v>0.92598491632407087</c:v>
                </c:pt>
                <c:pt idx="211">
                  <c:v>0.92563645633877734</c:v>
                </c:pt>
                <c:pt idx="212">
                  <c:v>0.92528776147734582</c:v>
                </c:pt>
                <c:pt idx="213">
                  <c:v>0.92493884039130514</c:v>
                </c:pt>
                <c:pt idx="214">
                  <c:v>0.92458970173218391</c:v>
                </c:pt>
                <c:pt idx="215">
                  <c:v>0.92424035415151096</c:v>
                </c:pt>
                <c:pt idx="216">
                  <c:v>0.92389080630081466</c:v>
                </c:pt>
                <c:pt idx="217">
                  <c:v>0.92354106683162385</c:v>
                </c:pt>
                <c:pt idx="218">
                  <c:v>0.92319114439546723</c:v>
                </c:pt>
                <c:pt idx="219">
                  <c:v>0.92284104764387342</c:v>
                </c:pt>
                <c:pt idx="220">
                  <c:v>0.92249078522837114</c:v>
                </c:pt>
                <c:pt idx="221">
                  <c:v>0.92214036580048886</c:v>
                </c:pt>
                <c:pt idx="222">
                  <c:v>0.92178979801175576</c:v>
                </c:pt>
                <c:pt idx="223">
                  <c:v>0.92143909051369999</c:v>
                </c:pt>
                <c:pt idx="224">
                  <c:v>0.92108825195785038</c:v>
                </c:pt>
                <c:pt idx="225">
                  <c:v>0.92073729099573576</c:v>
                </c:pt>
                <c:pt idx="226">
                  <c:v>0.92038621627888473</c:v>
                </c:pt>
                <c:pt idx="227">
                  <c:v>0.92003503645882578</c:v>
                </c:pt>
                <c:pt idx="228">
                  <c:v>0.91968376018708775</c:v>
                </c:pt>
                <c:pt idx="229">
                  <c:v>0.91933239611519935</c:v>
                </c:pt>
                <c:pt idx="230">
                  <c:v>0.91898095289468928</c:v>
                </c:pt>
                <c:pt idx="231">
                  <c:v>0.91862943917708595</c:v>
                </c:pt>
                <c:pt idx="232">
                  <c:v>0.91827786361391839</c:v>
                </c:pt>
                <c:pt idx="233">
                  <c:v>0.9179262348567151</c:v>
                </c:pt>
                <c:pt idx="234">
                  <c:v>0.91757456155700456</c:v>
                </c:pt>
                <c:pt idx="235">
                  <c:v>0.91722285236631584</c:v>
                </c:pt>
                <c:pt idx="236">
                  <c:v>0.91687111593617732</c:v>
                </c:pt>
                <c:pt idx="237">
                  <c:v>0.91651936091811781</c:v>
                </c:pt>
                <c:pt idx="238">
                  <c:v>0.91616759596366593</c:v>
                </c:pt>
                <c:pt idx="239">
                  <c:v>0.91581582972435027</c:v>
                </c:pt>
                <c:pt idx="240">
                  <c:v>0.91546407085169967</c:v>
                </c:pt>
                <c:pt idx="241">
                  <c:v>0.91511232799724285</c:v>
                </c:pt>
                <c:pt idx="242">
                  <c:v>0.91476060981250817</c:v>
                </c:pt>
                <c:pt idx="243">
                  <c:v>0.91440892494902459</c:v>
                </c:pt>
                <c:pt idx="244">
                  <c:v>0.91405728205832071</c:v>
                </c:pt>
                <c:pt idx="245">
                  <c:v>0.91370568979192524</c:v>
                </c:pt>
                <c:pt idx="246">
                  <c:v>0.91335415680136678</c:v>
                </c:pt>
                <c:pt idx="247">
                  <c:v>0.91300269173817394</c:v>
                </c:pt>
                <c:pt idx="248">
                  <c:v>0.91265130325387556</c:v>
                </c:pt>
                <c:pt idx="249">
                  <c:v>0.91230000000000022</c:v>
                </c:pt>
                <c:pt idx="250">
                  <c:v>0.91194878875043761</c:v>
                </c:pt>
                <c:pt idx="251">
                  <c:v>0.91159766876852122</c:v>
                </c:pt>
                <c:pt idx="252">
                  <c:v>0.91124663743994538</c:v>
                </c:pt>
                <c:pt idx="253">
                  <c:v>0.91089569215040467</c:v>
                </c:pt>
                <c:pt idx="254">
                  <c:v>0.91054483028559374</c:v>
                </c:pt>
                <c:pt idx="255">
                  <c:v>0.91019404923120673</c:v>
                </c:pt>
                <c:pt idx="256">
                  <c:v>0.90984334637293829</c:v>
                </c:pt>
                <c:pt idx="257">
                  <c:v>0.90949271909648277</c:v>
                </c:pt>
                <c:pt idx="258">
                  <c:v>0.90914216478753485</c:v>
                </c:pt>
                <c:pt idx="259">
                  <c:v>0.90879168083178885</c:v>
                </c:pt>
                <c:pt idx="260">
                  <c:v>0.90844126461493913</c:v>
                </c:pt>
                <c:pt idx="261">
                  <c:v>0.90809091352268034</c:v>
                </c:pt>
                <c:pt idx="262">
                  <c:v>0.90774062494070684</c:v>
                </c:pt>
                <c:pt idx="263">
                  <c:v>0.90739039625471307</c:v>
                </c:pt>
                <c:pt idx="264">
                  <c:v>0.90704022485039371</c:v>
                </c:pt>
                <c:pt idx="265">
                  <c:v>0.90669010811344297</c:v>
                </c:pt>
                <c:pt idx="266">
                  <c:v>0.90634004342955554</c:v>
                </c:pt>
                <c:pt idx="267">
                  <c:v>0.90599002818442564</c:v>
                </c:pt>
                <c:pt idx="268">
                  <c:v>0.90564005976374795</c:v>
                </c:pt>
                <c:pt idx="269">
                  <c:v>0.9052901355532168</c:v>
                </c:pt>
                <c:pt idx="270">
                  <c:v>0.90494025293852665</c:v>
                </c:pt>
                <c:pt idx="271">
                  <c:v>0.90459040930537205</c:v>
                </c:pt>
                <c:pt idx="272">
                  <c:v>0.90424060203944756</c:v>
                </c:pt>
                <c:pt idx="273">
                  <c:v>0.90389082852644742</c:v>
                </c:pt>
                <c:pt idx="274">
                  <c:v>0.9035410861520663</c:v>
                </c:pt>
                <c:pt idx="275">
                  <c:v>0.90319137230199853</c:v>
                </c:pt>
                <c:pt idx="276">
                  <c:v>0.90284168436193846</c:v>
                </c:pt>
                <c:pt idx="277">
                  <c:v>0.90249201971758086</c:v>
                </c:pt>
                <c:pt idx="278">
                  <c:v>0.90214237575462009</c:v>
                </c:pt>
                <c:pt idx="279">
                  <c:v>0.90179274985875046</c:v>
                </c:pt>
                <c:pt idx="280">
                  <c:v>0.90144313941566656</c:v>
                </c:pt>
                <c:pt idx="281">
                  <c:v>0.90109354181106294</c:v>
                </c:pt>
                <c:pt idx="282">
                  <c:v>0.90074395443063393</c:v>
                </c:pt>
                <c:pt idx="283">
                  <c:v>0.90039437466007399</c:v>
                </c:pt>
                <c:pt idx="284">
                  <c:v>0.90004479988507768</c:v>
                </c:pt>
                <c:pt idx="285">
                  <c:v>0.89969522749133901</c:v>
                </c:pt>
                <c:pt idx="286">
                  <c:v>0.89934565486455398</c:v>
                </c:pt>
                <c:pt idx="287">
                  <c:v>0.89899607939041504</c:v>
                </c:pt>
                <c:pt idx="288">
                  <c:v>0.89864649845461797</c:v>
                </c:pt>
                <c:pt idx="289">
                  <c:v>0.89829690944285601</c:v>
                </c:pt>
                <c:pt idx="290">
                  <c:v>0.89794730974082504</c:v>
                </c:pt>
                <c:pt idx="291">
                  <c:v>0.89759769673421896</c:v>
                </c:pt>
                <c:pt idx="292">
                  <c:v>0.89724806780873201</c:v>
                </c:pt>
                <c:pt idx="293">
                  <c:v>0.89689842035005896</c:v>
                </c:pt>
                <c:pt idx="294">
                  <c:v>0.89654875174389403</c:v>
                </c:pt>
                <c:pt idx="295">
                  <c:v>0.89619905937593203</c:v>
                </c:pt>
                <c:pt idx="296">
                  <c:v>0.89584934063186705</c:v>
                </c:pt>
                <c:pt idx="297">
                  <c:v>0.895499592897394</c:v>
                </c:pt>
                <c:pt idx="298">
                  <c:v>0.895149813558207</c:v>
                </c:pt>
                <c:pt idx="299">
                  <c:v>0.89480000000000004</c:v>
                </c:pt>
                <c:pt idx="300">
                  <c:v>0.89445015021150598</c:v>
                </c:pt>
                <c:pt idx="301">
                  <c:v>0.89410026459361103</c:v>
                </c:pt>
                <c:pt idx="302">
                  <c:v>0.89375034415023802</c:v>
                </c:pt>
                <c:pt idx="303">
                  <c:v>0.89340038988530901</c:v>
                </c:pt>
                <c:pt idx="304">
                  <c:v>0.89305040280274794</c:v>
                </c:pt>
                <c:pt idx="305">
                  <c:v>0.89270038390647799</c:v>
                </c:pt>
                <c:pt idx="306">
                  <c:v>0.89235033420042298</c:v>
                </c:pt>
                <c:pt idx="307">
                  <c:v>0.89200025468850597</c:v>
                </c:pt>
                <c:pt idx="308">
                  <c:v>0.89165014637464901</c:v>
                </c:pt>
                <c:pt idx="309">
                  <c:v>0.89130001026277705</c:v>
                </c:pt>
                <c:pt idx="310">
                  <c:v>0.89094984735681204</c:v>
                </c:pt>
                <c:pt idx="311">
                  <c:v>0.89059965866067803</c:v>
                </c:pt>
                <c:pt idx="312">
                  <c:v>0.89024944517829796</c:v>
                </c:pt>
                <c:pt idx="313">
                  <c:v>0.889899207913595</c:v>
                </c:pt>
                <c:pt idx="314">
                  <c:v>0.88954894787049199</c:v>
                </c:pt>
                <c:pt idx="315">
                  <c:v>0.88919866605291298</c:v>
                </c:pt>
                <c:pt idx="316">
                  <c:v>0.88884836346478102</c:v>
                </c:pt>
                <c:pt idx="317">
                  <c:v>0.88849804111001895</c:v>
                </c:pt>
                <c:pt idx="318">
                  <c:v>0.88814769999254994</c:v>
                </c:pt>
                <c:pt idx="319">
                  <c:v>0.88779734111629804</c:v>
                </c:pt>
                <c:pt idx="320">
                  <c:v>0.88744696548518598</c:v>
                </c:pt>
                <c:pt idx="321">
                  <c:v>0.88709657410313703</c:v>
                </c:pt>
                <c:pt idx="322">
                  <c:v>0.88674616797407402</c:v>
                </c:pt>
                <c:pt idx="323">
                  <c:v>0.88639574810192001</c:v>
                </c:pt>
                <c:pt idx="324">
                  <c:v>0.88604531549060006</c:v>
                </c:pt>
                <c:pt idx="325">
                  <c:v>0.885694871144035</c:v>
                </c:pt>
                <c:pt idx="326">
                  <c:v>0.88534441606615</c:v>
                </c:pt>
                <c:pt idx="327">
                  <c:v>0.884993951260867</c:v>
                </c:pt>
                <c:pt idx="328">
                  <c:v>0.88464347773210994</c:v>
                </c:pt>
                <c:pt idx="329">
                  <c:v>0.884292996483803</c:v>
                </c:pt>
                <c:pt idx="330">
                  <c:v>0.883942508519867</c:v>
                </c:pt>
                <c:pt idx="331">
                  <c:v>0.883592014844227</c:v>
                </c:pt>
                <c:pt idx="332">
                  <c:v>0.88324151646080495</c:v>
                </c:pt>
                <c:pt idx="333">
                  <c:v>0.88289101437352502</c:v>
                </c:pt>
                <c:pt idx="334">
                  <c:v>0.88254050958631103</c:v>
                </c:pt>
                <c:pt idx="335">
                  <c:v>0.88219000310308504</c:v>
                </c:pt>
                <c:pt idx="336">
                  <c:v>0.881839495927771</c:v>
                </c:pt>
                <c:pt idx="337">
                  <c:v>0.88148898906429096</c:v>
                </c:pt>
                <c:pt idx="338">
                  <c:v>0.88113848351656998</c:v>
                </c:pt>
                <c:pt idx="339">
                  <c:v>0.88078798028853</c:v>
                </c:pt>
                <c:pt idx="340">
                  <c:v>0.88043748038409497</c:v>
                </c:pt>
                <c:pt idx="341">
                  <c:v>0.88008698480718794</c:v>
                </c:pt>
                <c:pt idx="342">
                  <c:v>0.87973649456173098</c:v>
                </c:pt>
                <c:pt idx="343">
                  <c:v>0.87938601065165001</c:v>
                </c:pt>
                <c:pt idx="344">
                  <c:v>0.87903553408086499</c:v>
                </c:pt>
                <c:pt idx="345">
                  <c:v>0.87868506585330197</c:v>
                </c:pt>
                <c:pt idx="346">
                  <c:v>0.87833460697288201</c:v>
                </c:pt>
                <c:pt idx="347">
                  <c:v>0.87798415844352995</c:v>
                </c:pt>
                <c:pt idx="348">
                  <c:v>0.87763372126916894</c:v>
                </c:pt>
                <c:pt idx="349">
                  <c:v>0.87728329645372094</c:v>
                </c:pt>
                <c:pt idx="350">
                  <c:v>0.87693288500111</c:v>
                </c:pt>
                <c:pt idx="351">
                  <c:v>0.87658248791525906</c:v>
                </c:pt>
                <c:pt idx="352">
                  <c:v>0.87623210620009195</c:v>
                </c:pt>
                <c:pt idx="353">
                  <c:v>0.87588174085953197</c:v>
                </c:pt>
                <c:pt idx="354">
                  <c:v>0.87553139289750204</c:v>
                </c:pt>
                <c:pt idx="355">
                  <c:v>0.875181063317925</c:v>
                </c:pt>
                <c:pt idx="356">
                  <c:v>0.87483075312472403</c:v>
                </c:pt>
                <c:pt idx="357">
                  <c:v>0.87448046332182305</c:v>
                </c:pt>
                <c:pt idx="358">
                  <c:v>0.87413019491314503</c:v>
                </c:pt>
                <c:pt idx="359">
                  <c:v>0.87377994890261401</c:v>
                </c:pt>
                <c:pt idx="360">
                  <c:v>0.87342972629415105</c:v>
                </c:pt>
                <c:pt idx="361">
                  <c:v>0.87307952809168099</c:v>
                </c:pt>
                <c:pt idx="362">
                  <c:v>0.87272935529912798</c:v>
                </c:pt>
                <c:pt idx="363">
                  <c:v>0.87237920892041299</c:v>
                </c:pt>
                <c:pt idx="364">
                  <c:v>0.87202908995946093</c:v>
                </c:pt>
                <c:pt idx="365">
                  <c:v>0.871678999420194</c:v>
                </c:pt>
                <c:pt idx="366">
                  <c:v>0.87132893830653602</c:v>
                </c:pt>
                <c:pt idx="367">
                  <c:v>0.87097890762241004</c:v>
                </c:pt>
                <c:pt idx="368">
                  <c:v>0.87062890837174001</c:v>
                </c:pt>
                <c:pt idx="369">
                  <c:v>0.87027894155844798</c:v>
                </c:pt>
                <c:pt idx="370">
                  <c:v>0.86992900818645802</c:v>
                </c:pt>
                <c:pt idx="371">
                  <c:v>0.86957910925969295</c:v>
                </c:pt>
                <c:pt idx="372">
                  <c:v>0.86922924578207694</c:v>
                </c:pt>
                <c:pt idx="373">
                  <c:v>0.86887941875753194</c:v>
                </c:pt>
                <c:pt idx="374">
                  <c:v>0.868529629189981</c:v>
                </c:pt>
                <c:pt idx="375">
                  <c:v>0.86817987808334895</c:v>
                </c:pt>
                <c:pt idx="376">
                  <c:v>0.86783016644155797</c:v>
                </c:pt>
                <c:pt idx="377">
                  <c:v>0.86748049526853099</c:v>
                </c:pt>
                <c:pt idx="378">
                  <c:v>0.86713086556819197</c:v>
                </c:pt>
                <c:pt idx="379">
                  <c:v>0.86678127834446506</c:v>
                </c:pt>
                <c:pt idx="380">
                  <c:v>0.86643173460127099</c:v>
                </c:pt>
                <c:pt idx="381">
                  <c:v>0.86608223534253503</c:v>
                </c:pt>
                <c:pt idx="382">
                  <c:v>0.86573278157217903</c:v>
                </c:pt>
                <c:pt idx="383">
                  <c:v>0.86538337429412804</c:v>
                </c:pt>
                <c:pt idx="384">
                  <c:v>0.865034014512303</c:v>
                </c:pt>
                <c:pt idx="385">
                  <c:v>0.86468470323062896</c:v>
                </c:pt>
                <c:pt idx="386">
                  <c:v>0.86433544145302899</c:v>
                </c:pt>
                <c:pt idx="387">
                  <c:v>0.86398623018342502</c:v>
                </c:pt>
                <c:pt idx="388">
                  <c:v>0.863637070425742</c:v>
                </c:pt>
                <c:pt idx="389">
                  <c:v>0.863287963183902</c:v>
                </c:pt>
                <c:pt idx="390">
                  <c:v>0.86293890946182894</c:v>
                </c:pt>
                <c:pt idx="391">
                  <c:v>0.862589910263445</c:v>
                </c:pt>
                <c:pt idx="392">
                  <c:v>0.86224096659267502</c:v>
                </c:pt>
                <c:pt idx="393">
                  <c:v>0.86189207945344004</c:v>
                </c:pt>
                <c:pt idx="394">
                  <c:v>0.86154324984966602</c:v>
                </c:pt>
                <c:pt idx="395">
                  <c:v>0.861194478785274</c:v>
                </c:pt>
                <c:pt idx="396">
                  <c:v>0.86084576726418804</c:v>
                </c:pt>
                <c:pt idx="397">
                  <c:v>0.86049711629033199</c:v>
                </c:pt>
                <c:pt idx="398">
                  <c:v>0.86014852686762799</c:v>
                </c:pt>
                <c:pt idx="399">
                  <c:v>0.85980000000000001</c:v>
                </c:pt>
                <c:pt idx="400">
                  <c:v>0.85945153645578098</c:v>
                </c:pt>
                <c:pt idx="401">
                  <c:v>0.85910313606094402</c:v>
                </c:pt>
                <c:pt idx="402">
                  <c:v>0.85875479840587299</c:v>
                </c:pt>
                <c:pt idx="403">
                  <c:v>0.858406523080951</c:v>
                </c:pt>
                <c:pt idx="404">
                  <c:v>0.85805830967655994</c:v>
                </c:pt>
                <c:pt idx="405">
                  <c:v>0.85771015778308601</c:v>
                </c:pt>
                <c:pt idx="406">
                  <c:v>0.85736206699091</c:v>
                </c:pt>
                <c:pt idx="407">
                  <c:v>0.857014036890416</c:v>
                </c:pt>
                <c:pt idx="408">
                  <c:v>0.856666067071988</c:v>
                </c:pt>
                <c:pt idx="409">
                  <c:v>0.85631815712600801</c:v>
                </c:pt>
                <c:pt idx="410">
                  <c:v>0.855970306642861</c:v>
                </c:pt>
                <c:pt idx="411">
                  <c:v>0.85562251521292898</c:v>
                </c:pt>
                <c:pt idx="412">
                  <c:v>0.85527478242659494</c:v>
                </c:pt>
                <c:pt idx="413">
                  <c:v>0.85492710787424298</c:v>
                </c:pt>
                <c:pt idx="414">
                  <c:v>0.85457949114625598</c:v>
                </c:pt>
                <c:pt idx="415">
                  <c:v>0.85423193183301804</c:v>
                </c:pt>
                <c:pt idx="416">
                  <c:v>0.85388442952491195</c:v>
                </c:pt>
                <c:pt idx="417">
                  <c:v>0.85353698381232102</c:v>
                </c:pt>
                <c:pt idx="418">
                  <c:v>0.85318959428562802</c:v>
                </c:pt>
                <c:pt idx="419">
                  <c:v>0.85284226053521706</c:v>
                </c:pt>
                <c:pt idx="420">
                  <c:v>0.85249498215147002</c:v>
                </c:pt>
                <c:pt idx="421">
                  <c:v>0.852147758724772</c:v>
                </c:pt>
                <c:pt idx="422">
                  <c:v>0.851800589845506</c:v>
                </c:pt>
                <c:pt idx="423">
                  <c:v>0.851453475104055</c:v>
                </c:pt>
                <c:pt idx="424">
                  <c:v>0.85110641409080201</c:v>
                </c:pt>
                <c:pt idx="425">
                  <c:v>0.85075940639613001</c:v>
                </c:pt>
                <c:pt idx="426">
                  <c:v>0.850412451610423</c:v>
                </c:pt>
                <c:pt idx="427">
                  <c:v>0.85006554932406397</c:v>
                </c:pt>
                <c:pt idx="428">
                  <c:v>0.84971869912743703</c:v>
                </c:pt>
                <c:pt idx="429">
                  <c:v>0.84937190061092394</c:v>
                </c:pt>
                <c:pt idx="430">
                  <c:v>0.84902515336490902</c:v>
                </c:pt>
                <c:pt idx="431">
                  <c:v>0.84867845697977495</c:v>
                </c:pt>
                <c:pt idx="432">
                  <c:v>0.84833181104590594</c:v>
                </c:pt>
                <c:pt idx="433">
                  <c:v>0.84798521515368497</c:v>
                </c:pt>
                <c:pt idx="434">
                  <c:v>0.84763866889349604</c:v>
                </c:pt>
                <c:pt idx="435">
                  <c:v>0.84729217185572003</c:v>
                </c:pt>
                <c:pt idx="436">
                  <c:v>0.84694572363074294</c:v>
                </c:pt>
                <c:pt idx="437">
                  <c:v>0.84659932380894598</c:v>
                </c:pt>
                <c:pt idx="438">
                  <c:v>0.84625297198071403</c:v>
                </c:pt>
                <c:pt idx="439">
                  <c:v>0.84590666773642997</c:v>
                </c:pt>
                <c:pt idx="440">
                  <c:v>0.84556041066647603</c:v>
                </c:pt>
                <c:pt idx="441">
                  <c:v>0.84521420036123707</c:v>
                </c:pt>
                <c:pt idx="442">
                  <c:v>0.84486803641109498</c:v>
                </c:pt>
                <c:pt idx="443">
                  <c:v>0.84452191840643398</c:v>
                </c:pt>
                <c:pt idx="444">
                  <c:v>0.84417584593763806</c:v>
                </c:pt>
                <c:pt idx="445">
                  <c:v>0.84382981859508899</c:v>
                </c:pt>
                <c:pt idx="446">
                  <c:v>0.84348383596916998</c:v>
                </c:pt>
                <c:pt idx="447">
                  <c:v>0.84313789765026603</c:v>
                </c:pt>
                <c:pt idx="448">
                  <c:v>0.84279200322875902</c:v>
                </c:pt>
                <c:pt idx="449">
                  <c:v>0.84244615229503306</c:v>
                </c:pt>
                <c:pt idx="450">
                  <c:v>0.84210034443947102</c:v>
                </c:pt>
                <c:pt idx="451">
                  <c:v>0.841754579252456</c:v>
                </c:pt>
                <c:pt idx="452">
                  <c:v>0.84140885632437201</c:v>
                </c:pt>
                <c:pt idx="453">
                  <c:v>0.84106317524560104</c:v>
                </c:pt>
                <c:pt idx="454">
                  <c:v>0.84071753560652795</c:v>
                </c:pt>
                <c:pt idx="455">
                  <c:v>0.84037193699753499</c:v>
                </c:pt>
                <c:pt idx="456">
                  <c:v>0.84002637900900601</c:v>
                </c:pt>
                <c:pt idx="457">
                  <c:v>0.83968086123132402</c:v>
                </c:pt>
                <c:pt idx="458">
                  <c:v>0.839335383254872</c:v>
                </c:pt>
                <c:pt idx="459">
                  <c:v>0.83898994467003396</c:v>
                </c:pt>
                <c:pt idx="460">
                  <c:v>0.83864454506719299</c:v>
                </c:pt>
                <c:pt idx="461">
                  <c:v>0.83829918403673198</c:v>
                </c:pt>
                <c:pt idx="462">
                  <c:v>0.83795386116903503</c:v>
                </c:pt>
                <c:pt idx="463">
                  <c:v>0.83760857605448502</c:v>
                </c:pt>
                <c:pt idx="464">
                  <c:v>0.83726332828346495</c:v>
                </c:pt>
                <c:pt idx="465">
                  <c:v>0.83691811744635802</c:v>
                </c:pt>
                <c:pt idx="466">
                  <c:v>0.83657294313354802</c:v>
                </c:pt>
                <c:pt idx="467">
                  <c:v>0.83622780493541804</c:v>
                </c:pt>
                <c:pt idx="468">
                  <c:v>0.83588270244235197</c:v>
                </c:pt>
                <c:pt idx="469">
                  <c:v>0.83553763524473201</c:v>
                </c:pt>
                <c:pt idx="470">
                  <c:v>0.83519260293294195</c:v>
                </c:pt>
                <c:pt idx="471">
                  <c:v>0.834847605097365</c:v>
                </c:pt>
                <c:pt idx="472">
                  <c:v>0.83450264132838503</c:v>
                </c:pt>
                <c:pt idx="473">
                  <c:v>0.83415771121638493</c:v>
                </c:pt>
                <c:pt idx="474">
                  <c:v>0.83381281435174803</c:v>
                </c:pt>
                <c:pt idx="475">
                  <c:v>0.83346795032485799</c:v>
                </c:pt>
                <c:pt idx="476">
                  <c:v>0.83312311872609701</c:v>
                </c:pt>
                <c:pt idx="477">
                  <c:v>0.83277831914584899</c:v>
                </c:pt>
                <c:pt idx="478">
                  <c:v>0.83243355117449802</c:v>
                </c:pt>
                <c:pt idx="479">
                  <c:v>0.83208881440242599</c:v>
                </c:pt>
                <c:pt idx="480">
                  <c:v>0.831744108420017</c:v>
                </c:pt>
                <c:pt idx="481">
                  <c:v>0.83139943281765505</c:v>
                </c:pt>
                <c:pt idx="482">
                  <c:v>0.83105478718572201</c:v>
                </c:pt>
                <c:pt idx="483">
                  <c:v>0.83071017111460099</c:v>
                </c:pt>
                <c:pt idx="484">
                  <c:v>0.83036558419467799</c:v>
                </c:pt>
                <c:pt idx="485">
                  <c:v>0.83002102601633299</c:v>
                </c:pt>
                <c:pt idx="486">
                  <c:v>0.82967649616995098</c:v>
                </c:pt>
                <c:pt idx="487">
                  <c:v>0.82933199424591597</c:v>
                </c:pt>
                <c:pt idx="488">
                  <c:v>0.82898751983460905</c:v>
                </c:pt>
                <c:pt idx="489">
                  <c:v>0.828643072526415</c:v>
                </c:pt>
                <c:pt idx="490">
                  <c:v>0.82829865191171803</c:v>
                </c:pt>
                <c:pt idx="491">
                  <c:v>0.82795425758089902</c:v>
                </c:pt>
                <c:pt idx="492">
                  <c:v>0.82760988912434297</c:v>
                </c:pt>
                <c:pt idx="493">
                  <c:v>0.82726554613243297</c:v>
                </c:pt>
                <c:pt idx="494">
                  <c:v>0.82692122819555203</c:v>
                </c:pt>
                <c:pt idx="495">
                  <c:v>0.82657693490408402</c:v>
                </c:pt>
                <c:pt idx="496">
                  <c:v>0.82623266584841104</c:v>
                </c:pt>
                <c:pt idx="497">
                  <c:v>0.82588842061891699</c:v>
                </c:pt>
                <c:pt idx="498">
                  <c:v>0.82554419880598595</c:v>
                </c:pt>
                <c:pt idx="499">
                  <c:v>0.82519999999999993</c:v>
                </c:pt>
                <c:pt idx="500">
                  <c:v>0.82485582396537005</c:v>
                </c:pt>
                <c:pt idx="501">
                  <c:v>0.82451167116261204</c:v>
                </c:pt>
                <c:pt idx="502">
                  <c:v>0.82416754222627098</c:v>
                </c:pt>
                <c:pt idx="503">
                  <c:v>0.82382343779088907</c:v>
                </c:pt>
                <c:pt idx="504">
                  <c:v>0.82347935849101006</c:v>
                </c:pt>
                <c:pt idx="505">
                  <c:v>0.82313530496117804</c:v>
                </c:pt>
                <c:pt idx="506">
                  <c:v>0.82279127783593697</c:v>
                </c:pt>
                <c:pt idx="507">
                  <c:v>0.82244727774982906</c:v>
                </c:pt>
                <c:pt idx="508">
                  <c:v>0.82210330533739895</c:v>
                </c:pt>
                <c:pt idx="509">
                  <c:v>0.82175936123318905</c:v>
                </c:pt>
                <c:pt idx="510">
                  <c:v>0.82141544607174499</c:v>
                </c:pt>
                <c:pt idx="511">
                  <c:v>0.82107156048760799</c:v>
                </c:pt>
                <c:pt idx="512">
                  <c:v>0.820727705115323</c:v>
                </c:pt>
                <c:pt idx="513">
                  <c:v>0.82038388058943401</c:v>
                </c:pt>
                <c:pt idx="514">
                  <c:v>0.82004008754448299</c:v>
                </c:pt>
                <c:pt idx="515">
                  <c:v>0.81969632661501501</c:v>
                </c:pt>
                <c:pt idx="516">
                  <c:v>0.81935259843557207</c:v>
                </c:pt>
                <c:pt idx="517">
                  <c:v>0.819008903640699</c:v>
                </c:pt>
                <c:pt idx="518">
                  <c:v>0.81866524286493902</c:v>
                </c:pt>
                <c:pt idx="519">
                  <c:v>0.81832161674283599</c:v>
                </c:pt>
                <c:pt idx="520">
                  <c:v>0.81797802590893298</c:v>
                </c:pt>
                <c:pt idx="521">
                  <c:v>0.81763447099777398</c:v>
                </c:pt>
                <c:pt idx="522">
                  <c:v>0.81729095264390206</c:v>
                </c:pt>
                <c:pt idx="523">
                  <c:v>0.81694747148186098</c:v>
                </c:pt>
                <c:pt idx="524">
                  <c:v>0.81660402814619404</c:v>
                </c:pt>
                <c:pt idx="525">
                  <c:v>0.816260623271446</c:v>
                </c:pt>
                <c:pt idx="526">
                  <c:v>0.81591725749215893</c:v>
                </c:pt>
                <c:pt idx="527">
                  <c:v>0.81557393144287693</c:v>
                </c:pt>
                <c:pt idx="528">
                  <c:v>0.81523064575814397</c:v>
                </c:pt>
                <c:pt idx="529">
                  <c:v>0.81488740107250301</c:v>
                </c:pt>
                <c:pt idx="530">
                  <c:v>0.81454419802049793</c:v>
                </c:pt>
                <c:pt idx="531">
                  <c:v>0.81420103723667203</c:v>
                </c:pt>
                <c:pt idx="532">
                  <c:v>0.81385791935556906</c:v>
                </c:pt>
                <c:pt idx="533">
                  <c:v>0.81351484501173299</c:v>
                </c:pt>
                <c:pt idx="534">
                  <c:v>0.81317181483970702</c:v>
                </c:pt>
                <c:pt idx="535">
                  <c:v>0.81282882947403401</c:v>
                </c:pt>
                <c:pt idx="536">
                  <c:v>0.81248588954925904</c:v>
                </c:pt>
                <c:pt idx="537">
                  <c:v>0.81214299569992399</c:v>
                </c:pt>
                <c:pt idx="538">
                  <c:v>0.81180014856057403</c:v>
                </c:pt>
                <c:pt idx="539">
                  <c:v>0.81145734876575204</c:v>
                </c:pt>
                <c:pt idx="540">
                  <c:v>0.81111459695000099</c:v>
                </c:pt>
                <c:pt idx="541">
                  <c:v>0.81077189374786496</c:v>
                </c:pt>
                <c:pt idx="542">
                  <c:v>0.81042923979388803</c:v>
                </c:pt>
                <c:pt idx="543">
                  <c:v>0.81008663572261297</c:v>
                </c:pt>
                <c:pt idx="544">
                  <c:v>0.80974408216858307</c:v>
                </c:pt>
                <c:pt idx="545">
                  <c:v>0.80940157976634297</c:v>
                </c:pt>
                <c:pt idx="546">
                  <c:v>0.80905912915043598</c:v>
                </c:pt>
                <c:pt idx="547">
                  <c:v>0.80871673095540497</c:v>
                </c:pt>
                <c:pt idx="548">
                  <c:v>0.80837438581579402</c:v>
                </c:pt>
                <c:pt idx="549">
                  <c:v>0.80803209436614698</c:v>
                </c:pt>
                <c:pt idx="550">
                  <c:v>0.80768985724100606</c:v>
                </c:pt>
                <c:pt idx="551">
                  <c:v>0.807347675074917</c:v>
                </c:pt>
                <c:pt idx="552">
                  <c:v>0.80700554850242101</c:v>
                </c:pt>
                <c:pt idx="553">
                  <c:v>0.80666347815806305</c:v>
                </c:pt>
                <c:pt idx="554">
                  <c:v>0.80632146467638699</c:v>
                </c:pt>
                <c:pt idx="555">
                  <c:v>0.80597950869193502</c:v>
                </c:pt>
                <c:pt idx="556">
                  <c:v>0.80563761083925201</c:v>
                </c:pt>
                <c:pt idx="557">
                  <c:v>0.80529577175288103</c:v>
                </c:pt>
                <c:pt idx="558">
                  <c:v>0.80495399206736606</c:v>
                </c:pt>
                <c:pt idx="559">
                  <c:v>0.80461227241724997</c:v>
                </c:pt>
                <c:pt idx="560">
                  <c:v>0.80427061343707607</c:v>
                </c:pt>
                <c:pt idx="561">
                  <c:v>0.80392901576138898</c:v>
                </c:pt>
                <c:pt idx="562">
                  <c:v>0.80358748002473102</c:v>
                </c:pt>
                <c:pt idx="563">
                  <c:v>0.80324600686164693</c:v>
                </c:pt>
                <c:pt idx="564">
                  <c:v>0.80290459690668003</c:v>
                </c:pt>
                <c:pt idx="565">
                  <c:v>0.80256325079437396</c:v>
                </c:pt>
                <c:pt idx="566">
                  <c:v>0.80222196915927102</c:v>
                </c:pt>
                <c:pt idx="567">
                  <c:v>0.80188075263591596</c:v>
                </c:pt>
                <c:pt idx="568">
                  <c:v>0.80153960185885298</c:v>
                </c:pt>
                <c:pt idx="569">
                  <c:v>0.80119851746262394</c:v>
                </c:pt>
                <c:pt idx="570">
                  <c:v>0.80085750008177303</c:v>
                </c:pt>
                <c:pt idx="571">
                  <c:v>0.80051655035084501</c:v>
                </c:pt>
                <c:pt idx="572">
                  <c:v>0.80017566890438097</c:v>
                </c:pt>
                <c:pt idx="573">
                  <c:v>0.79983485637692697</c:v>
                </c:pt>
                <c:pt idx="574">
                  <c:v>0.79949411340302601</c:v>
                </c:pt>
                <c:pt idx="575">
                  <c:v>0.79915344061722005</c:v>
                </c:pt>
                <c:pt idx="576">
                  <c:v>0.79881283865405495</c:v>
                </c:pt>
                <c:pt idx="577">
                  <c:v>0.79847230814807202</c:v>
                </c:pt>
                <c:pt idx="578">
                  <c:v>0.79813184973381701</c:v>
                </c:pt>
                <c:pt idx="579">
                  <c:v>0.79779146404583201</c:v>
                </c:pt>
                <c:pt idx="580">
                  <c:v>0.79745115171865999</c:v>
                </c:pt>
                <c:pt idx="581">
                  <c:v>0.79711091338684703</c:v>
                </c:pt>
                <c:pt idx="582">
                  <c:v>0.796770749684934</c:v>
                </c:pt>
                <c:pt idx="583">
                  <c:v>0.79643066124746598</c:v>
                </c:pt>
                <c:pt idx="584">
                  <c:v>0.79609064870898694</c:v>
                </c:pt>
                <c:pt idx="585">
                  <c:v>0.79575071270403896</c:v>
                </c:pt>
                <c:pt idx="586">
                  <c:v>0.79541085386716603</c:v>
                </c:pt>
                <c:pt idx="587">
                  <c:v>0.79507107283291201</c:v>
                </c:pt>
                <c:pt idx="588">
                  <c:v>0.79473137023582097</c:v>
                </c:pt>
                <c:pt idx="589">
                  <c:v>0.794391746710436</c:v>
                </c:pt>
                <c:pt idx="590">
                  <c:v>0.79405220289130096</c:v>
                </c:pt>
                <c:pt idx="591">
                  <c:v>0.79371273941295795</c:v>
                </c:pt>
                <c:pt idx="592">
                  <c:v>0.79337335690995203</c:v>
                </c:pt>
                <c:pt idx="593">
                  <c:v>0.79303405601682697</c:v>
                </c:pt>
                <c:pt idx="594">
                  <c:v>0.79269483736812496</c:v>
                </c:pt>
                <c:pt idx="595">
                  <c:v>0.79235570159839097</c:v>
                </c:pt>
                <c:pt idx="596">
                  <c:v>0.79201664934216798</c:v>
                </c:pt>
                <c:pt idx="597">
                  <c:v>0.79167768123399895</c:v>
                </c:pt>
                <c:pt idx="598">
                  <c:v>0.79133879790842898</c:v>
                </c:pt>
                <c:pt idx="599">
                  <c:v>0.79100000000000004</c:v>
                </c:pt>
                <c:pt idx="600">
                  <c:v>0.79066128804124503</c:v>
                </c:pt>
                <c:pt idx="601">
                  <c:v>0.79032266215664704</c:v>
                </c:pt>
                <c:pt idx="602">
                  <c:v>0.78998412236868099</c:v>
                </c:pt>
                <c:pt idx="603">
                  <c:v>0.789645668699819</c:v>
                </c:pt>
                <c:pt idx="604">
                  <c:v>0.789307301172534</c:v>
                </c:pt>
                <c:pt idx="605">
                  <c:v>0.78896901980930001</c:v>
                </c:pt>
                <c:pt idx="606">
                  <c:v>0.78863082463258793</c:v>
                </c:pt>
                <c:pt idx="607">
                  <c:v>0.78829271566487202</c:v>
                </c:pt>
                <c:pt idx="608">
                  <c:v>0.78795469292862597</c:v>
                </c:pt>
                <c:pt idx="609">
                  <c:v>0.78761675644632101</c:v>
                </c:pt>
                <c:pt idx="610">
                  <c:v>0.78727890624043106</c:v>
                </c:pt>
                <c:pt idx="611">
                  <c:v>0.78694114233343004</c:v>
                </c:pt>
                <c:pt idx="612">
                  <c:v>0.78660346474778897</c:v>
                </c:pt>
                <c:pt idx="613">
                  <c:v>0.78626587350598198</c:v>
                </c:pt>
                <c:pt idx="614">
                  <c:v>0.78592836863048199</c:v>
                </c:pt>
                <c:pt idx="615">
                  <c:v>0.78559095014376101</c:v>
                </c:pt>
                <c:pt idx="616">
                  <c:v>0.78525361806829397</c:v>
                </c:pt>
                <c:pt idx="617">
                  <c:v>0.78491637242655199</c:v>
                </c:pt>
                <c:pt idx="618">
                  <c:v>0.78457921324100899</c:v>
                </c:pt>
                <c:pt idx="619">
                  <c:v>0.78424214053413699</c:v>
                </c:pt>
                <c:pt idx="620">
                  <c:v>0.78390515432841101</c:v>
                </c:pt>
                <c:pt idx="621">
                  <c:v>0.78356825464630198</c:v>
                </c:pt>
                <c:pt idx="622">
                  <c:v>0.78323144151028301</c:v>
                </c:pt>
                <c:pt idx="623">
                  <c:v>0.78289471494282903</c:v>
                </c:pt>
                <c:pt idx="624">
                  <c:v>0.78255807496641094</c:v>
                </c:pt>
                <c:pt idx="625">
                  <c:v>0.782221521603502</c:v>
                </c:pt>
                <c:pt idx="626">
                  <c:v>0.781885054876576</c:v>
                </c:pt>
                <c:pt idx="627">
                  <c:v>0.78154867480810497</c:v>
                </c:pt>
                <c:pt idx="628">
                  <c:v>0.78121238142056304</c:v>
                </c:pt>
                <c:pt idx="629">
                  <c:v>0.78087617473642201</c:v>
                </c:pt>
                <c:pt idx="630">
                  <c:v>0.78054005477815602</c:v>
                </c:pt>
                <c:pt idx="631">
                  <c:v>0.78020402156823698</c:v>
                </c:pt>
                <c:pt idx="632">
                  <c:v>0.77986807512913903</c:v>
                </c:pt>
                <c:pt idx="633">
                  <c:v>0.77953221548333396</c:v>
                </c:pt>
                <c:pt idx="634">
                  <c:v>0.77919644265329502</c:v>
                </c:pt>
                <c:pt idx="635">
                  <c:v>0.77886075666149501</c:v>
                </c:pt>
                <c:pt idx="636">
                  <c:v>0.77852515753040796</c:v>
                </c:pt>
                <c:pt idx="637">
                  <c:v>0.778189645282506</c:v>
                </c:pt>
                <c:pt idx="638">
                  <c:v>0.77785421994026205</c:v>
                </c:pt>
                <c:pt idx="639">
                  <c:v>0.77751888152614901</c:v>
                </c:pt>
                <c:pt idx="640">
                  <c:v>0.77718363006264102</c:v>
                </c:pt>
                <c:pt idx="641">
                  <c:v>0.77684846557220899</c:v>
                </c:pt>
                <c:pt idx="642">
                  <c:v>0.77651338807732806</c:v>
                </c:pt>
                <c:pt idx="643">
                  <c:v>0.77617839760046903</c:v>
                </c:pt>
                <c:pt idx="644">
                  <c:v>0.77584349416410703</c:v>
                </c:pt>
                <c:pt idx="645">
                  <c:v>0.77550867779071397</c:v>
                </c:pt>
                <c:pt idx="646">
                  <c:v>0.775173948502763</c:v>
                </c:pt>
                <c:pt idx="647">
                  <c:v>0.77483930632272702</c:v>
                </c:pt>
                <c:pt idx="648">
                  <c:v>0.77450475127307805</c:v>
                </c:pt>
                <c:pt idx="649">
                  <c:v>0.77417028337629101</c:v>
                </c:pt>
                <c:pt idx="650">
                  <c:v>0.77383590265483704</c:v>
                </c:pt>
                <c:pt idx="651">
                  <c:v>0.77350160913119104</c:v>
                </c:pt>
                <c:pt idx="652">
                  <c:v>0.77316740282782404</c:v>
                </c:pt>
                <c:pt idx="653">
                  <c:v>0.77283328376721006</c:v>
                </c:pt>
                <c:pt idx="654">
                  <c:v>0.77249925197182101</c:v>
                </c:pt>
                <c:pt idx="655">
                  <c:v>0.77216530746413203</c:v>
                </c:pt>
                <c:pt idx="656">
                  <c:v>0.77183145026661404</c:v>
                </c:pt>
                <c:pt idx="657">
                  <c:v>0.77149768040174105</c:v>
                </c:pt>
                <c:pt idx="658">
                  <c:v>0.77116399789198598</c:v>
                </c:pt>
                <c:pt idx="659">
                  <c:v>0.77083040275982095</c:v>
                </c:pt>
                <c:pt idx="660">
                  <c:v>0.77049689502772001</c:v>
                </c:pt>
                <c:pt idx="661">
                  <c:v>0.77016347471815494</c:v>
                </c:pt>
                <c:pt idx="662">
                  <c:v>0.76983014185359999</c:v>
                </c:pt>
                <c:pt idx="663">
                  <c:v>0.76949689645652697</c:v>
                </c:pt>
                <c:pt idx="664">
                  <c:v>0.76916373854941</c:v>
                </c:pt>
                <c:pt idx="665">
                  <c:v>0.76883066815472201</c:v>
                </c:pt>
                <c:pt idx="666">
                  <c:v>0.76849768529493501</c:v>
                </c:pt>
                <c:pt idx="667">
                  <c:v>0.76816478999252202</c:v>
                </c:pt>
                <c:pt idx="668">
                  <c:v>0.76783198226995697</c:v>
                </c:pt>
                <c:pt idx="669">
                  <c:v>0.76749926214971198</c:v>
                </c:pt>
                <c:pt idx="670">
                  <c:v>0.76716662965426097</c:v>
                </c:pt>
                <c:pt idx="671">
                  <c:v>0.76683408480607507</c:v>
                </c:pt>
                <c:pt idx="672">
                  <c:v>0.76650162762762897</c:v>
                </c:pt>
                <c:pt idx="673">
                  <c:v>0.76616925814139603</c:v>
                </c:pt>
                <c:pt idx="674">
                  <c:v>0.76583697636984693</c:v>
                </c:pt>
                <c:pt idx="675">
                  <c:v>0.76550478233545705</c:v>
                </c:pt>
                <c:pt idx="676">
                  <c:v>0.76517267606069805</c:v>
                </c:pt>
                <c:pt idx="677">
                  <c:v>0.76484065756804298</c:v>
                </c:pt>
                <c:pt idx="678">
                  <c:v>0.76450872687996596</c:v>
                </c:pt>
                <c:pt idx="679">
                  <c:v>0.76417688401893802</c:v>
                </c:pt>
                <c:pt idx="680">
                  <c:v>0.76384512900743307</c:v>
                </c:pt>
                <c:pt idx="681">
                  <c:v>0.76351346186792501</c:v>
                </c:pt>
                <c:pt idx="682">
                  <c:v>0.763181882622886</c:v>
                </c:pt>
                <c:pt idx="683">
                  <c:v>0.76285039129478793</c:v>
                </c:pt>
                <c:pt idx="684">
                  <c:v>0.76251898790610606</c:v>
                </c:pt>
                <c:pt idx="685">
                  <c:v>0.76218767247931096</c:v>
                </c:pt>
                <c:pt idx="686">
                  <c:v>0.76185644503687699</c:v>
                </c:pt>
                <c:pt idx="687">
                  <c:v>0.76152530560127807</c:v>
                </c:pt>
                <c:pt idx="688">
                  <c:v>0.76119425419498499</c:v>
                </c:pt>
                <c:pt idx="689">
                  <c:v>0.760863290840472</c:v>
                </c:pt>
                <c:pt idx="690">
                  <c:v>0.76053241556021201</c:v>
                </c:pt>
                <c:pt idx="691">
                  <c:v>0.76020162837667704</c:v>
                </c:pt>
                <c:pt idx="692">
                  <c:v>0.75987092931234201</c:v>
                </c:pt>
                <c:pt idx="693">
                  <c:v>0.75954031838967806</c:v>
                </c:pt>
                <c:pt idx="694">
                  <c:v>0.75920979563115798</c:v>
                </c:pt>
                <c:pt idx="695">
                  <c:v>0.75887936105925702</c:v>
                </c:pt>
                <c:pt idx="696">
                  <c:v>0.75854901469644598</c:v>
                </c:pt>
                <c:pt idx="697">
                  <c:v>0.75821875656519899</c:v>
                </c:pt>
                <c:pt idx="698">
                  <c:v>0.75788858668798798</c:v>
                </c:pt>
                <c:pt idx="699">
                  <c:v>0.75755850508728706</c:v>
                </c:pt>
                <c:pt idx="700">
                  <c:v>0.75722851178556794</c:v>
                </c:pt>
                <c:pt idx="701">
                  <c:v>0.75689860680530496</c:v>
                </c:pt>
                <c:pt idx="702">
                  <c:v>0.75656879016896994</c:v>
                </c:pt>
                <c:pt idx="703">
                  <c:v>0.756239061899037</c:v>
                </c:pt>
                <c:pt idx="704">
                  <c:v>0.75590942201797895</c:v>
                </c:pt>
                <c:pt idx="705">
                  <c:v>0.75557987054826703</c:v>
                </c:pt>
                <c:pt idx="706">
                  <c:v>0.75525040751237693</c:v>
                </c:pt>
                <c:pt idx="707">
                  <c:v>0.75492103293277901</c:v>
                </c:pt>
                <c:pt idx="708">
                  <c:v>0.75459174683194796</c:v>
                </c:pt>
                <c:pt idx="709">
                  <c:v>0.75426254923235603</c:v>
                </c:pt>
                <c:pt idx="710">
                  <c:v>0.75393344015647601</c:v>
                </c:pt>
                <c:pt idx="711">
                  <c:v>0.75360441962678204</c:v>
                </c:pt>
                <c:pt idx="712">
                  <c:v>0.75327548766574604</c:v>
                </c:pt>
                <c:pt idx="713">
                  <c:v>0.75294664429584102</c:v>
                </c:pt>
                <c:pt idx="714">
                  <c:v>0.75261788953954001</c:v>
                </c:pt>
                <c:pt idx="715">
                  <c:v>0.75228922341931603</c:v>
                </c:pt>
                <c:pt idx="716">
                  <c:v>0.751960645957643</c:v>
                </c:pt>
                <c:pt idx="717">
                  <c:v>0.75163215717699194</c:v>
                </c:pt>
                <c:pt idx="718">
                  <c:v>0.75130375709983799</c:v>
                </c:pt>
                <c:pt idx="719">
                  <c:v>0.75097544574865194</c:v>
                </c:pt>
                <c:pt idx="720">
                  <c:v>0.75064722314590904</c:v>
                </c:pt>
                <c:pt idx="721">
                  <c:v>0.75031908931408098</c:v>
                </c:pt>
                <c:pt idx="722">
                  <c:v>0.74999104427564001</c:v>
                </c:pt>
                <c:pt idx="723">
                  <c:v>0.74966308805306103</c:v>
                </c:pt>
                <c:pt idx="724">
                  <c:v>0.74933522066881508</c:v>
                </c:pt>
                <c:pt idx="725">
                  <c:v>0.74900744214537607</c:v>
                </c:pt>
                <c:pt idx="726">
                  <c:v>0.74867975250521801</c:v>
                </c:pt>
                <c:pt idx="727">
                  <c:v>0.74835215177081094</c:v>
                </c:pt>
                <c:pt idx="728">
                  <c:v>0.74802463996463098</c:v>
                </c:pt>
                <c:pt idx="729">
                  <c:v>0.74769721710915005</c:v>
                </c:pt>
                <c:pt idx="730">
                  <c:v>0.74736988322684006</c:v>
                </c:pt>
                <c:pt idx="731">
                  <c:v>0.74704263834017492</c:v>
                </c:pt>
                <c:pt idx="732">
                  <c:v>0.746715482471628</c:v>
                </c:pt>
                <c:pt idx="733">
                  <c:v>0.74638841564367098</c:v>
                </c:pt>
                <c:pt idx="734">
                  <c:v>0.74606143787877799</c:v>
                </c:pt>
                <c:pt idx="735">
                  <c:v>0.74573454919942095</c:v>
                </c:pt>
                <c:pt idx="736">
                  <c:v>0.74540774962807399</c:v>
                </c:pt>
                <c:pt idx="737">
                  <c:v>0.74508103918721003</c:v>
                </c:pt>
                <c:pt idx="738">
                  <c:v>0.74475441789930108</c:v>
                </c:pt>
                <c:pt idx="739">
                  <c:v>0.74442788578682095</c:v>
                </c:pt>
                <c:pt idx="740">
                  <c:v>0.744101442872242</c:v>
                </c:pt>
                <c:pt idx="741">
                  <c:v>0.74377508917803792</c:v>
                </c:pt>
                <c:pt idx="742">
                  <c:v>0.74344882472668106</c:v>
                </c:pt>
                <c:pt idx="743">
                  <c:v>0.743122649540644</c:v>
                </c:pt>
                <c:pt idx="744">
                  <c:v>0.74279656364240099</c:v>
                </c:pt>
                <c:pt idx="745">
                  <c:v>0.74247056705442405</c:v>
                </c:pt>
                <c:pt idx="746">
                  <c:v>0.74214465979918598</c:v>
                </c:pt>
                <c:pt idx="747">
                  <c:v>0.74181884189916092</c:v>
                </c:pt>
                <c:pt idx="748">
                  <c:v>0.741493113376821</c:v>
                </c:pt>
                <c:pt idx="749">
                  <c:v>0.74116747425463902</c:v>
                </c:pt>
                <c:pt idx="750">
                  <c:v>0.74084192455508902</c:v>
                </c:pt>
                <c:pt idx="751">
                  <c:v>0.740516464300642</c:v>
                </c:pt>
                <c:pt idx="752">
                  <c:v>0.74019109351377299</c:v>
                </c:pt>
                <c:pt idx="753">
                  <c:v>0.73986581221695402</c:v>
                </c:pt>
                <c:pt idx="754">
                  <c:v>0.739540620432658</c:v>
                </c:pt>
                <c:pt idx="755">
                  <c:v>0.73921551818335796</c:v>
                </c:pt>
                <c:pt idx="756">
                  <c:v>0.73889050549152702</c:v>
                </c:pt>
                <c:pt idx="757">
                  <c:v>0.73856558237963799</c:v>
                </c:pt>
                <c:pt idx="758">
                  <c:v>0.738240748870164</c:v>
                </c:pt>
                <c:pt idx="759">
                  <c:v>0.73791600498557797</c:v>
                </c:pt>
                <c:pt idx="760">
                  <c:v>0.73759135074835303</c:v>
                </c:pt>
                <c:pt idx="761">
                  <c:v>0.73726678618096197</c:v>
                </c:pt>
                <c:pt idx="762">
                  <c:v>0.73694231130587706</c:v>
                </c:pt>
                <c:pt idx="763">
                  <c:v>0.73661792614557298</c:v>
                </c:pt>
                <c:pt idx="764">
                  <c:v>0.73629363072252096</c:v>
                </c:pt>
                <c:pt idx="765">
                  <c:v>0.73596942505919594</c:v>
                </c:pt>
                <c:pt idx="766">
                  <c:v>0.73564530917806903</c:v>
                </c:pt>
                <c:pt idx="767">
                  <c:v>0.73532128310161293</c:v>
                </c:pt>
                <c:pt idx="768">
                  <c:v>0.734997346852303</c:v>
                </c:pt>
                <c:pt idx="769">
                  <c:v>0.73467350045260993</c:v>
                </c:pt>
                <c:pt idx="770">
                  <c:v>0.73434974392500796</c:v>
                </c:pt>
                <c:pt idx="771">
                  <c:v>0.734026077291969</c:v>
                </c:pt>
                <c:pt idx="772">
                  <c:v>0.73370250057596698</c:v>
                </c:pt>
                <c:pt idx="773">
                  <c:v>0.73337901379947501</c:v>
                </c:pt>
                <c:pt idx="774">
                  <c:v>0.73305561698496502</c:v>
                </c:pt>
                <c:pt idx="775">
                  <c:v>0.73273231015491103</c:v>
                </c:pt>
                <c:pt idx="776">
                  <c:v>0.73240909333178505</c:v>
                </c:pt>
                <c:pt idx="777">
                  <c:v>0.73208596653806102</c:v>
                </c:pt>
                <c:pt idx="778">
                  <c:v>0.73176292979621094</c:v>
                </c:pt>
                <c:pt idx="779">
                  <c:v>0.73143998312870906</c:v>
                </c:pt>
                <c:pt idx="780">
                  <c:v>0.73111712655802696</c:v>
                </c:pt>
                <c:pt idx="781">
                  <c:v>0.73079436010663801</c:v>
                </c:pt>
                <c:pt idx="782">
                  <c:v>0.73047168379701599</c:v>
                </c:pt>
                <c:pt idx="783">
                  <c:v>0.73014909765163294</c:v>
                </c:pt>
                <c:pt idx="784">
                  <c:v>0.72982660169296298</c:v>
                </c:pt>
                <c:pt idx="785">
                  <c:v>0.72950419594347693</c:v>
                </c:pt>
                <c:pt idx="786">
                  <c:v>0.72918188042565002</c:v>
                </c:pt>
                <c:pt idx="787">
                  <c:v>0.72885965516195395</c:v>
                </c:pt>
                <c:pt idx="788">
                  <c:v>0.72853752017486206</c:v>
                </c:pt>
                <c:pt idx="789">
                  <c:v>0.72821547548684795</c:v>
                </c:pt>
                <c:pt idx="790">
                  <c:v>0.72789352112038297</c:v>
                </c:pt>
                <c:pt idx="791">
                  <c:v>0.72757165709794203</c:v>
                </c:pt>
                <c:pt idx="792">
                  <c:v>0.72724988344199692</c:v>
                </c:pt>
                <c:pt idx="793">
                  <c:v>0.72692820017502102</c:v>
                </c:pt>
                <c:pt idx="794">
                  <c:v>0.72660660731948601</c:v>
                </c:pt>
                <c:pt idx="795">
                  <c:v>0.72628510489786702</c:v>
                </c:pt>
                <c:pt idx="796">
                  <c:v>0.72596369293263607</c:v>
                </c:pt>
                <c:pt idx="797">
                  <c:v>0.72564237144626598</c:v>
                </c:pt>
                <c:pt idx="798">
                  <c:v>0.72532114046122897</c:v>
                </c:pt>
                <c:pt idx="799">
                  <c:v>0.72499999999999998</c:v>
                </c:pt>
                <c:pt idx="800">
                  <c:v>0.72467895013231898</c:v>
                </c:pt>
                <c:pt idx="801">
                  <c:v>0.72435799111700194</c:v>
                </c:pt>
                <c:pt idx="802">
                  <c:v>0.72403712326013503</c:v>
                </c:pt>
                <c:pt idx="803">
                  <c:v>0.72371634686780095</c:v>
                </c:pt>
                <c:pt idx="804">
                  <c:v>0.72339566224608498</c:v>
                </c:pt>
                <c:pt idx="805">
                  <c:v>0.72307506970107194</c:v>
                </c:pt>
                <c:pt idx="806">
                  <c:v>0.72275456953884598</c:v>
                </c:pt>
                <c:pt idx="807">
                  <c:v>0.72243416206549305</c:v>
                </c:pt>
                <c:pt idx="808">
                  <c:v>0.72211384758709496</c:v>
                </c:pt>
                <c:pt idx="809">
                  <c:v>0.72179362640973899</c:v>
                </c:pt>
                <c:pt idx="810">
                  <c:v>0.72147349883950906</c:v>
                </c:pt>
                <c:pt idx="811">
                  <c:v>0.72115346518248802</c:v>
                </c:pt>
                <c:pt idx="812">
                  <c:v>0.720833525744763</c:v>
                </c:pt>
                <c:pt idx="813">
                  <c:v>0.72051368083241596</c:v>
                </c:pt>
                <c:pt idx="814">
                  <c:v>0.72019393075153393</c:v>
                </c:pt>
                <c:pt idx="815">
                  <c:v>0.71987427580819996</c:v>
                </c:pt>
                <c:pt idx="816">
                  <c:v>0.71955471630849999</c:v>
                </c:pt>
                <c:pt idx="817">
                  <c:v>0.71923525255851706</c:v>
                </c:pt>
                <c:pt idx="818">
                  <c:v>0.718915884864336</c:v>
                </c:pt>
                <c:pt idx="819">
                  <c:v>0.71859661353204207</c:v>
                </c:pt>
                <c:pt idx="820">
                  <c:v>0.718277438867719</c:v>
                </c:pt>
                <c:pt idx="821">
                  <c:v>0.71795836117745293</c:v>
                </c:pt>
                <c:pt idx="822">
                  <c:v>0.71763938076732692</c:v>
                </c:pt>
                <c:pt idx="823">
                  <c:v>0.71732049794342601</c:v>
                </c:pt>
                <c:pt idx="824">
                  <c:v>0.71700171301183502</c:v>
                </c:pt>
                <c:pt idx="825">
                  <c:v>0.716683026278638</c:v>
                </c:pt>
                <c:pt idx="826">
                  <c:v>0.716364438049921</c:v>
                </c:pt>
                <c:pt idx="827">
                  <c:v>0.71604594863176607</c:v>
                </c:pt>
                <c:pt idx="828">
                  <c:v>0.71572755833026003</c:v>
                </c:pt>
                <c:pt idx="829">
                  <c:v>0.71540926745148603</c:v>
                </c:pt>
                <c:pt idx="830">
                  <c:v>0.71509107630152902</c:v>
                </c:pt>
                <c:pt idx="831">
                  <c:v>0.71477298518647392</c:v>
                </c:pt>
                <c:pt idx="832">
                  <c:v>0.71445499441240601</c:v>
                </c:pt>
                <c:pt idx="833">
                  <c:v>0.714137104285408</c:v>
                </c:pt>
                <c:pt idx="834">
                  <c:v>0.71381931511156593</c:v>
                </c:pt>
                <c:pt idx="835">
                  <c:v>0.71350162719696397</c:v>
                </c:pt>
                <c:pt idx="836">
                  <c:v>0.71318404084768705</c:v>
                </c:pt>
                <c:pt idx="837">
                  <c:v>0.71286655636981799</c:v>
                </c:pt>
                <c:pt idx="838">
                  <c:v>0.71254917406944407</c:v>
                </c:pt>
                <c:pt idx="839">
                  <c:v>0.71223189425264799</c:v>
                </c:pt>
                <c:pt idx="840">
                  <c:v>0.71191471722551503</c:v>
                </c:pt>
                <c:pt idx="841">
                  <c:v>0.711597643294129</c:v>
                </c:pt>
                <c:pt idx="842">
                  <c:v>0.71128067276457596</c:v>
                </c:pt>
                <c:pt idx="843">
                  <c:v>0.71096380594293906</c:v>
                </c:pt>
                <c:pt idx="844">
                  <c:v>0.71064704313530402</c:v>
                </c:pt>
                <c:pt idx="845">
                  <c:v>0.710330384647754</c:v>
                </c:pt>
                <c:pt idx="846">
                  <c:v>0.71001383078637503</c:v>
                </c:pt>
                <c:pt idx="847">
                  <c:v>0.70969738185725095</c:v>
                </c:pt>
                <c:pt idx="848">
                  <c:v>0.70938103816646603</c:v>
                </c:pt>
                <c:pt idx="849">
                  <c:v>0.70906480002010608</c:v>
                </c:pt>
                <c:pt idx="850">
                  <c:v>0.70874866772425404</c:v>
                </c:pt>
                <c:pt idx="851">
                  <c:v>0.70843264158499508</c:v>
                </c:pt>
                <c:pt idx="852">
                  <c:v>0.70811672190841501</c:v>
                </c:pt>
                <c:pt idx="853">
                  <c:v>0.707800909000597</c:v>
                </c:pt>
                <c:pt idx="854">
                  <c:v>0.70748520316762598</c:v>
                </c:pt>
                <c:pt idx="855">
                  <c:v>0.70716960471558599</c:v>
                </c:pt>
                <c:pt idx="856">
                  <c:v>0.70685411395056308</c:v>
                </c:pt>
                <c:pt idx="857">
                  <c:v>0.70653873117864108</c:v>
                </c:pt>
                <c:pt idx="858">
                  <c:v>0.70622345670590292</c:v>
                </c:pt>
                <c:pt idx="859">
                  <c:v>0.70590829083843598</c:v>
                </c:pt>
                <c:pt idx="860">
                  <c:v>0.70559323388232398</c:v>
                </c:pt>
                <c:pt idx="861">
                  <c:v>0.70527828614364996</c:v>
                </c:pt>
                <c:pt idx="862">
                  <c:v>0.70496344792850008</c:v>
                </c:pt>
                <c:pt idx="863">
                  <c:v>0.70464871954295805</c:v>
                </c:pt>
                <c:pt idx="864">
                  <c:v>0.70433410129310903</c:v>
                </c:pt>
                <c:pt idx="865">
                  <c:v>0.70401959348503795</c:v>
                </c:pt>
                <c:pt idx="866">
                  <c:v>0.70370519642482798</c:v>
                </c:pt>
                <c:pt idx="867">
                  <c:v>0.70339091041856494</c:v>
                </c:pt>
                <c:pt idx="868">
                  <c:v>0.70307673577233298</c:v>
                </c:pt>
                <c:pt idx="869">
                  <c:v>0.70276267279221694</c:v>
                </c:pt>
                <c:pt idx="870">
                  <c:v>0.70244872178430096</c:v>
                </c:pt>
                <c:pt idx="871">
                  <c:v>0.70213488305466998</c:v>
                </c:pt>
                <c:pt idx="872">
                  <c:v>0.70182115690940794</c:v>
                </c:pt>
                <c:pt idx="873">
                  <c:v>0.701507543654601</c:v>
                </c:pt>
                <c:pt idx="874">
                  <c:v>0.70119404359633097</c:v>
                </c:pt>
                <c:pt idx="875">
                  <c:v>0.70088065704068603</c:v>
                </c:pt>
                <c:pt idx="876">
                  <c:v>0.70056738429374699</c:v>
                </c:pt>
                <c:pt idx="877">
                  <c:v>0.700254225661601</c:v>
                </c:pt>
                <c:pt idx="878">
                  <c:v>0.69994118145033302</c:v>
                </c:pt>
                <c:pt idx="879">
                  <c:v>0.69962825196602507</c:v>
                </c:pt>
                <c:pt idx="880">
                  <c:v>0.69931543751476399</c:v>
                </c:pt>
                <c:pt idx="881">
                  <c:v>0.69900273840263294</c:v>
                </c:pt>
                <c:pt idx="882">
                  <c:v>0.69869015493571696</c:v>
                </c:pt>
                <c:pt idx="883">
                  <c:v>0.69837768742010098</c:v>
                </c:pt>
                <c:pt idx="884">
                  <c:v>0.69806533616187005</c:v>
                </c:pt>
                <c:pt idx="885">
                  <c:v>0.69775310146710701</c:v>
                </c:pt>
                <c:pt idx="886">
                  <c:v>0.69744098364189799</c:v>
                </c:pt>
                <c:pt idx="887">
                  <c:v>0.69712898299232706</c:v>
                </c:pt>
                <c:pt idx="888">
                  <c:v>0.69681709982447892</c:v>
                </c:pt>
                <c:pt idx="889">
                  <c:v>0.69650533444443807</c:v>
                </c:pt>
                <c:pt idx="890">
                  <c:v>0.696193687158289</c:v>
                </c:pt>
                <c:pt idx="891">
                  <c:v>0.69588215827211597</c:v>
                </c:pt>
                <c:pt idx="892">
                  <c:v>0.69557074809200392</c:v>
                </c:pt>
                <c:pt idx="893">
                  <c:v>0.69525945692403801</c:v>
                </c:pt>
                <c:pt idx="894">
                  <c:v>0.69494828507430206</c:v>
                </c:pt>
                <c:pt idx="895">
                  <c:v>0.69463723284888002</c:v>
                </c:pt>
                <c:pt idx="896">
                  <c:v>0.69432630055385802</c:v>
                </c:pt>
                <c:pt idx="897">
                  <c:v>0.69401548849532002</c:v>
                </c:pt>
                <c:pt idx="898">
                  <c:v>0.69370479697934995</c:v>
                </c:pt>
                <c:pt idx="899">
                  <c:v>0.69339422631203296</c:v>
                </c:pt>
                <c:pt idx="900">
                  <c:v>0.69308377679945399</c:v>
                </c:pt>
                <c:pt idx="901">
                  <c:v>0.69277344874769697</c:v>
                </c:pt>
                <c:pt idx="902">
                  <c:v>0.69246324246284607</c:v>
                </c:pt>
                <c:pt idx="903">
                  <c:v>0.692153158250987</c:v>
                </c:pt>
                <c:pt idx="904">
                  <c:v>0.69184319641820402</c:v>
                </c:pt>
                <c:pt idx="905">
                  <c:v>0.69153335727058107</c:v>
                </c:pt>
                <c:pt idx="906">
                  <c:v>0.69122364111420398</c:v>
                </c:pt>
                <c:pt idx="907">
                  <c:v>0.69091404825515601</c:v>
                </c:pt>
                <c:pt idx="908">
                  <c:v>0.69060457899952199</c:v>
                </c:pt>
                <c:pt idx="909">
                  <c:v>0.69029523365338696</c:v>
                </c:pt>
                <c:pt idx="910">
                  <c:v>0.68998601252283598</c:v>
                </c:pt>
                <c:pt idx="911">
                  <c:v>0.68967691591395197</c:v>
                </c:pt>
                <c:pt idx="912">
                  <c:v>0.68936794413282099</c:v>
                </c:pt>
                <c:pt idx="913">
                  <c:v>0.68905909748552707</c:v>
                </c:pt>
                <c:pt idx="914">
                  <c:v>0.68875037627815394</c:v>
                </c:pt>
                <c:pt idx="915">
                  <c:v>0.68844178081678797</c:v>
                </c:pt>
                <c:pt idx="916">
                  <c:v>0.68813331140751299</c:v>
                </c:pt>
                <c:pt idx="917">
                  <c:v>0.68782496835641305</c:v>
                </c:pt>
                <c:pt idx="918">
                  <c:v>0.68751675196957307</c:v>
                </c:pt>
                <c:pt idx="919">
                  <c:v>0.687208662553078</c:v>
                </c:pt>
                <c:pt idx="920">
                  <c:v>0.68690070041301199</c:v>
                </c:pt>
                <c:pt idx="921">
                  <c:v>0.68659286585545998</c:v>
                </c:pt>
                <c:pt idx="922">
                  <c:v>0.68628515918650501</c:v>
                </c:pt>
                <c:pt idx="923">
                  <c:v>0.68597758071223403</c:v>
                </c:pt>
                <c:pt idx="924">
                  <c:v>0.68567013073873007</c:v>
                </c:pt>
                <c:pt idx="925">
                  <c:v>0.68536280957207807</c:v>
                </c:pt>
                <c:pt idx="926">
                  <c:v>0.68505561751836308</c:v>
                </c:pt>
                <c:pt idx="927">
                  <c:v>0.68474855488366893</c:v>
                </c:pt>
                <c:pt idx="928">
                  <c:v>0.68444162197408098</c:v>
                </c:pt>
                <c:pt idx="929">
                  <c:v>0.68413481909568308</c:v>
                </c:pt>
                <c:pt idx="930">
                  <c:v>0.68382814655455992</c:v>
                </c:pt>
                <c:pt idx="931">
                  <c:v>0.68352160465679601</c:v>
                </c:pt>
                <c:pt idx="932">
                  <c:v>0.68321519370847694</c:v>
                </c:pt>
                <c:pt idx="933">
                  <c:v>0.68290891401568599</c:v>
                </c:pt>
                <c:pt idx="934">
                  <c:v>0.68260276588450908</c:v>
                </c:pt>
                <c:pt idx="935">
                  <c:v>0.68229674962102904</c:v>
                </c:pt>
                <c:pt idx="936">
                  <c:v>0.68199086553133093</c:v>
                </c:pt>
                <c:pt idx="937">
                  <c:v>0.681685113921501</c:v>
                </c:pt>
                <c:pt idx="938">
                  <c:v>0.68137949509762197</c:v>
                </c:pt>
                <c:pt idx="939">
                  <c:v>0.681074009365779</c:v>
                </c:pt>
                <c:pt idx="940">
                  <c:v>0.68076865703205702</c:v>
                </c:pt>
                <c:pt idx="941">
                  <c:v>0.68046343840253998</c:v>
                </c:pt>
                <c:pt idx="942">
                  <c:v>0.68015835378331302</c:v>
                </c:pt>
                <c:pt idx="943">
                  <c:v>0.67985340348045997</c:v>
                </c:pt>
                <c:pt idx="944">
                  <c:v>0.67954858780006699</c:v>
                </c:pt>
                <c:pt idx="945">
                  <c:v>0.67924390704821702</c:v>
                </c:pt>
                <c:pt idx="946">
                  <c:v>0.67893936153099499</c:v>
                </c:pt>
                <c:pt idx="947">
                  <c:v>0.67863495155448605</c:v>
                </c:pt>
                <c:pt idx="948">
                  <c:v>0.67833067742477393</c:v>
                </c:pt>
                <c:pt idx="949">
                  <c:v>0.678026539447944</c:v>
                </c:pt>
                <c:pt idx="950">
                  <c:v>0.67772253793007997</c:v>
                </c:pt>
                <c:pt idx="951">
                  <c:v>0.677418673177268</c:v>
                </c:pt>
                <c:pt idx="952">
                  <c:v>0.67711494549559093</c:v>
                </c:pt>
                <c:pt idx="953">
                  <c:v>0.676811355191134</c:v>
                </c:pt>
                <c:pt idx="954">
                  <c:v>0.67650790256998206</c:v>
                </c:pt>
                <c:pt idx="955">
                  <c:v>0.67620458793822003</c:v>
                </c:pt>
                <c:pt idx="956">
                  <c:v>0.67590141160193107</c:v>
                </c:pt>
                <c:pt idx="957">
                  <c:v>0.67559837386720101</c:v>
                </c:pt>
                <c:pt idx="958">
                  <c:v>0.675295475040114</c:v>
                </c:pt>
                <c:pt idx="959">
                  <c:v>0.67499271542675399</c:v>
                </c:pt>
                <c:pt idx="960">
                  <c:v>0.67469009533320701</c:v>
                </c:pt>
                <c:pt idx="961">
                  <c:v>0.674387615065557</c:v>
                </c:pt>
                <c:pt idx="962">
                  <c:v>0.67408527492988801</c:v>
                </c:pt>
                <c:pt idx="963">
                  <c:v>0.67378307523228398</c:v>
                </c:pt>
                <c:pt idx="964">
                  <c:v>0.67348101627883206</c:v>
                </c:pt>
                <c:pt idx="965">
                  <c:v>0.67317909837561496</c:v>
                </c:pt>
                <c:pt idx="966">
                  <c:v>0.67287732182871696</c:v>
                </c:pt>
                <c:pt idx="967">
                  <c:v>0.67257568694422298</c:v>
                </c:pt>
                <c:pt idx="968">
                  <c:v>0.67227419402821897</c:v>
                </c:pt>
                <c:pt idx="969">
                  <c:v>0.67197284338678798</c:v>
                </c:pt>
                <c:pt idx="970">
                  <c:v>0.67167163532601504</c:v>
                </c:pt>
                <c:pt idx="971">
                  <c:v>0.67137057015198398</c:v>
                </c:pt>
                <c:pt idx="972">
                  <c:v>0.67106964817078008</c:v>
                </c:pt>
                <c:pt idx="973">
                  <c:v>0.67076886968848903</c:v>
                </c:pt>
                <c:pt idx="974">
                  <c:v>0.67046823501119401</c:v>
                </c:pt>
                <c:pt idx="975">
                  <c:v>0.67016774444497895</c:v>
                </c:pt>
                <c:pt idx="976">
                  <c:v>0.66986739829593001</c:v>
                </c:pt>
                <c:pt idx="977">
                  <c:v>0.669567196870131</c:v>
                </c:pt>
                <c:pt idx="978">
                  <c:v>0.66926714047366698</c:v>
                </c:pt>
                <c:pt idx="979">
                  <c:v>0.66896722941262199</c:v>
                </c:pt>
                <c:pt idx="980">
                  <c:v>0.66866746399308008</c:v>
                </c:pt>
                <c:pt idx="981">
                  <c:v>0.66836784452112696</c:v>
                </c:pt>
                <c:pt idx="982">
                  <c:v>0.66806837130284702</c:v>
                </c:pt>
                <c:pt idx="983">
                  <c:v>0.66776904464432496</c:v>
                </c:pt>
                <c:pt idx="984">
                  <c:v>0.66746986485164395</c:v>
                </c:pt>
                <c:pt idx="985">
                  <c:v>0.66717083223089002</c:v>
                </c:pt>
                <c:pt idx="986">
                  <c:v>0.66687194708814801</c:v>
                </c:pt>
                <c:pt idx="987">
                  <c:v>0.66657320972950096</c:v>
                </c:pt>
                <c:pt idx="988">
                  <c:v>0.66627462046103503</c:v>
                </c:pt>
                <c:pt idx="989">
                  <c:v>0.66597617958883304</c:v>
                </c:pt>
                <c:pt idx="990">
                  <c:v>0.66567788741898104</c:v>
                </c:pt>
                <c:pt idx="991">
                  <c:v>0.66537974425756397</c:v>
                </c:pt>
                <c:pt idx="992">
                  <c:v>0.66508175041066497</c:v>
                </c:pt>
                <c:pt idx="993">
                  <c:v>0.664783906184369</c:v>
                </c:pt>
                <c:pt idx="994">
                  <c:v>0.66448621188476098</c:v>
                </c:pt>
                <c:pt idx="995">
                  <c:v>0.66418866781792607</c:v>
                </c:pt>
                <c:pt idx="996">
                  <c:v>0.66389127428994699</c:v>
                </c:pt>
                <c:pt idx="997">
                  <c:v>0.66359403160691</c:v>
                </c:pt>
                <c:pt idx="998">
                  <c:v>0.66329694007490003</c:v>
                </c:pt>
                <c:pt idx="999">
                  <c:v>0.66300000000000003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attenuation'!$P$8:$P$52</c:f>
              <c:numCache>
                <c:formatCode>0.000</c:formatCode>
                <c:ptCount val="45"/>
                <c:pt idx="1">
                  <c:v>0.99639999999999995</c:v>
                </c:pt>
                <c:pt idx="2">
                  <c:v>0.99560000000000004</c:v>
                </c:pt>
                <c:pt idx="4">
                  <c:v>0.99419999999999997</c:v>
                </c:pt>
                <c:pt idx="5">
                  <c:v>0.99270000000000003</c:v>
                </c:pt>
                <c:pt idx="6">
                  <c:v>0.99119999999999997</c:v>
                </c:pt>
                <c:pt idx="7">
                  <c:v>0.98899999999999999</c:v>
                </c:pt>
                <c:pt idx="8">
                  <c:v>0.98529999999999995</c:v>
                </c:pt>
                <c:pt idx="10">
                  <c:v>0.9778</c:v>
                </c:pt>
                <c:pt idx="12">
                  <c:v>0.97030000000000005</c:v>
                </c:pt>
                <c:pt idx="14">
                  <c:v>0.9627</c:v>
                </c:pt>
                <c:pt idx="15">
                  <c:v>0.95499999999999996</c:v>
                </c:pt>
                <c:pt idx="17">
                  <c:v>0.93959999999999999</c:v>
                </c:pt>
                <c:pt idx="19">
                  <c:v>0.92420000000000002</c:v>
                </c:pt>
                <c:pt idx="20">
                  <c:v>0.90869999999999995</c:v>
                </c:pt>
                <c:pt idx="22">
                  <c:v>0.88529999999999998</c:v>
                </c:pt>
                <c:pt idx="23">
                  <c:v>0.84640000000000004</c:v>
                </c:pt>
                <c:pt idx="25">
                  <c:v>0.77</c:v>
                </c:pt>
                <c:pt idx="26">
                  <c:v>0.69720000000000004</c:v>
                </c:pt>
                <c:pt idx="27">
                  <c:v>0.62959999999999994</c:v>
                </c:pt>
                <c:pt idx="28">
                  <c:v>0.56850000000000001</c:v>
                </c:pt>
                <c:pt idx="30">
                  <c:v>0.46660000000000001</c:v>
                </c:pt>
                <c:pt idx="32">
                  <c:v>0.38970000000000005</c:v>
                </c:pt>
                <c:pt idx="33">
                  <c:v>0.33230000000000004</c:v>
                </c:pt>
                <c:pt idx="35">
                  <c:v>0.27080000000000004</c:v>
                </c:pt>
                <c:pt idx="36">
                  <c:v>0.20599999999999996</c:v>
                </c:pt>
                <c:pt idx="38">
                  <c:v>0.13880000000000003</c:v>
                </c:pt>
                <c:pt idx="39">
                  <c:v>0.10440000000000005</c:v>
                </c:pt>
                <c:pt idx="40">
                  <c:v>8.3699999999999997E-2</c:v>
                </c:pt>
                <c:pt idx="41">
                  <c:v>6.9799999999999973E-2</c:v>
                </c:pt>
                <c:pt idx="42">
                  <c:v>5.2400000000000002E-2</c:v>
                </c:pt>
                <c:pt idx="43">
                  <c:v>4.1900000000000048E-2</c:v>
                </c:pt>
                <c:pt idx="44">
                  <c:v>2.1000000000000019E-2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attenuation'!$AZ$8:$AZ$1007</c:f>
              <c:numCache>
                <c:formatCode>0.000</c:formatCode>
                <c:ptCount val="1000"/>
                <c:pt idx="0">
                  <c:v>0.99966863315491439</c:v>
                </c:pt>
                <c:pt idx="1">
                  <c:v>0.99930211324082907</c:v>
                </c:pt>
                <c:pt idx="2">
                  <c:v>0.99893557074352979</c:v>
                </c:pt>
                <c:pt idx="3">
                  <c:v>0.99856899426751167</c:v>
                </c:pt>
                <c:pt idx="4">
                  <c:v>0.99820237241727028</c:v>
                </c:pt>
                <c:pt idx="5">
                  <c:v>0.99783569379730086</c:v>
                </c:pt>
                <c:pt idx="6">
                  <c:v>0.99746894701209854</c:v>
                </c:pt>
                <c:pt idx="7">
                  <c:v>0.997102120666159</c:v>
                </c:pt>
                <c:pt idx="8">
                  <c:v>0.99673520336397725</c:v>
                </c:pt>
                <c:pt idx="9">
                  <c:v>0.99636818371004876</c:v>
                </c:pt>
                <c:pt idx="10">
                  <c:v>0.99600105205110179</c:v>
                </c:pt>
                <c:pt idx="11">
                  <c:v>0.99563380570279614</c:v>
                </c:pt>
                <c:pt idx="12">
                  <c:v>0.99526644187517799</c:v>
                </c:pt>
                <c:pt idx="13">
                  <c:v>0.99489895038690568</c:v>
                </c:pt>
                <c:pt idx="14">
                  <c:v>0.99453131920879079</c:v>
                </c:pt>
                <c:pt idx="15">
                  <c:v>0.99416353631164489</c:v>
                </c:pt>
                <c:pt idx="16">
                  <c:v>0.99379559163719522</c:v>
                </c:pt>
                <c:pt idx="17">
                  <c:v>0.99342748301083217</c:v>
                </c:pt>
                <c:pt idx="18">
                  <c:v>0.99305921022886146</c:v>
                </c:pt>
                <c:pt idx="19">
                  <c:v>0.99269077308758913</c:v>
                </c:pt>
                <c:pt idx="20">
                  <c:v>0.99232217187823979</c:v>
                </c:pt>
                <c:pt idx="21">
                  <c:v>0.99195340887171246</c:v>
                </c:pt>
                <c:pt idx="22">
                  <c:v>0.99158448683382505</c:v>
                </c:pt>
                <c:pt idx="23">
                  <c:v>0.99121540853039536</c:v>
                </c:pt>
                <c:pt idx="24">
                  <c:v>0.99084617589800394</c:v>
                </c:pt>
                <c:pt idx="25">
                  <c:v>0.99047678755628155</c:v>
                </c:pt>
                <c:pt idx="26">
                  <c:v>0.99010724129562189</c:v>
                </c:pt>
                <c:pt idx="27">
                  <c:v>0.98973753490641847</c:v>
                </c:pt>
                <c:pt idx="28">
                  <c:v>0.98936766617906502</c:v>
                </c:pt>
                <c:pt idx="29">
                  <c:v>0.98899763290395504</c:v>
                </c:pt>
                <c:pt idx="30">
                  <c:v>0.98862743299672085</c:v>
                </c:pt>
                <c:pt idx="31">
                  <c:v>0.98825706487395004</c:v>
                </c:pt>
                <c:pt idx="32">
                  <c:v>0.98788652707746905</c:v>
                </c:pt>
                <c:pt idx="33">
                  <c:v>0.98751581814910427</c:v>
                </c:pt>
                <c:pt idx="34">
                  <c:v>0.98714493663068215</c:v>
                </c:pt>
                <c:pt idx="35">
                  <c:v>0.98677388106402919</c:v>
                </c:pt>
                <c:pt idx="36">
                  <c:v>0.9864026499909716</c:v>
                </c:pt>
                <c:pt idx="37">
                  <c:v>0.98603124195333591</c:v>
                </c:pt>
                <c:pt idx="38">
                  <c:v>0.98565965549294854</c:v>
                </c:pt>
                <c:pt idx="39">
                  <c:v>0.98528788915163557</c:v>
                </c:pt>
                <c:pt idx="40">
                  <c:v>0.98491594212646361</c:v>
                </c:pt>
                <c:pt idx="41">
                  <c:v>0.98454381623545695</c:v>
                </c:pt>
                <c:pt idx="42">
                  <c:v>0.98417151395188029</c:v>
                </c:pt>
                <c:pt idx="43">
                  <c:v>0.98379903774899791</c:v>
                </c:pt>
                <c:pt idx="44">
                  <c:v>0.98342639010007438</c:v>
                </c:pt>
                <c:pt idx="45">
                  <c:v>0.98305357347837397</c:v>
                </c:pt>
                <c:pt idx="46">
                  <c:v>0.98268059035716115</c:v>
                </c:pt>
                <c:pt idx="47">
                  <c:v>0.98230744320970054</c:v>
                </c:pt>
                <c:pt idx="48">
                  <c:v>0.98193413450925615</c:v>
                </c:pt>
                <c:pt idx="49">
                  <c:v>0.98156066672909281</c:v>
                </c:pt>
                <c:pt idx="50">
                  <c:v>0.98118704234247467</c:v>
                </c:pt>
                <c:pt idx="51">
                  <c:v>0.98081326382266643</c:v>
                </c:pt>
                <c:pt idx="52">
                  <c:v>0.98043933364293223</c:v>
                </c:pt>
                <c:pt idx="53">
                  <c:v>0.98006525427653657</c:v>
                </c:pt>
                <c:pt idx="54">
                  <c:v>0.97969102819674403</c:v>
                </c:pt>
                <c:pt idx="55">
                  <c:v>0.97931665787681887</c:v>
                </c:pt>
                <c:pt idx="56">
                  <c:v>0.97894214579002559</c:v>
                </c:pt>
                <c:pt idx="57">
                  <c:v>0.97856749440962865</c:v>
                </c:pt>
                <c:pt idx="58">
                  <c:v>0.97819270620889243</c:v>
                </c:pt>
                <c:pt idx="59">
                  <c:v>0.97781778366108119</c:v>
                </c:pt>
                <c:pt idx="60">
                  <c:v>0.97744272827911927</c:v>
                </c:pt>
                <c:pt idx="61">
                  <c:v>0.97706753773456945</c:v>
                </c:pt>
                <c:pt idx="62">
                  <c:v>0.97669220873865381</c:v>
                </c:pt>
                <c:pt idx="63">
                  <c:v>0.97631673800259511</c:v>
                </c:pt>
                <c:pt idx="64">
                  <c:v>0.97594112223761564</c:v>
                </c:pt>
                <c:pt idx="65">
                  <c:v>0.97556535815493761</c:v>
                </c:pt>
                <c:pt idx="66">
                  <c:v>0.97518944246578376</c:v>
                </c:pt>
                <c:pt idx="67">
                  <c:v>0.97481337188137629</c:v>
                </c:pt>
                <c:pt idx="68">
                  <c:v>0.97443714311293783</c:v>
                </c:pt>
                <c:pt idx="69">
                  <c:v>0.97406075287169047</c:v>
                </c:pt>
                <c:pt idx="70">
                  <c:v>0.97368419786885685</c:v>
                </c:pt>
                <c:pt idx="71">
                  <c:v>0.97330747481565927</c:v>
                </c:pt>
                <c:pt idx="72">
                  <c:v>0.97293058042332026</c:v>
                </c:pt>
                <c:pt idx="73">
                  <c:v>0.97255351140306223</c:v>
                </c:pt>
                <c:pt idx="74">
                  <c:v>0.97217626446610739</c:v>
                </c:pt>
                <c:pt idx="75">
                  <c:v>0.97179883632367836</c:v>
                </c:pt>
                <c:pt idx="76">
                  <c:v>0.97142122368699746</c:v>
                </c:pt>
                <c:pt idx="77">
                  <c:v>0.97104342326728721</c:v>
                </c:pt>
                <c:pt idx="78">
                  <c:v>0.97066543177576992</c:v>
                </c:pt>
                <c:pt idx="79">
                  <c:v>0.970287245923668</c:v>
                </c:pt>
                <c:pt idx="80">
                  <c:v>0.96990886311050695</c:v>
                </c:pt>
                <c:pt idx="81">
                  <c:v>0.96953028348902426</c:v>
                </c:pt>
                <c:pt idx="82">
                  <c:v>0.96915150790026106</c:v>
                </c:pt>
                <c:pt idx="83">
                  <c:v>0.96877253718525758</c:v>
                </c:pt>
                <c:pt idx="84">
                  <c:v>0.96839337218505495</c:v>
                </c:pt>
                <c:pt idx="85">
                  <c:v>0.96801401374069362</c:v>
                </c:pt>
                <c:pt idx="86">
                  <c:v>0.9676344626932144</c:v>
                </c:pt>
                <c:pt idx="87">
                  <c:v>0.96725471988365797</c:v>
                </c:pt>
                <c:pt idx="88">
                  <c:v>0.96687478615306521</c:v>
                </c:pt>
                <c:pt idx="89">
                  <c:v>0.96649466234247661</c:v>
                </c:pt>
                <c:pt idx="90">
                  <c:v>0.96611434929293305</c:v>
                </c:pt>
                <c:pt idx="91">
                  <c:v>0.96573384784547511</c:v>
                </c:pt>
                <c:pt idx="92">
                  <c:v>0.96535315884114359</c:v>
                </c:pt>
                <c:pt idx="93">
                  <c:v>0.96497228312097916</c:v>
                </c:pt>
                <c:pt idx="94">
                  <c:v>0.96459122152602272</c:v>
                </c:pt>
                <c:pt idx="95">
                  <c:v>0.96420997489731475</c:v>
                </c:pt>
                <c:pt idx="96">
                  <c:v>0.96382854407589602</c:v>
                </c:pt>
                <c:pt idx="97">
                  <c:v>0.96344692990280734</c:v>
                </c:pt>
                <c:pt idx="98">
                  <c:v>0.96306513321908926</c:v>
                </c:pt>
                <c:pt idx="99">
                  <c:v>0.96268315486578282</c:v>
                </c:pt>
                <c:pt idx="100">
                  <c:v>0.96230099659098833</c:v>
                </c:pt>
                <c:pt idx="101">
                  <c:v>0.96191866377104596</c:v>
                </c:pt>
                <c:pt idx="102">
                  <c:v>0.96153616268935616</c:v>
                </c:pt>
                <c:pt idx="103">
                  <c:v>0.96115349962931884</c:v>
                </c:pt>
                <c:pt idx="104">
                  <c:v>0.96077068087433415</c:v>
                </c:pt>
                <c:pt idx="105">
                  <c:v>0.9603877127078021</c:v>
                </c:pt>
                <c:pt idx="106">
                  <c:v>0.96000460141312305</c:v>
                </c:pt>
                <c:pt idx="107">
                  <c:v>0.9596213532736968</c:v>
                </c:pt>
                <c:pt idx="108">
                  <c:v>0.95923797457292381</c:v>
                </c:pt>
                <c:pt idx="109">
                  <c:v>0.95885447159420401</c:v>
                </c:pt>
                <c:pt idx="110">
                  <c:v>0.95847085062093751</c:v>
                </c:pt>
                <c:pt idx="111">
                  <c:v>0.95808711793652446</c:v>
                </c:pt>
                <c:pt idx="112">
                  <c:v>0.95770327982436498</c:v>
                </c:pt>
                <c:pt idx="113">
                  <c:v>0.95731934256785933</c:v>
                </c:pt>
                <c:pt idx="114">
                  <c:v>0.95693531245040742</c:v>
                </c:pt>
                <c:pt idx="115">
                  <c:v>0.95655119575540937</c:v>
                </c:pt>
                <c:pt idx="116">
                  <c:v>0.95616699876626543</c:v>
                </c:pt>
                <c:pt idx="117">
                  <c:v>0.95578272776637574</c:v>
                </c:pt>
                <c:pt idx="118">
                  <c:v>0.95539838903914021</c:v>
                </c:pt>
                <c:pt idx="119">
                  <c:v>0.95501398886795907</c:v>
                </c:pt>
                <c:pt idx="120">
                  <c:v>0.95462953278334139</c:v>
                </c:pt>
                <c:pt idx="121">
                  <c:v>0.95424502330423122</c:v>
                </c:pt>
                <c:pt idx="122">
                  <c:v>0.95386046219668141</c:v>
                </c:pt>
                <c:pt idx="123">
                  <c:v>0.95347585122674505</c:v>
                </c:pt>
                <c:pt idx="124">
                  <c:v>0.95309119216047511</c:v>
                </c:pt>
                <c:pt idx="125">
                  <c:v>0.95270648676392455</c:v>
                </c:pt>
                <c:pt idx="126">
                  <c:v>0.95232173680314625</c:v>
                </c:pt>
                <c:pt idx="127">
                  <c:v>0.95193694404419316</c:v>
                </c:pt>
                <c:pt idx="128">
                  <c:v>0.95155211025311848</c:v>
                </c:pt>
                <c:pt idx="129">
                  <c:v>0.95116723719597496</c:v>
                </c:pt>
                <c:pt idx="130">
                  <c:v>0.95078232663881546</c:v>
                </c:pt>
                <c:pt idx="131">
                  <c:v>0.95039738034769328</c:v>
                </c:pt>
                <c:pt idx="132">
                  <c:v>0.95001240008866117</c:v>
                </c:pt>
                <c:pt idx="133">
                  <c:v>0.9496273876277721</c:v>
                </c:pt>
                <c:pt idx="134">
                  <c:v>0.94924234473107916</c:v>
                </c:pt>
                <c:pt idx="135">
                  <c:v>0.94885727316463508</c:v>
                </c:pt>
                <c:pt idx="136">
                  <c:v>0.94847217469449296</c:v>
                </c:pt>
                <c:pt idx="137">
                  <c:v>0.94808705108670577</c:v>
                </c:pt>
                <c:pt idx="138">
                  <c:v>0.94770190410732658</c:v>
                </c:pt>
                <c:pt idx="139">
                  <c:v>0.94731673552240825</c:v>
                </c:pt>
                <c:pt idx="140">
                  <c:v>0.94693154709800365</c:v>
                </c:pt>
                <c:pt idx="141">
                  <c:v>0.94654634060016585</c:v>
                </c:pt>
                <c:pt idx="142">
                  <c:v>0.94616111779494771</c:v>
                </c:pt>
                <c:pt idx="143">
                  <c:v>0.94577588044840244</c:v>
                </c:pt>
                <c:pt idx="144">
                  <c:v>0.94539063032658266</c:v>
                </c:pt>
                <c:pt idx="145">
                  <c:v>0.94500536919554168</c:v>
                </c:pt>
                <c:pt idx="146">
                  <c:v>0.94462009882133224</c:v>
                </c:pt>
                <c:pt idx="147">
                  <c:v>0.94423482097000744</c:v>
                </c:pt>
                <c:pt idx="148">
                  <c:v>0.94384953740762012</c:v>
                </c:pt>
                <c:pt idx="149">
                  <c:v>0.94346424990022326</c:v>
                </c:pt>
                <c:pt idx="150">
                  <c:v>0.94307896021387005</c:v>
                </c:pt>
                <c:pt idx="151">
                  <c:v>0.94269367011461302</c:v>
                </c:pt>
                <c:pt idx="152">
                  <c:v>0.94230838136850548</c:v>
                </c:pt>
                <c:pt idx="153">
                  <c:v>0.94192309574160027</c:v>
                </c:pt>
                <c:pt idx="154">
                  <c:v>0.94153781499995037</c:v>
                </c:pt>
                <c:pt idx="155">
                  <c:v>0.94115254090960887</c:v>
                </c:pt>
                <c:pt idx="156">
                  <c:v>0.94076727523662851</c:v>
                </c:pt>
                <c:pt idx="157">
                  <c:v>0.94038201974706237</c:v>
                </c:pt>
                <c:pt idx="158">
                  <c:v>0.93999677620696354</c:v>
                </c:pt>
                <c:pt idx="159">
                  <c:v>0.93961154638238464</c:v>
                </c:pt>
                <c:pt idx="160">
                  <c:v>0.93922633141638801</c:v>
                </c:pt>
                <c:pt idx="161">
                  <c:v>0.93884112996007096</c:v>
                </c:pt>
                <c:pt idx="162">
                  <c:v>0.93845594004154054</c:v>
                </c:pt>
                <c:pt idx="163">
                  <c:v>0.93807075968890297</c:v>
                </c:pt>
                <c:pt idx="164">
                  <c:v>0.93768558693026527</c:v>
                </c:pt>
                <c:pt idx="165">
                  <c:v>0.93730041979373402</c:v>
                </c:pt>
                <c:pt idx="166">
                  <c:v>0.9369152563074159</c:v>
                </c:pt>
                <c:pt idx="167">
                  <c:v>0.93653009449941738</c:v>
                </c:pt>
                <c:pt idx="168">
                  <c:v>0.93614493239784535</c:v>
                </c:pt>
                <c:pt idx="169">
                  <c:v>0.9357597680308064</c:v>
                </c:pt>
                <c:pt idx="170">
                  <c:v>0.93537459942640711</c:v>
                </c:pt>
                <c:pt idx="171">
                  <c:v>0.93498942461275436</c:v>
                </c:pt>
                <c:pt idx="172">
                  <c:v>0.93460424161795452</c:v>
                </c:pt>
                <c:pt idx="173">
                  <c:v>0.9342190484701145</c:v>
                </c:pt>
                <c:pt idx="174">
                  <c:v>0.93383384319734075</c:v>
                </c:pt>
                <c:pt idx="175">
                  <c:v>0.93344862382774008</c:v>
                </c:pt>
                <c:pt idx="176">
                  <c:v>0.93306338838941916</c:v>
                </c:pt>
                <c:pt idx="177">
                  <c:v>0.93267813491048457</c:v>
                </c:pt>
                <c:pt idx="178">
                  <c:v>0.93229286141904311</c:v>
                </c:pt>
                <c:pt idx="179">
                  <c:v>0.93190756594320123</c:v>
                </c:pt>
                <c:pt idx="180">
                  <c:v>0.93152224651106574</c:v>
                </c:pt>
                <c:pt idx="181">
                  <c:v>0.93113690115074332</c:v>
                </c:pt>
                <c:pt idx="182">
                  <c:v>0.93075152789034055</c:v>
                </c:pt>
                <c:pt idx="183">
                  <c:v>0.93036612475796399</c:v>
                </c:pt>
                <c:pt idx="184">
                  <c:v>0.92998068978172066</c:v>
                </c:pt>
                <c:pt idx="185">
                  <c:v>0.92959522098971681</c:v>
                </c:pt>
                <c:pt idx="186">
                  <c:v>0.92920971641005945</c:v>
                </c:pt>
                <c:pt idx="187">
                  <c:v>0.92882417407085494</c:v>
                </c:pt>
                <c:pt idx="188">
                  <c:v>0.92843859200021006</c:v>
                </c:pt>
                <c:pt idx="189">
                  <c:v>0.92805296822623173</c:v>
                </c:pt>
                <c:pt idx="190">
                  <c:v>0.92766730077702619</c:v>
                </c:pt>
                <c:pt idx="191">
                  <c:v>0.92728158768070035</c:v>
                </c:pt>
                <c:pt idx="192">
                  <c:v>0.92689582696536077</c:v>
                </c:pt>
                <c:pt idx="193">
                  <c:v>0.92651001665911425</c:v>
                </c:pt>
                <c:pt idx="194">
                  <c:v>0.92612415479006727</c:v>
                </c:pt>
                <c:pt idx="195">
                  <c:v>0.9257382393863266</c:v>
                </c:pt>
                <c:pt idx="196">
                  <c:v>0.92535226847599894</c:v>
                </c:pt>
                <c:pt idx="197">
                  <c:v>0.92496624008719086</c:v>
                </c:pt>
                <c:pt idx="198">
                  <c:v>0.92458015224800905</c:v>
                </c:pt>
                <c:pt idx="199">
                  <c:v>0.92419400298656018</c:v>
                </c:pt>
                <c:pt idx="200">
                  <c:v>0.92380779065453067</c:v>
                </c:pt>
                <c:pt idx="201">
                  <c:v>0.9234215148979259</c:v>
                </c:pt>
                <c:pt idx="202">
                  <c:v>0.92303517568633064</c:v>
                </c:pt>
                <c:pt idx="203">
                  <c:v>0.92264877298933023</c:v>
                </c:pt>
                <c:pt idx="204">
                  <c:v>0.92226230677650944</c:v>
                </c:pt>
                <c:pt idx="205">
                  <c:v>0.92187577701745338</c:v>
                </c:pt>
                <c:pt idx="206">
                  <c:v>0.92148918368174715</c:v>
                </c:pt>
                <c:pt idx="207">
                  <c:v>0.92110252673897586</c:v>
                </c:pt>
                <c:pt idx="208">
                  <c:v>0.92071580615872428</c:v>
                </c:pt>
                <c:pt idx="209">
                  <c:v>0.92032902191057764</c:v>
                </c:pt>
                <c:pt idx="210">
                  <c:v>0.91994217396412092</c:v>
                </c:pt>
                <c:pt idx="211">
                  <c:v>0.91955526228893913</c:v>
                </c:pt>
                <c:pt idx="212">
                  <c:v>0.91916828685461738</c:v>
                </c:pt>
                <c:pt idx="213">
                  <c:v>0.91878124763074065</c:v>
                </c:pt>
                <c:pt idx="214">
                  <c:v>0.91839414458689383</c:v>
                </c:pt>
                <c:pt idx="215">
                  <c:v>0.91800697769266215</c:v>
                </c:pt>
                <c:pt idx="216">
                  <c:v>0.91761974691763071</c:v>
                </c:pt>
                <c:pt idx="217">
                  <c:v>0.91723245223138428</c:v>
                </c:pt>
                <c:pt idx="218">
                  <c:v>0.91684509360350808</c:v>
                </c:pt>
                <c:pt idx="219">
                  <c:v>0.9164576710035871</c:v>
                </c:pt>
                <c:pt idx="220">
                  <c:v>0.91607018440120624</c:v>
                </c:pt>
                <c:pt idx="221">
                  <c:v>0.91568263376595083</c:v>
                </c:pt>
                <c:pt idx="222">
                  <c:v>0.91529501906740562</c:v>
                </c:pt>
                <c:pt idx="223">
                  <c:v>0.91490734027515574</c:v>
                </c:pt>
                <c:pt idx="224">
                  <c:v>0.91451959735878618</c:v>
                </c:pt>
                <c:pt idx="225">
                  <c:v>0.91413179028788205</c:v>
                </c:pt>
                <c:pt idx="226">
                  <c:v>0.91374391903202845</c:v>
                </c:pt>
                <c:pt idx="227">
                  <c:v>0.91335598356081005</c:v>
                </c:pt>
                <c:pt idx="228">
                  <c:v>0.91296798384381239</c:v>
                </c:pt>
                <c:pt idx="229">
                  <c:v>0.91257991985062015</c:v>
                </c:pt>
                <c:pt idx="230">
                  <c:v>0.91219179155081853</c:v>
                </c:pt>
                <c:pt idx="231">
                  <c:v>0.91180359891399243</c:v>
                </c:pt>
                <c:pt idx="232">
                  <c:v>0.91141534190972684</c:v>
                </c:pt>
                <c:pt idx="233">
                  <c:v>0.91102702050760698</c:v>
                </c:pt>
                <c:pt idx="234">
                  <c:v>0.91063863467721795</c:v>
                </c:pt>
                <c:pt idx="235">
                  <c:v>0.91025018438814442</c:v>
                </c:pt>
                <c:pt idx="236">
                  <c:v>0.90986166960997172</c:v>
                </c:pt>
                <c:pt idx="237">
                  <c:v>0.90947309031228474</c:v>
                </c:pt>
                <c:pt idx="238">
                  <c:v>0.90908444646466857</c:v>
                </c:pt>
                <c:pt idx="239">
                  <c:v>0.90869573803670833</c:v>
                </c:pt>
                <c:pt idx="240">
                  <c:v>0.90830696522779664</c:v>
                </c:pt>
                <c:pt idx="241">
                  <c:v>0.90791812915655656</c:v>
                </c:pt>
                <c:pt idx="242">
                  <c:v>0.90752923117141948</c:v>
                </c:pt>
                <c:pt idx="243">
                  <c:v>0.9071402726208162</c:v>
                </c:pt>
                <c:pt idx="244">
                  <c:v>0.90675125485317765</c:v>
                </c:pt>
                <c:pt idx="245">
                  <c:v>0.90636217921693474</c:v>
                </c:pt>
                <c:pt idx="246">
                  <c:v>0.90597304706051884</c:v>
                </c:pt>
                <c:pt idx="247">
                  <c:v>0.90558385973236044</c:v>
                </c:pt>
                <c:pt idx="248">
                  <c:v>0.90519461858089068</c:v>
                </c:pt>
                <c:pt idx="249">
                  <c:v>0.90480532495454058</c:v>
                </c:pt>
                <c:pt idx="250">
                  <c:v>0.9044159802017413</c:v>
                </c:pt>
                <c:pt idx="251">
                  <c:v>0.90402658567092353</c:v>
                </c:pt>
                <c:pt idx="252">
                  <c:v>0.9036371427105182</c:v>
                </c:pt>
                <c:pt idx="253">
                  <c:v>0.90324765266895657</c:v>
                </c:pt>
                <c:pt idx="254">
                  <c:v>0.90285811689466944</c:v>
                </c:pt>
                <c:pt idx="255">
                  <c:v>0.90246853673608785</c:v>
                </c:pt>
                <c:pt idx="256">
                  <c:v>0.90207891354164282</c:v>
                </c:pt>
                <c:pt idx="257">
                  <c:v>0.90168924865976519</c:v>
                </c:pt>
                <c:pt idx="258">
                  <c:v>0.90129954343888596</c:v>
                </c:pt>
                <c:pt idx="259">
                  <c:v>0.9009097992274363</c:v>
                </c:pt>
                <c:pt idx="260">
                  <c:v>0.9005200173738469</c:v>
                </c:pt>
                <c:pt idx="261">
                  <c:v>0.90013019922654891</c:v>
                </c:pt>
                <c:pt idx="262">
                  <c:v>0.89974034613397302</c:v>
                </c:pt>
                <c:pt idx="263">
                  <c:v>0.89935045944455094</c:v>
                </c:pt>
                <c:pt idx="264">
                  <c:v>0.89896054050671304</c:v>
                </c:pt>
                <c:pt idx="265">
                  <c:v>0.89857059066889</c:v>
                </c:pt>
                <c:pt idx="266">
                  <c:v>0.89818061127951399</c:v>
                </c:pt>
                <c:pt idx="267">
                  <c:v>0.89779060368701502</c:v>
                </c:pt>
                <c:pt idx="268">
                  <c:v>0.89740056923982403</c:v>
                </c:pt>
                <c:pt idx="269">
                  <c:v>0.89701050928637205</c:v>
                </c:pt>
                <c:pt idx="270">
                  <c:v>0.89662042517509</c:v>
                </c:pt>
                <c:pt idx="271">
                  <c:v>0.89623031825441002</c:v>
                </c:pt>
                <c:pt idx="272">
                  <c:v>0.89584018987276104</c:v>
                </c:pt>
                <c:pt idx="273">
                  <c:v>0.89545004137857598</c:v>
                </c:pt>
                <c:pt idx="274">
                  <c:v>0.89505987412028498</c:v>
                </c:pt>
                <c:pt idx="275">
                  <c:v>0.89466968944631897</c:v>
                </c:pt>
                <c:pt idx="276">
                  <c:v>0.89427948870510798</c:v>
                </c:pt>
                <c:pt idx="277">
                  <c:v>0.89388927324508505</c:v>
                </c:pt>
                <c:pt idx="278">
                  <c:v>0.89349904441467998</c:v>
                </c:pt>
                <c:pt idx="279">
                  <c:v>0.89310880356232403</c:v>
                </c:pt>
                <c:pt idx="280">
                  <c:v>0.89271855203644801</c:v>
                </c:pt>
                <c:pt idx="281">
                  <c:v>0.89232829118548196</c:v>
                </c:pt>
                <c:pt idx="282">
                  <c:v>0.89193802235785902</c:v>
                </c:pt>
                <c:pt idx="283">
                  <c:v>0.891547746902008</c:v>
                </c:pt>
                <c:pt idx="284">
                  <c:v>0.89115746616636105</c:v>
                </c:pt>
                <c:pt idx="285">
                  <c:v>0.89076718149934997</c:v>
                </c:pt>
                <c:pt idx="286">
                  <c:v>0.89037689424940303</c:v>
                </c:pt>
                <c:pt idx="287">
                  <c:v>0.88998660576495403</c:v>
                </c:pt>
                <c:pt idx="288">
                  <c:v>0.88959631739443201</c:v>
                </c:pt>
                <c:pt idx="289">
                  <c:v>0.88920603048626901</c:v>
                </c:pt>
                <c:pt idx="290">
                  <c:v>0.88881574638889604</c:v>
                </c:pt>
                <c:pt idx="291">
                  <c:v>0.88842546645074405</c:v>
                </c:pt>
                <c:pt idx="292">
                  <c:v>0.88803519202024295</c:v>
                </c:pt>
                <c:pt idx="293">
                  <c:v>0.88764492444582399</c:v>
                </c:pt>
                <c:pt idx="294">
                  <c:v>0.88725466507591999</c:v>
                </c:pt>
                <c:pt idx="295">
                  <c:v>0.88686441525895998</c:v>
                </c:pt>
                <c:pt idx="296">
                  <c:v>0.886474176343375</c:v>
                </c:pt>
                <c:pt idx="297">
                  <c:v>0.88608394967759696</c:v>
                </c:pt>
                <c:pt idx="298">
                  <c:v>0.88569373661005701</c:v>
                </c:pt>
                <c:pt idx="299">
                  <c:v>0.88530353848918497</c:v>
                </c:pt>
                <c:pt idx="300">
                  <c:v>0.88491335647242997</c:v>
                </c:pt>
                <c:pt idx="301">
                  <c:v>0.884523190953313</c:v>
                </c:pt>
                <c:pt idx="302">
                  <c:v>0.88413304213437205</c:v>
                </c:pt>
                <c:pt idx="303">
                  <c:v>0.88374291021814499</c:v>
                </c:pt>
                <c:pt idx="304">
                  <c:v>0.88335279540717004</c:v>
                </c:pt>
                <c:pt idx="305">
                  <c:v>0.88296269790398496</c:v>
                </c:pt>
                <c:pt idx="306">
                  <c:v>0.88257261791112895</c:v>
                </c:pt>
                <c:pt idx="307">
                  <c:v>0.88218255563114001</c:v>
                </c:pt>
                <c:pt idx="308">
                  <c:v>0.881792511266556</c:v>
                </c:pt>
                <c:pt idx="309">
                  <c:v>0.88140248501991503</c:v>
                </c:pt>
                <c:pt idx="310">
                  <c:v>0.88101247709375496</c:v>
                </c:pt>
                <c:pt idx="311">
                  <c:v>0.88062248769061402</c:v>
                </c:pt>
                <c:pt idx="312">
                  <c:v>0.88023251701303196</c:v>
                </c:pt>
                <c:pt idx="313">
                  <c:v>0.87984256526354498</c:v>
                </c:pt>
                <c:pt idx="314">
                  <c:v>0.87945263264469198</c:v>
                </c:pt>
                <c:pt idx="315">
                  <c:v>0.87906271935901104</c:v>
                </c:pt>
                <c:pt idx="316">
                  <c:v>0.87867282560904103</c:v>
                </c:pt>
                <c:pt idx="317">
                  <c:v>0.87828295159731895</c:v>
                </c:pt>
                <c:pt idx="318">
                  <c:v>0.877893097526385</c:v>
                </c:pt>
                <c:pt idx="319">
                  <c:v>0.87750326359877495</c:v>
                </c:pt>
                <c:pt idx="320">
                  <c:v>0.87711345001702801</c:v>
                </c:pt>
                <c:pt idx="321">
                  <c:v>0.87672365698368204</c:v>
                </c:pt>
                <c:pt idx="322">
                  <c:v>0.87633388470127604</c:v>
                </c:pt>
                <c:pt idx="323">
                  <c:v>0.875944133372348</c:v>
                </c:pt>
                <c:pt idx="324">
                  <c:v>0.875554403199436</c:v>
                </c:pt>
                <c:pt idx="325">
                  <c:v>0.87516469438507805</c:v>
                </c:pt>
                <c:pt idx="326">
                  <c:v>0.874775007131812</c:v>
                </c:pt>
                <c:pt idx="327">
                  <c:v>0.87438534164217596</c:v>
                </c:pt>
                <c:pt idx="328">
                  <c:v>0.87399569811870903</c:v>
                </c:pt>
                <c:pt idx="329">
                  <c:v>0.87360607676394897</c:v>
                </c:pt>
                <c:pt idx="330">
                  <c:v>0.87321647778043299</c:v>
                </c:pt>
                <c:pt idx="331">
                  <c:v>0.87282690137070107</c:v>
                </c:pt>
                <c:pt idx="332">
                  <c:v>0.87243734773729098</c:v>
                </c:pt>
                <c:pt idx="333">
                  <c:v>0.87204781708273904</c:v>
                </c:pt>
                <c:pt idx="334">
                  <c:v>0.87165830960958601</c:v>
                </c:pt>
                <c:pt idx="335">
                  <c:v>0.871268825520368</c:v>
                </c:pt>
                <c:pt idx="336">
                  <c:v>0.87087936501762497</c:v>
                </c:pt>
                <c:pt idx="337">
                  <c:v>0.87048992830389293</c:v>
                </c:pt>
                <c:pt idx="338">
                  <c:v>0.87010051558171297</c:v>
                </c:pt>
                <c:pt idx="339">
                  <c:v>0.86971112705361997</c:v>
                </c:pt>
                <c:pt idx="340">
                  <c:v>0.86932176292215502</c:v>
                </c:pt>
                <c:pt idx="341">
                  <c:v>0.86893242338985499</c:v>
                </c:pt>
                <c:pt idx="342">
                  <c:v>0.86854310865925699</c:v>
                </c:pt>
                <c:pt idx="343">
                  <c:v>0.868153818932901</c:v>
                </c:pt>
                <c:pt idx="344">
                  <c:v>0.86776455441332501</c:v>
                </c:pt>
                <c:pt idx="345">
                  <c:v>0.867375315303067</c:v>
                </c:pt>
                <c:pt idx="346">
                  <c:v>0.86698610180466407</c:v>
                </c:pt>
                <c:pt idx="347">
                  <c:v>0.86659691412065498</c:v>
                </c:pt>
                <c:pt idx="348">
                  <c:v>0.86620775245357895</c:v>
                </c:pt>
                <c:pt idx="349">
                  <c:v>0.86581861700597296</c:v>
                </c:pt>
                <c:pt idx="350">
                  <c:v>0.86542950798037599</c:v>
                </c:pt>
                <c:pt idx="351">
                  <c:v>0.86504042557932603</c:v>
                </c:pt>
                <c:pt idx="352">
                  <c:v>0.86465137000536096</c:v>
                </c:pt>
                <c:pt idx="353">
                  <c:v>0.86426234146101899</c:v>
                </c:pt>
                <c:pt idx="354">
                  <c:v>0.86387334014883799</c:v>
                </c:pt>
                <c:pt idx="355">
                  <c:v>0.86348436627135694</c:v>
                </c:pt>
                <c:pt idx="356">
                  <c:v>0.86309542003111295</c:v>
                </c:pt>
                <c:pt idx="357">
                  <c:v>0.86270650163064599</c:v>
                </c:pt>
                <c:pt idx="358">
                  <c:v>0.86231761127249307</c:v>
                </c:pt>
                <c:pt idx="359">
                  <c:v>0.86192874915919093</c:v>
                </c:pt>
                <c:pt idx="360">
                  <c:v>0.86153991549328102</c:v>
                </c:pt>
                <c:pt idx="361">
                  <c:v>0.86115111047729898</c:v>
                </c:pt>
                <c:pt idx="362">
                  <c:v>0.86076233431378402</c:v>
                </c:pt>
                <c:pt idx="363">
                  <c:v>0.86037358720527402</c:v>
                </c:pt>
                <c:pt idx="364">
                  <c:v>0.85998486935430707</c:v>
                </c:pt>
                <c:pt idx="365">
                  <c:v>0.85959618096342205</c:v>
                </c:pt>
                <c:pt idx="366">
                  <c:v>0.85920752223515606</c:v>
                </c:pt>
                <c:pt idx="367">
                  <c:v>0.85881889337204798</c:v>
                </c:pt>
                <c:pt idx="368">
                  <c:v>0.858430294576636</c:v>
                </c:pt>
                <c:pt idx="369">
                  <c:v>0.85804172605145801</c:v>
                </c:pt>
                <c:pt idx="370">
                  <c:v>0.85765318799905299</c:v>
                </c:pt>
                <c:pt idx="371">
                  <c:v>0.85726468062195793</c:v>
                </c:pt>
                <c:pt idx="372">
                  <c:v>0.85687620412271104</c:v>
                </c:pt>
                <c:pt idx="373">
                  <c:v>0.85648775870385196</c:v>
                </c:pt>
                <c:pt idx="374">
                  <c:v>0.85609934456791703</c:v>
                </c:pt>
                <c:pt idx="375">
                  <c:v>0.855710961917446</c:v>
                </c:pt>
                <c:pt idx="376">
                  <c:v>0.85532261095497597</c:v>
                </c:pt>
                <c:pt idx="377">
                  <c:v>0.85493429188304604</c:v>
                </c:pt>
                <c:pt idx="378">
                  <c:v>0.85454600490419397</c:v>
                </c:pt>
                <c:pt idx="379">
                  <c:v>0.85415775022095697</c:v>
                </c:pt>
                <c:pt idx="380">
                  <c:v>0.85376952803587502</c:v>
                </c:pt>
                <c:pt idx="381">
                  <c:v>0.85338133855148501</c:v>
                </c:pt>
                <c:pt idx="382">
                  <c:v>0.85299318197032603</c:v>
                </c:pt>
                <c:pt idx="383">
                  <c:v>0.85260505849493495</c:v>
                </c:pt>
                <c:pt idx="384">
                  <c:v>0.85221696832785099</c:v>
                </c:pt>
                <c:pt idx="385">
                  <c:v>0.85182891167161301</c:v>
                </c:pt>
                <c:pt idx="386">
                  <c:v>0.85144088872875701</c:v>
                </c:pt>
                <c:pt idx="387">
                  <c:v>0.85105289970182296</c:v>
                </c:pt>
                <c:pt idx="388">
                  <c:v>0.85066494479334898</c:v>
                </c:pt>
                <c:pt idx="389">
                  <c:v>0.85027702420587303</c:v>
                </c:pt>
                <c:pt idx="390">
                  <c:v>0.84988913814193201</c:v>
                </c:pt>
                <c:pt idx="391">
                  <c:v>0.849501286804066</c:v>
                </c:pt>
                <c:pt idx="392">
                  <c:v>0.849113470394812</c:v>
                </c:pt>
                <c:pt idx="393">
                  <c:v>0.84872568911670798</c:v>
                </c:pt>
                <c:pt idx="394">
                  <c:v>0.84833794317229394</c:v>
                </c:pt>
                <c:pt idx="395">
                  <c:v>0.84795023276410597</c:v>
                </c:pt>
                <c:pt idx="396">
                  <c:v>0.84756255809468306</c:v>
                </c:pt>
                <c:pt idx="397">
                  <c:v>0.84717491936656397</c:v>
                </c:pt>
                <c:pt idx="398">
                  <c:v>0.84678731678228603</c:v>
                </c:pt>
                <c:pt idx="399">
                  <c:v>0.84639975054438799</c:v>
                </c:pt>
                <c:pt idx="400">
                  <c:v>0.84601222086904904</c:v>
                </c:pt>
                <c:pt idx="401">
                  <c:v>0.84562472802702104</c:v>
                </c:pt>
                <c:pt idx="402">
                  <c:v>0.84523727230269396</c:v>
                </c:pt>
                <c:pt idx="403">
                  <c:v>0.84484985398046097</c:v>
                </c:pt>
                <c:pt idx="404">
                  <c:v>0.84446247334471303</c:v>
                </c:pt>
                <c:pt idx="405">
                  <c:v>0.84407513067984197</c:v>
                </c:pt>
                <c:pt idx="406">
                  <c:v>0.84368782627023997</c:v>
                </c:pt>
                <c:pt idx="407">
                  <c:v>0.84330056040029899</c:v>
                </c:pt>
                <c:pt idx="408">
                  <c:v>0.84291333335441099</c:v>
                </c:pt>
                <c:pt idx="409">
                  <c:v>0.84252614541696802</c:v>
                </c:pt>
                <c:pt idx="410">
                  <c:v>0.84213899687236204</c:v>
                </c:pt>
                <c:pt idx="411">
                  <c:v>0.84175188800498302</c:v>
                </c:pt>
                <c:pt idx="412">
                  <c:v>0.841364819099226</c:v>
                </c:pt>
                <c:pt idx="413">
                  <c:v>0.84097779043947996</c:v>
                </c:pt>
                <c:pt idx="414">
                  <c:v>0.84059080231013894</c:v>
                </c:pt>
                <c:pt idx="415">
                  <c:v>0.84020385499559302</c:v>
                </c:pt>
                <c:pt idx="416">
                  <c:v>0.83981694878023605</c:v>
                </c:pt>
                <c:pt idx="417">
                  <c:v>0.83943008394845797</c:v>
                </c:pt>
                <c:pt idx="418">
                  <c:v>0.83904326078465097</c:v>
                </c:pt>
                <c:pt idx="419">
                  <c:v>0.83865647957320899</c:v>
                </c:pt>
                <c:pt idx="420">
                  <c:v>0.838269740598521</c:v>
                </c:pt>
                <c:pt idx="421">
                  <c:v>0.83788304414498094</c:v>
                </c:pt>
                <c:pt idx="422">
                  <c:v>0.83749639049697999</c:v>
                </c:pt>
                <c:pt idx="423">
                  <c:v>0.83710977993891</c:v>
                </c:pt>
                <c:pt idx="424">
                  <c:v>0.83672321275516304</c:v>
                </c:pt>
                <c:pt idx="425">
                  <c:v>0.83633668923013094</c:v>
                </c:pt>
                <c:pt idx="426">
                  <c:v>0.83595020964820499</c:v>
                </c:pt>
                <c:pt idx="427">
                  <c:v>0.83556377429377804</c:v>
                </c:pt>
                <c:pt idx="428">
                  <c:v>0.83517738345124104</c:v>
                </c:pt>
                <c:pt idx="429">
                  <c:v>0.83479103740498606</c:v>
                </c:pt>
                <c:pt idx="430">
                  <c:v>0.83440473643940605</c:v>
                </c:pt>
                <c:pt idx="431">
                  <c:v>0.83401848083889096</c:v>
                </c:pt>
                <c:pt idx="432">
                  <c:v>0.83363227088783398</c:v>
                </c:pt>
                <c:pt idx="433">
                  <c:v>0.83324610687062806</c:v>
                </c:pt>
                <c:pt idx="434">
                  <c:v>0.83285998907166203</c:v>
                </c:pt>
                <c:pt idx="435">
                  <c:v>0.83247391777533097</c:v>
                </c:pt>
                <c:pt idx="436">
                  <c:v>0.83208789326602406</c:v>
                </c:pt>
                <c:pt idx="437">
                  <c:v>0.83170191582813502</c:v>
                </c:pt>
                <c:pt idx="438">
                  <c:v>0.83131598574605503</c:v>
                </c:pt>
                <c:pt idx="439">
                  <c:v>0.83093010330417694</c:v>
                </c:pt>
                <c:pt idx="440">
                  <c:v>0.83054426878689103</c:v>
                </c:pt>
                <c:pt idx="441">
                  <c:v>0.83015848247858903</c:v>
                </c:pt>
                <c:pt idx="442">
                  <c:v>0.82977274466366502</c:v>
                </c:pt>
                <c:pt idx="443">
                  <c:v>0.82938705562650905</c:v>
                </c:pt>
                <c:pt idx="444">
                  <c:v>0.82900141565151297</c:v>
                </c:pt>
                <c:pt idx="445">
                  <c:v>0.82861582502306996</c:v>
                </c:pt>
                <c:pt idx="446">
                  <c:v>0.82823028402557097</c:v>
                </c:pt>
                <c:pt idx="447">
                  <c:v>0.82784479294340796</c:v>
                </c:pt>
                <c:pt idx="448">
                  <c:v>0.82745935206097199</c:v>
                </c:pt>
                <c:pt idx="449">
                  <c:v>0.82707396166265701</c:v>
                </c:pt>
                <c:pt idx="450">
                  <c:v>0.82668862203285298</c:v>
                </c:pt>
                <c:pt idx="451">
                  <c:v>0.82630333345595297</c:v>
                </c:pt>
                <c:pt idx="452">
                  <c:v>0.82591809621634804</c:v>
                </c:pt>
                <c:pt idx="453">
                  <c:v>0.82553291059843104</c:v>
                </c:pt>
                <c:pt idx="454">
                  <c:v>0.82514777688659202</c:v>
                </c:pt>
                <c:pt idx="455">
                  <c:v>0.82476269536522495</c:v>
                </c:pt>
                <c:pt idx="456">
                  <c:v>0.824377666318721</c:v>
                </c:pt>
                <c:pt idx="457">
                  <c:v>0.82399269003147102</c:v>
                </c:pt>
                <c:pt idx="458">
                  <c:v>0.82360776678786807</c:v>
                </c:pt>
                <c:pt idx="459">
                  <c:v>0.82322289687230399</c:v>
                </c:pt>
                <c:pt idx="460">
                  <c:v>0.82283808056916996</c:v>
                </c:pt>
                <c:pt idx="461">
                  <c:v>0.82245331816285794</c:v>
                </c:pt>
                <c:pt idx="462">
                  <c:v>0.82206860993776099</c:v>
                </c:pt>
                <c:pt idx="463">
                  <c:v>0.82168395617827006</c:v>
                </c:pt>
                <c:pt idx="464">
                  <c:v>0.821299357168776</c:v>
                </c:pt>
                <c:pt idx="465">
                  <c:v>0.82091481319367299</c:v>
                </c:pt>
                <c:pt idx="466">
                  <c:v>0.82053032453735097</c:v>
                </c:pt>
                <c:pt idx="467">
                  <c:v>0.82014589148420203</c:v>
                </c:pt>
                <c:pt idx="468">
                  <c:v>0.81976151431861899</c:v>
                </c:pt>
                <c:pt idx="469">
                  <c:v>0.81937719332499404</c:v>
                </c:pt>
                <c:pt idx="470">
                  <c:v>0.81899292878771801</c:v>
                </c:pt>
                <c:pt idx="471">
                  <c:v>0.81860872099118198</c:v>
                </c:pt>
                <c:pt idx="472">
                  <c:v>0.81822457021978001</c:v>
                </c:pt>
                <c:pt idx="473">
                  <c:v>0.81784047675790195</c:v>
                </c:pt>
                <c:pt idx="474">
                  <c:v>0.81745644088994096</c:v>
                </c:pt>
                <c:pt idx="475">
                  <c:v>0.81707246290028901</c:v>
                </c:pt>
                <c:pt idx="476">
                  <c:v>0.81668854307333705</c:v>
                </c:pt>
                <c:pt idx="477">
                  <c:v>0.81630468169347803</c:v>
                </c:pt>
                <c:pt idx="478">
                  <c:v>0.81592087904510302</c:v>
                </c:pt>
                <c:pt idx="479">
                  <c:v>0.81553713541260398</c:v>
                </c:pt>
                <c:pt idx="480">
                  <c:v>0.81515345108037196</c:v>
                </c:pt>
                <c:pt idx="481">
                  <c:v>0.81476982633280104</c:v>
                </c:pt>
                <c:pt idx="482">
                  <c:v>0.81438626145428095</c:v>
                </c:pt>
                <c:pt idx="483">
                  <c:v>0.81400275672920497</c:v>
                </c:pt>
                <c:pt idx="484">
                  <c:v>0.81361931244196506</c:v>
                </c:pt>
                <c:pt idx="485">
                  <c:v>0.81323592887695106</c:v>
                </c:pt>
                <c:pt idx="486">
                  <c:v>0.81285260631855705</c:v>
                </c:pt>
                <c:pt idx="487">
                  <c:v>0.81246934505117496</c:v>
                </c:pt>
                <c:pt idx="488">
                  <c:v>0.81208614535919499</c:v>
                </c:pt>
                <c:pt idx="489">
                  <c:v>0.81170300752700997</c:v>
                </c:pt>
                <c:pt idx="490">
                  <c:v>0.81131993183901097</c:v>
                </c:pt>
                <c:pt idx="491">
                  <c:v>0.81093691857959094</c:v>
                </c:pt>
                <c:pt idx="492">
                  <c:v>0.81055396803314195</c:v>
                </c:pt>
                <c:pt idx="493">
                  <c:v>0.81017108048405495</c:v>
                </c:pt>
                <c:pt idx="494">
                  <c:v>0.80978825621672301</c:v>
                </c:pt>
                <c:pt idx="495">
                  <c:v>0.80940549551553598</c:v>
                </c:pt>
                <c:pt idx="496">
                  <c:v>0.80902279866488702</c:v>
                </c:pt>
                <c:pt idx="497">
                  <c:v>0.80864016594916899</c:v>
                </c:pt>
                <c:pt idx="498">
                  <c:v>0.80825759765277194</c:v>
                </c:pt>
                <c:pt idx="499">
                  <c:v>0.80787509406008806</c:v>
                </c:pt>
                <c:pt idx="500">
                  <c:v>0.80749265545551097</c:v>
                </c:pt>
                <c:pt idx="501">
                  <c:v>0.80711028212342995</c:v>
                </c:pt>
                <c:pt idx="502">
                  <c:v>0.80672797434823895</c:v>
                </c:pt>
                <c:pt idx="503">
                  <c:v>0.80634573241432905</c:v>
                </c:pt>
                <c:pt idx="504">
                  <c:v>0.80596355660609198</c:v>
                </c:pt>
                <c:pt idx="505">
                  <c:v>0.80558144720791902</c:v>
                </c:pt>
                <c:pt idx="506">
                  <c:v>0.80519940450420402</c:v>
                </c:pt>
                <c:pt idx="507">
                  <c:v>0.80481742877933704</c:v>
                </c:pt>
                <c:pt idx="508">
                  <c:v>0.80443552031771104</c:v>
                </c:pt>
                <c:pt idx="509">
                  <c:v>0.80405367940371697</c:v>
                </c:pt>
                <c:pt idx="510">
                  <c:v>0.80367190632174701</c:v>
                </c:pt>
                <c:pt idx="511">
                  <c:v>0.803290201356194</c:v>
                </c:pt>
                <c:pt idx="512">
                  <c:v>0.80290856479144801</c:v>
                </c:pt>
                <c:pt idx="513">
                  <c:v>0.80252699691190199</c:v>
                </c:pt>
                <c:pt idx="514">
                  <c:v>0.80214549800194901</c:v>
                </c:pt>
                <c:pt idx="515">
                  <c:v>0.80176406834597802</c:v>
                </c:pt>
                <c:pt idx="516">
                  <c:v>0.80138270822838398</c:v>
                </c:pt>
                <c:pt idx="517">
                  <c:v>0.80100141793355606</c:v>
                </c:pt>
                <c:pt idx="518">
                  <c:v>0.800620197745888</c:v>
                </c:pt>
                <c:pt idx="519">
                  <c:v>0.80023904794977097</c:v>
                </c:pt>
                <c:pt idx="520">
                  <c:v>0.79985796882959803</c:v>
                </c:pt>
                <c:pt idx="521">
                  <c:v>0.79947696066975904</c:v>
                </c:pt>
                <c:pt idx="522">
                  <c:v>0.79909602375464694</c:v>
                </c:pt>
                <c:pt idx="523">
                  <c:v>0.79871515836865303</c:v>
                </c:pt>
                <c:pt idx="524">
                  <c:v>0.79833436479617004</c:v>
                </c:pt>
                <c:pt idx="525">
                  <c:v>0.79795364332158902</c:v>
                </c:pt>
                <c:pt idx="526">
                  <c:v>0.79757299422930306</c:v>
                </c:pt>
                <c:pt idx="527">
                  <c:v>0.79719241780370298</c:v>
                </c:pt>
                <c:pt idx="528">
                  <c:v>0.79681191432918097</c:v>
                </c:pt>
                <c:pt idx="529">
                  <c:v>0.79643148409012898</c:v>
                </c:pt>
                <c:pt idx="530">
                  <c:v>0.79605112737093797</c:v>
                </c:pt>
                <c:pt idx="531">
                  <c:v>0.795670844456002</c:v>
                </c:pt>
                <c:pt idx="532">
                  <c:v>0.79529063562971103</c:v>
                </c:pt>
                <c:pt idx="533">
                  <c:v>0.79491050117645701</c:v>
                </c:pt>
                <c:pt idx="534">
                  <c:v>0.794530441380632</c:v>
                </c:pt>
                <c:pt idx="535">
                  <c:v>0.79415045652662897</c:v>
                </c:pt>
                <c:pt idx="536">
                  <c:v>0.79377054689883897</c:v>
                </c:pt>
                <c:pt idx="537">
                  <c:v>0.79339071278165396</c:v>
                </c:pt>
                <c:pt idx="538">
                  <c:v>0.79301095445946501</c:v>
                </c:pt>
                <c:pt idx="539">
                  <c:v>0.79263127221666496</c:v>
                </c:pt>
                <c:pt idx="540">
                  <c:v>0.79225166633764599</c:v>
                </c:pt>
                <c:pt idx="541">
                  <c:v>0.79187213710679893</c:v>
                </c:pt>
                <c:pt idx="542">
                  <c:v>0.79149268480851698</c:v>
                </c:pt>
                <c:pt idx="543">
                  <c:v>0.79111330972719096</c:v>
                </c:pt>
                <c:pt idx="544">
                  <c:v>0.79073401214721195</c:v>
                </c:pt>
                <c:pt idx="545">
                  <c:v>0.79035479235297401</c:v>
                </c:pt>
                <c:pt idx="546">
                  <c:v>0.78997565062886799</c:v>
                </c:pt>
                <c:pt idx="547">
                  <c:v>0.78959658725928494</c:v>
                </c:pt>
                <c:pt idx="548">
                  <c:v>0.78921760252861795</c:v>
                </c:pt>
                <c:pt idx="549">
                  <c:v>0.78883869672125795</c:v>
                </c:pt>
                <c:pt idx="550">
                  <c:v>0.78845987012159802</c:v>
                </c:pt>
                <c:pt idx="551">
                  <c:v>0.788081123014028</c:v>
                </c:pt>
                <c:pt idx="552">
                  <c:v>0.78770245568294195</c:v>
                </c:pt>
                <c:pt idx="553">
                  <c:v>0.78732386841273105</c:v>
                </c:pt>
                <c:pt idx="554">
                  <c:v>0.78694536148778704</c:v>
                </c:pt>
                <c:pt idx="555">
                  <c:v>0.78656693519250098</c:v>
                </c:pt>
                <c:pt idx="556">
                  <c:v>0.78618858981126594</c:v>
                </c:pt>
                <c:pt idx="557">
                  <c:v>0.78581032562847297</c:v>
                </c:pt>
                <c:pt idx="558">
                  <c:v>0.78543214292851493</c:v>
                </c:pt>
                <c:pt idx="559">
                  <c:v>0.78505404199578299</c:v>
                </c:pt>
                <c:pt idx="560">
                  <c:v>0.784676023114669</c:v>
                </c:pt>
                <c:pt idx="561">
                  <c:v>0.78429808656956501</c:v>
                </c:pt>
                <c:pt idx="562">
                  <c:v>0.78392023264486299</c:v>
                </c:pt>
                <c:pt idx="563">
                  <c:v>0.783542461624955</c:v>
                </c:pt>
                <c:pt idx="564">
                  <c:v>0.78316477379423199</c:v>
                </c:pt>
                <c:pt idx="565">
                  <c:v>0.78278716943708704</c:v>
                </c:pt>
                <c:pt idx="566">
                  <c:v>0.78240964883791098</c:v>
                </c:pt>
                <c:pt idx="567">
                  <c:v>0.78203221228109598</c:v>
                </c:pt>
                <c:pt idx="568">
                  <c:v>0.78165486005103402</c:v>
                </c:pt>
                <c:pt idx="569">
                  <c:v>0.78127759243211803</c:v>
                </c:pt>
                <c:pt idx="570">
                  <c:v>0.78090040970873797</c:v>
                </c:pt>
                <c:pt idx="571">
                  <c:v>0.78052331216528703</c:v>
                </c:pt>
                <c:pt idx="572">
                  <c:v>0.78014630008615604</c:v>
                </c:pt>
                <c:pt idx="573">
                  <c:v>0.77976937375573796</c:v>
                </c:pt>
                <c:pt idx="574">
                  <c:v>0.77939253345842496</c:v>
                </c:pt>
                <c:pt idx="575">
                  <c:v>0.77901577947860701</c:v>
                </c:pt>
                <c:pt idx="576">
                  <c:v>0.77863911210067793</c:v>
                </c:pt>
                <c:pt idx="577">
                  <c:v>0.77826253160902903</c:v>
                </c:pt>
                <c:pt idx="578">
                  <c:v>0.77788603828805103</c:v>
                </c:pt>
                <c:pt idx="579">
                  <c:v>0.777509632422138</c:v>
                </c:pt>
                <c:pt idx="580">
                  <c:v>0.77713331429568</c:v>
                </c:pt>
                <c:pt idx="581">
                  <c:v>0.77675708419306899</c:v>
                </c:pt>
                <c:pt idx="582">
                  <c:v>0.77638094239869804</c:v>
                </c:pt>
                <c:pt idx="583">
                  <c:v>0.77600488919695798</c:v>
                </c:pt>
                <c:pt idx="584">
                  <c:v>0.775628924872241</c:v>
                </c:pt>
                <c:pt idx="585">
                  <c:v>0.77525304970894005</c:v>
                </c:pt>
                <c:pt idx="586">
                  <c:v>0.77487726399144496</c:v>
                </c:pt>
                <c:pt idx="587">
                  <c:v>0.77450156800414893</c:v>
                </c:pt>
                <c:pt idx="588">
                  <c:v>0.77412596203144302</c:v>
                </c:pt>
                <c:pt idx="589">
                  <c:v>0.77375044635772006</c:v>
                </c:pt>
                <c:pt idx="590">
                  <c:v>0.77337502126737201</c:v>
                </c:pt>
                <c:pt idx="591">
                  <c:v>0.77299968704478905</c:v>
                </c:pt>
                <c:pt idx="592">
                  <c:v>0.77262444397436503</c:v>
                </c:pt>
                <c:pt idx="593">
                  <c:v>0.772249292340491</c:v>
                </c:pt>
                <c:pt idx="594">
                  <c:v>0.77187423242755904</c:v>
                </c:pt>
                <c:pt idx="595">
                  <c:v>0.77149926451995998</c:v>
                </c:pt>
                <c:pt idx="596">
                  <c:v>0.77112438890208801</c:v>
                </c:pt>
                <c:pt idx="597">
                  <c:v>0.77074960585833197</c:v>
                </c:pt>
                <c:pt idx="598">
                  <c:v>0.77037491567308602</c:v>
                </c:pt>
                <c:pt idx="599">
                  <c:v>0.77000031863074203</c:v>
                </c:pt>
                <c:pt idx="600">
                  <c:v>0.76962581499843796</c:v>
                </c:pt>
                <c:pt idx="601">
                  <c:v>0.769251404974308</c:v>
                </c:pt>
                <c:pt idx="602">
                  <c:v>0.768877088739229</c:v>
                </c:pt>
                <c:pt idx="603">
                  <c:v>0.76850286647408295</c:v>
                </c:pt>
                <c:pt idx="604">
                  <c:v>0.76812873835974793</c:v>
                </c:pt>
                <c:pt idx="605">
                  <c:v>0.76775470457710504</c:v>
                </c:pt>
                <c:pt idx="606">
                  <c:v>0.76738076530703203</c:v>
                </c:pt>
                <c:pt idx="607">
                  <c:v>0.76700692073040999</c:v>
                </c:pt>
                <c:pt idx="608">
                  <c:v>0.76663317102811801</c:v>
                </c:pt>
                <c:pt idx="609">
                  <c:v>0.76625951638103595</c:v>
                </c:pt>
                <c:pt idx="610">
                  <c:v>0.76588595697004302</c:v>
                </c:pt>
                <c:pt idx="611">
                  <c:v>0.76551249297601898</c:v>
                </c:pt>
                <c:pt idx="612">
                  <c:v>0.76513912457984301</c:v>
                </c:pt>
                <c:pt idx="613">
                  <c:v>0.76476585196239599</c:v>
                </c:pt>
                <c:pt idx="614">
                  <c:v>0.76439267530455701</c:v>
                </c:pt>
                <c:pt idx="615">
                  <c:v>0.76401959478720505</c:v>
                </c:pt>
                <c:pt idx="616">
                  <c:v>0.76364661059121997</c:v>
                </c:pt>
                <c:pt idx="617">
                  <c:v>0.76327372289748197</c:v>
                </c:pt>
                <c:pt idx="618">
                  <c:v>0.76290093188687003</c:v>
                </c:pt>
                <c:pt idx="619">
                  <c:v>0.76252823774026401</c:v>
                </c:pt>
                <c:pt idx="620">
                  <c:v>0.76215564063854302</c:v>
                </c:pt>
                <c:pt idx="621">
                  <c:v>0.76178314076258702</c:v>
                </c:pt>
                <c:pt idx="622">
                  <c:v>0.76141073829327699</c:v>
                </c:pt>
                <c:pt idx="623">
                  <c:v>0.76103843341149002</c:v>
                </c:pt>
                <c:pt idx="624">
                  <c:v>0.76066622629810798</c:v>
                </c:pt>
                <c:pt idx="625">
                  <c:v>0.76029411713400896</c:v>
                </c:pt>
                <c:pt idx="626">
                  <c:v>0.75992210610007405</c:v>
                </c:pt>
                <c:pt idx="627">
                  <c:v>0.75955019337718099</c:v>
                </c:pt>
                <c:pt idx="628">
                  <c:v>0.759178379146211</c:v>
                </c:pt>
                <c:pt idx="629">
                  <c:v>0.75880666358804305</c:v>
                </c:pt>
                <c:pt idx="630">
                  <c:v>0.75843504688355601</c:v>
                </c:pt>
                <c:pt idx="631">
                  <c:v>0.75806352921363096</c:v>
                </c:pt>
                <c:pt idx="632">
                  <c:v>0.757692110759147</c:v>
                </c:pt>
                <c:pt idx="633">
                  <c:v>0.75732079170098399</c:v>
                </c:pt>
                <c:pt idx="634">
                  <c:v>0.75694957222002002</c:v>
                </c:pt>
                <c:pt idx="635">
                  <c:v>0.75657845249713596</c:v>
                </c:pt>
                <c:pt idx="636">
                  <c:v>0.756207432713212</c:v>
                </c:pt>
                <c:pt idx="637">
                  <c:v>0.75583651304912702</c:v>
                </c:pt>
                <c:pt idx="638">
                  <c:v>0.75546569368576</c:v>
                </c:pt>
                <c:pt idx="639">
                  <c:v>0.75509497480399201</c:v>
                </c:pt>
                <c:pt idx="640">
                  <c:v>0.75472435658470194</c:v>
                </c:pt>
                <c:pt idx="641">
                  <c:v>0.75435383920876897</c:v>
                </c:pt>
                <c:pt idx="642">
                  <c:v>0.75398342285707298</c:v>
                </c:pt>
                <c:pt idx="643">
                  <c:v>0.75361310771049395</c:v>
                </c:pt>
                <c:pt idx="644">
                  <c:v>0.75324289394991095</c:v>
                </c:pt>
                <c:pt idx="645">
                  <c:v>0.75287278175620398</c:v>
                </c:pt>
                <c:pt idx="646">
                  <c:v>0.752502771310253</c:v>
                </c:pt>
                <c:pt idx="647">
                  <c:v>0.75213286279293701</c:v>
                </c:pt>
                <c:pt idx="648">
                  <c:v>0.75176305638513596</c:v>
                </c:pt>
                <c:pt idx="649">
                  <c:v>0.75139335226772896</c:v>
                </c:pt>
                <c:pt idx="650">
                  <c:v>0.75102375062159599</c:v>
                </c:pt>
                <c:pt idx="651">
                  <c:v>0.75065425162761801</c:v>
                </c:pt>
                <c:pt idx="652">
                  <c:v>0.75028485546667201</c:v>
                </c:pt>
                <c:pt idx="653">
                  <c:v>0.74991556231963896</c:v>
                </c:pt>
                <c:pt idx="654">
                  <c:v>0.74954637236739896</c:v>
                </c:pt>
                <c:pt idx="655">
                  <c:v>0.74917728579083098</c:v>
                </c:pt>
                <c:pt idx="656">
                  <c:v>0.748808302770814</c:v>
                </c:pt>
                <c:pt idx="657">
                  <c:v>0.74843942348822901</c:v>
                </c:pt>
                <c:pt idx="658">
                  <c:v>0.74807064812395496</c:v>
                </c:pt>
                <c:pt idx="659">
                  <c:v>0.74770197685887196</c:v>
                </c:pt>
                <c:pt idx="660">
                  <c:v>0.74733340987385899</c:v>
                </c:pt>
                <c:pt idx="661">
                  <c:v>0.74696494734979602</c:v>
                </c:pt>
                <c:pt idx="662">
                  <c:v>0.74659658946756202</c:v>
                </c:pt>
                <c:pt idx="663">
                  <c:v>0.74622833640803699</c:v>
                </c:pt>
                <c:pt idx="664">
                  <c:v>0.74586018835210099</c:v>
                </c:pt>
                <c:pt idx="665">
                  <c:v>0.74549214548063403</c:v>
                </c:pt>
                <c:pt idx="666">
                  <c:v>0.74512420797451395</c:v>
                </c:pt>
                <c:pt idx="667">
                  <c:v>0.74475637601462208</c:v>
                </c:pt>
                <c:pt idx="668">
                  <c:v>0.74438864978183705</c:v>
                </c:pt>
                <c:pt idx="669">
                  <c:v>0.74402102945703907</c:v>
                </c:pt>
                <c:pt idx="670">
                  <c:v>0.74365351522110701</c:v>
                </c:pt>
                <c:pt idx="671">
                  <c:v>0.74328610725492195</c:v>
                </c:pt>
                <c:pt idx="672">
                  <c:v>0.74291880573936198</c:v>
                </c:pt>
                <c:pt idx="673">
                  <c:v>0.74255161085530696</c:v>
                </c:pt>
                <c:pt idx="674">
                  <c:v>0.742184522783637</c:v>
                </c:pt>
                <c:pt idx="675">
                  <c:v>0.74181754170523195</c:v>
                </c:pt>
                <c:pt idx="676">
                  <c:v>0.74145066780097002</c:v>
                </c:pt>
                <c:pt idx="677">
                  <c:v>0.74108390125173296</c:v>
                </c:pt>
                <c:pt idx="678">
                  <c:v>0.74071724223839897</c:v>
                </c:pt>
                <c:pt idx="679">
                  <c:v>0.74035069094184802</c:v>
                </c:pt>
                <c:pt idx="680">
                  <c:v>0.73998424754295899</c:v>
                </c:pt>
                <c:pt idx="681">
                  <c:v>0.73961791222261297</c:v>
                </c:pt>
                <c:pt idx="682">
                  <c:v>0.73925168516168793</c:v>
                </c:pt>
                <c:pt idx="683">
                  <c:v>0.73888556654106496</c:v>
                </c:pt>
                <c:pt idx="684">
                  <c:v>0.73851955654162293</c:v>
                </c:pt>
                <c:pt idx="685">
                  <c:v>0.73815365534424204</c:v>
                </c:pt>
                <c:pt idx="686">
                  <c:v>0.73778786312980094</c:v>
                </c:pt>
                <c:pt idx="687">
                  <c:v>0.73742218007918003</c:v>
                </c:pt>
                <c:pt idx="688">
                  <c:v>0.73705660637325898</c:v>
                </c:pt>
                <c:pt idx="689">
                  <c:v>0.73669114219291698</c:v>
                </c:pt>
                <c:pt idx="690">
                  <c:v>0.73632578771903301</c:v>
                </c:pt>
                <c:pt idx="691">
                  <c:v>0.73596054313248804</c:v>
                </c:pt>
                <c:pt idx="692">
                  <c:v>0.73559540861416095</c:v>
                </c:pt>
                <c:pt idx="693">
                  <c:v>0.73523038434493104</c:v>
                </c:pt>
                <c:pt idx="694">
                  <c:v>0.73486547050567896</c:v>
                </c:pt>
                <c:pt idx="695">
                  <c:v>0.73450066727728403</c:v>
                </c:pt>
                <c:pt idx="696">
                  <c:v>0.73413597484062498</c:v>
                </c:pt>
                <c:pt idx="697">
                  <c:v>0.73377139337658193</c:v>
                </c:pt>
                <c:pt idx="698">
                  <c:v>0.73340692306603494</c:v>
                </c:pt>
                <c:pt idx="699">
                  <c:v>0.73304256408986401</c:v>
                </c:pt>
                <c:pt idx="700">
                  <c:v>0.732678316628947</c:v>
                </c:pt>
                <c:pt idx="701">
                  <c:v>0.732314180864165</c:v>
                </c:pt>
                <c:pt idx="702">
                  <c:v>0.73195015697639698</c:v>
                </c:pt>
                <c:pt idx="703">
                  <c:v>0.73158624514652293</c:v>
                </c:pt>
                <c:pt idx="704">
                  <c:v>0.73122244555542193</c:v>
                </c:pt>
                <c:pt idx="705">
                  <c:v>0.73085875838397407</c:v>
                </c:pt>
                <c:pt idx="706">
                  <c:v>0.73049518381306</c:v>
                </c:pt>
                <c:pt idx="707">
                  <c:v>0.73013172202355703</c:v>
                </c:pt>
                <c:pt idx="708">
                  <c:v>0.72976837319634602</c:v>
                </c:pt>
                <c:pt idx="709">
                  <c:v>0.72940513751230696</c:v>
                </c:pt>
                <c:pt idx="710">
                  <c:v>0.72904201515231892</c:v>
                </c:pt>
                <c:pt idx="711">
                  <c:v>0.72867900629726101</c:v>
                </c:pt>
                <c:pt idx="712">
                  <c:v>0.72831611112801398</c:v>
                </c:pt>
                <c:pt idx="713">
                  <c:v>0.72795332982545702</c:v>
                </c:pt>
                <c:pt idx="714">
                  <c:v>0.72759066257047</c:v>
                </c:pt>
                <c:pt idx="715">
                  <c:v>0.72722810954393202</c:v>
                </c:pt>
                <c:pt idx="716">
                  <c:v>0.72686567092672294</c:v>
                </c:pt>
                <c:pt idx="717">
                  <c:v>0.72650334689972196</c:v>
                </c:pt>
                <c:pt idx="718">
                  <c:v>0.72614113764380894</c:v>
                </c:pt>
                <c:pt idx="719">
                  <c:v>0.72577904333986398</c:v>
                </c:pt>
                <c:pt idx="720">
                  <c:v>0.72541706416876695</c:v>
                </c:pt>
                <c:pt idx="721">
                  <c:v>0.72505520031139592</c:v>
                </c:pt>
                <c:pt idx="722">
                  <c:v>0.72469345194863199</c:v>
                </c:pt>
                <c:pt idx="723">
                  <c:v>0.72433181926135393</c:v>
                </c:pt>
                <c:pt idx="724">
                  <c:v>0.72397030243044103</c:v>
                </c:pt>
                <c:pt idx="725">
                  <c:v>0.72360890163677505</c:v>
                </c:pt>
                <c:pt idx="726">
                  <c:v>0.72324761706123297</c:v>
                </c:pt>
                <c:pt idx="727">
                  <c:v>0.722886448884696</c:v>
                </c:pt>
                <c:pt idx="728">
                  <c:v>0.72252539728804299</c:v>
                </c:pt>
                <c:pt idx="729">
                  <c:v>0.72216446245215393</c:v>
                </c:pt>
                <c:pt idx="730">
                  <c:v>0.72180364455790802</c:v>
                </c:pt>
                <c:pt idx="731">
                  <c:v>0.72144294378618601</c:v>
                </c:pt>
                <c:pt idx="732">
                  <c:v>0.72108236031786599</c:v>
                </c:pt>
                <c:pt idx="733">
                  <c:v>0.72072189433382894</c:v>
                </c:pt>
                <c:pt idx="734">
                  <c:v>0.72036154601495395</c:v>
                </c:pt>
                <c:pt idx="735">
                  <c:v>0.72000131554211999</c:v>
                </c:pt>
                <c:pt idx="736">
                  <c:v>0.71964120309620805</c:v>
                </c:pt>
                <c:pt idx="737">
                  <c:v>0.71928120885809599</c:v>
                </c:pt>
                <c:pt idx="738">
                  <c:v>0.71892133300866501</c:v>
                </c:pt>
                <c:pt idx="739">
                  <c:v>0.71856157572879398</c:v>
                </c:pt>
                <c:pt idx="740">
                  <c:v>0.71820193719936198</c:v>
                </c:pt>
                <c:pt idx="741">
                  <c:v>0.71784241760125</c:v>
                </c:pt>
                <c:pt idx="742">
                  <c:v>0.71748301711533702</c:v>
                </c:pt>
                <c:pt idx="743">
                  <c:v>0.717123735922502</c:v>
                </c:pt>
                <c:pt idx="744">
                  <c:v>0.71676457420362594</c:v>
                </c:pt>
                <c:pt idx="745">
                  <c:v>0.71640553213958702</c:v>
                </c:pt>
                <c:pt idx="746">
                  <c:v>0.71604660991126601</c:v>
                </c:pt>
                <c:pt idx="747">
                  <c:v>0.71568780769954099</c:v>
                </c:pt>
                <c:pt idx="748">
                  <c:v>0.71532912568529405</c:v>
                </c:pt>
                <c:pt idx="749">
                  <c:v>0.71497056404940196</c:v>
                </c:pt>
                <c:pt idx="750">
                  <c:v>0.71461212297274701</c:v>
                </c:pt>
                <c:pt idx="751">
                  <c:v>0.71425380263620597</c:v>
                </c:pt>
                <c:pt idx="752">
                  <c:v>0.71389560322066092</c:v>
                </c:pt>
                <c:pt idx="753">
                  <c:v>0.71353752490699107</c:v>
                </c:pt>
                <c:pt idx="754">
                  <c:v>0.71317956787607506</c:v>
                </c:pt>
                <c:pt idx="755">
                  <c:v>0.71282173230879298</c:v>
                </c:pt>
                <c:pt idx="756">
                  <c:v>0.71246401838602502</c:v>
                </c:pt>
                <c:pt idx="757">
                  <c:v>0.71210642628864895</c:v>
                </c:pt>
                <c:pt idx="758">
                  <c:v>0.71174895619754697</c:v>
                </c:pt>
                <c:pt idx="759">
                  <c:v>0.71139160829359693</c:v>
                </c:pt>
                <c:pt idx="760">
                  <c:v>0.71103438275767905</c:v>
                </c:pt>
                <c:pt idx="761">
                  <c:v>0.71067727977067308</c:v>
                </c:pt>
                <c:pt idx="762">
                  <c:v>0.71032029951345799</c:v>
                </c:pt>
                <c:pt idx="763">
                  <c:v>0.70996344216691398</c:v>
                </c:pt>
                <c:pt idx="764">
                  <c:v>0.70960670791191993</c:v>
                </c:pt>
                <c:pt idx="765">
                  <c:v>0.70925009692935692</c:v>
                </c:pt>
                <c:pt idx="766">
                  <c:v>0.70889360940010304</c:v>
                </c:pt>
                <c:pt idx="767">
                  <c:v>0.70853724550503805</c:v>
                </c:pt>
                <c:pt idx="768">
                  <c:v>0.70818100542504303</c:v>
                </c:pt>
                <c:pt idx="769">
                  <c:v>0.70782488934099597</c:v>
                </c:pt>
                <c:pt idx="770">
                  <c:v>0.70746889743377794</c:v>
                </c:pt>
                <c:pt idx="771">
                  <c:v>0.70711302988426694</c:v>
                </c:pt>
                <c:pt idx="772">
                  <c:v>0.70675728687334405</c:v>
                </c:pt>
                <c:pt idx="773">
                  <c:v>0.70640166858188802</c:v>
                </c:pt>
                <c:pt idx="774">
                  <c:v>0.70604617519077806</c:v>
                </c:pt>
                <c:pt idx="775">
                  <c:v>0.70569080688089503</c:v>
                </c:pt>
                <c:pt idx="776">
                  <c:v>0.70533556383311802</c:v>
                </c:pt>
                <c:pt idx="777">
                  <c:v>0.70498044622832601</c:v>
                </c:pt>
                <c:pt idx="778">
                  <c:v>0.70462545424739997</c:v>
                </c:pt>
                <c:pt idx="779">
                  <c:v>0.70427058807121801</c:v>
                </c:pt>
                <c:pt idx="780">
                  <c:v>0.70391584788066108</c:v>
                </c:pt>
                <c:pt idx="781">
                  <c:v>0.70356123385660796</c:v>
                </c:pt>
                <c:pt idx="782">
                  <c:v>0.70320674617993806</c:v>
                </c:pt>
                <c:pt idx="783">
                  <c:v>0.70285238503153202</c:v>
                </c:pt>
                <c:pt idx="784">
                  <c:v>0.70249815059226806</c:v>
                </c:pt>
                <c:pt idx="785">
                  <c:v>0.70214404304302702</c:v>
                </c:pt>
                <c:pt idx="786">
                  <c:v>0.70179006256468801</c:v>
                </c:pt>
                <c:pt idx="787">
                  <c:v>0.701436209338131</c:v>
                </c:pt>
                <c:pt idx="788">
                  <c:v>0.70108248354423597</c:v>
                </c:pt>
                <c:pt idx="789">
                  <c:v>0.700728885363881</c:v>
                </c:pt>
                <c:pt idx="790">
                  <c:v>0.70037541497794598</c:v>
                </c:pt>
                <c:pt idx="791">
                  <c:v>0.70002207256731208</c:v>
                </c:pt>
                <c:pt idx="792">
                  <c:v>0.69966885831285808</c:v>
                </c:pt>
                <c:pt idx="793">
                  <c:v>0.69931577239546305</c:v>
                </c:pt>
                <c:pt idx="794">
                  <c:v>0.69896281499600799</c:v>
                </c:pt>
                <c:pt idx="795">
                  <c:v>0.69860998629537097</c:v>
                </c:pt>
                <c:pt idx="796">
                  <c:v>0.69825728647443208</c:v>
                </c:pt>
                <c:pt idx="797">
                  <c:v>0.69790471571407098</c:v>
                </c:pt>
                <c:pt idx="798">
                  <c:v>0.69755227419516808</c:v>
                </c:pt>
                <c:pt idx="799">
                  <c:v>0.69719996209860202</c:v>
                </c:pt>
                <c:pt idx="800">
                  <c:v>0.696847779607353</c:v>
                </c:pt>
                <c:pt idx="801">
                  <c:v>0.69649572691280492</c:v>
                </c:pt>
                <c:pt idx="802">
                  <c:v>0.69614380420844202</c:v>
                </c:pt>
                <c:pt idx="803">
                  <c:v>0.69579201168774607</c:v>
                </c:pt>
                <c:pt idx="804">
                  <c:v>0.69544034954420297</c:v>
                </c:pt>
                <c:pt idx="805">
                  <c:v>0.69508881797129596</c:v>
                </c:pt>
                <c:pt idx="806">
                  <c:v>0.69473741716250892</c:v>
                </c:pt>
                <c:pt idx="807">
                  <c:v>0.69438614731132497</c:v>
                </c:pt>
                <c:pt idx="808">
                  <c:v>0.69403500861122902</c:v>
                </c:pt>
                <c:pt idx="809">
                  <c:v>0.69368400125570395</c:v>
                </c:pt>
                <c:pt idx="810">
                  <c:v>0.693333125438235</c:v>
                </c:pt>
                <c:pt idx="811">
                  <c:v>0.69298238135230505</c:v>
                </c:pt>
                <c:pt idx="812">
                  <c:v>0.69263176919139702</c:v>
                </c:pt>
                <c:pt idx="813">
                  <c:v>0.692281289148997</c:v>
                </c:pt>
                <c:pt idx="814">
                  <c:v>0.69193094141858602</c:v>
                </c:pt>
                <c:pt idx="815">
                  <c:v>0.69158072619365107</c:v>
                </c:pt>
                <c:pt idx="816">
                  <c:v>0.69123064366767406</c:v>
                </c:pt>
                <c:pt idx="817">
                  <c:v>0.69088069403413899</c:v>
                </c:pt>
                <c:pt idx="818">
                  <c:v>0.69053087748652908</c:v>
                </c:pt>
                <c:pt idx="819">
                  <c:v>0.69018119421833002</c:v>
                </c:pt>
                <c:pt idx="820">
                  <c:v>0.68983164442302503</c:v>
                </c:pt>
                <c:pt idx="821">
                  <c:v>0.689482228294097</c:v>
                </c:pt>
                <c:pt idx="822">
                  <c:v>0.68913294602502995</c:v>
                </c:pt>
                <c:pt idx="823">
                  <c:v>0.68878379780930898</c:v>
                </c:pt>
                <c:pt idx="824">
                  <c:v>0.68843478384041601</c:v>
                </c:pt>
                <c:pt idx="825">
                  <c:v>0.68808590431183703</c:v>
                </c:pt>
                <c:pt idx="826">
                  <c:v>0.68773715941705404</c:v>
                </c:pt>
                <c:pt idx="827">
                  <c:v>0.68738854934955307</c:v>
                </c:pt>
                <c:pt idx="828">
                  <c:v>0.687040074302815</c:v>
                </c:pt>
                <c:pt idx="829">
                  <c:v>0.68669173447032605</c:v>
                </c:pt>
                <c:pt idx="830">
                  <c:v>0.68634353004556892</c:v>
                </c:pt>
                <c:pt idx="831">
                  <c:v>0.68599546122202804</c:v>
                </c:pt>
                <c:pt idx="832">
                  <c:v>0.68564752819318697</c:v>
                </c:pt>
                <c:pt idx="833">
                  <c:v>0.68529973115252907</c:v>
                </c:pt>
                <c:pt idx="834">
                  <c:v>0.68495207029353899</c:v>
                </c:pt>
                <c:pt idx="835">
                  <c:v>0.68460454580970098</c:v>
                </c:pt>
                <c:pt idx="836">
                  <c:v>0.68425715789449804</c:v>
                </c:pt>
                <c:pt idx="837">
                  <c:v>0.68390990674141294</c:v>
                </c:pt>
                <c:pt idx="838">
                  <c:v>0.68356279254393204</c:v>
                </c:pt>
                <c:pt idx="839">
                  <c:v>0.683215815495538</c:v>
                </c:pt>
                <c:pt idx="840">
                  <c:v>0.68286897578971395</c:v>
                </c:pt>
                <c:pt idx="841">
                  <c:v>0.682522273619945</c:v>
                </c:pt>
                <c:pt idx="842">
                  <c:v>0.68217570917971404</c:v>
                </c:pt>
                <c:pt idx="843">
                  <c:v>0.68182928266250498</c:v>
                </c:pt>
                <c:pt idx="844">
                  <c:v>0.68148299426180192</c:v>
                </c:pt>
                <c:pt idx="845">
                  <c:v>0.681136844171089</c:v>
                </c:pt>
                <c:pt idx="846">
                  <c:v>0.68079083258384998</c:v>
                </c:pt>
                <c:pt idx="847">
                  <c:v>0.680444959693568</c:v>
                </c:pt>
                <c:pt idx="848">
                  <c:v>0.68009922569372794</c:v>
                </c:pt>
                <c:pt idx="849">
                  <c:v>0.67975363077781292</c:v>
                </c:pt>
                <c:pt idx="850">
                  <c:v>0.67940817513930707</c:v>
                </c:pt>
                <c:pt idx="851">
                  <c:v>0.67906285897169405</c:v>
                </c:pt>
                <c:pt idx="852">
                  <c:v>0.67871768246845698</c:v>
                </c:pt>
                <c:pt idx="853">
                  <c:v>0.67837264582308199</c:v>
                </c:pt>
                <c:pt idx="854">
                  <c:v>0.67802774922905096</c:v>
                </c:pt>
                <c:pt idx="855">
                  <c:v>0.67768299287984801</c:v>
                </c:pt>
                <c:pt idx="856">
                  <c:v>0.67733837696895693</c:v>
                </c:pt>
                <c:pt idx="857">
                  <c:v>0.67699390168986295</c:v>
                </c:pt>
                <c:pt idx="858">
                  <c:v>0.67664956723604797</c:v>
                </c:pt>
                <c:pt idx="859">
                  <c:v>0.67630537380099698</c:v>
                </c:pt>
                <c:pt idx="860">
                  <c:v>0.675961321578193</c:v>
                </c:pt>
                <c:pt idx="861">
                  <c:v>0.67561741076112103</c:v>
                </c:pt>
                <c:pt idx="862">
                  <c:v>0.67527364154326408</c:v>
                </c:pt>
                <c:pt idx="863">
                  <c:v>0.67493001411810694</c:v>
                </c:pt>
                <c:pt idx="864">
                  <c:v>0.67458652867913194</c:v>
                </c:pt>
                <c:pt idx="865">
                  <c:v>0.67424318541982398</c:v>
                </c:pt>
                <c:pt idx="866">
                  <c:v>0.67389998453366706</c:v>
                </c:pt>
                <c:pt idx="867">
                  <c:v>0.67355692621414398</c:v>
                </c:pt>
                <c:pt idx="868">
                  <c:v>0.67321401065473907</c:v>
                </c:pt>
                <c:pt idx="869">
                  <c:v>0.672871238048937</c:v>
                </c:pt>
                <c:pt idx="870">
                  <c:v>0.67252860859022101</c:v>
                </c:pt>
                <c:pt idx="871">
                  <c:v>0.67218612247207399</c:v>
                </c:pt>
                <c:pt idx="872">
                  <c:v>0.67184377988798105</c:v>
                </c:pt>
                <c:pt idx="873">
                  <c:v>0.67150158103142599</c:v>
                </c:pt>
                <c:pt idx="874">
                  <c:v>0.67115952609589202</c:v>
                </c:pt>
                <c:pt idx="875">
                  <c:v>0.67081761527486394</c:v>
                </c:pt>
                <c:pt idx="876">
                  <c:v>0.67047584876182498</c:v>
                </c:pt>
                <c:pt idx="877">
                  <c:v>0.67013422675025802</c:v>
                </c:pt>
                <c:pt idx="878">
                  <c:v>0.66979274943364797</c:v>
                </c:pt>
                <c:pt idx="879">
                  <c:v>0.66945141700547905</c:v>
                </c:pt>
                <c:pt idx="880">
                  <c:v>0.66911022965923506</c:v>
                </c:pt>
                <c:pt idx="881">
                  <c:v>0.66876918758839898</c:v>
                </c:pt>
                <c:pt idx="882">
                  <c:v>0.66842829098645495</c:v>
                </c:pt>
                <c:pt idx="883">
                  <c:v>0.66808754004688697</c:v>
                </c:pt>
                <c:pt idx="884">
                  <c:v>0.66774693496317905</c:v>
                </c:pt>
                <c:pt idx="885">
                  <c:v>0.66740647592881408</c:v>
                </c:pt>
                <c:pt idx="886">
                  <c:v>0.66706616313727696</c:v>
                </c:pt>
                <c:pt idx="887">
                  <c:v>0.66672599678205202</c:v>
                </c:pt>
                <c:pt idx="888">
                  <c:v>0.66638597705662206</c:v>
                </c:pt>
                <c:pt idx="889">
                  <c:v>0.66604610415447096</c:v>
                </c:pt>
                <c:pt idx="890">
                  <c:v>0.66570637826908308</c:v>
                </c:pt>
                <c:pt idx="891">
                  <c:v>0.66536679959394207</c:v>
                </c:pt>
                <c:pt idx="892">
                  <c:v>0.66502736832253095</c:v>
                </c:pt>
                <c:pt idx="893">
                  <c:v>0.66468808464833495</c:v>
                </c:pt>
                <c:pt idx="894">
                  <c:v>0.66434894876483708</c:v>
                </c:pt>
                <c:pt idx="895">
                  <c:v>0.664009960865521</c:v>
                </c:pt>
                <c:pt idx="896">
                  <c:v>0.66367112114387194</c:v>
                </c:pt>
                <c:pt idx="897">
                  <c:v>0.66333242979337204</c:v>
                </c:pt>
                <c:pt idx="898">
                  <c:v>0.66299388700750606</c:v>
                </c:pt>
                <c:pt idx="899">
                  <c:v>0.66265549297975801</c:v>
                </c:pt>
                <c:pt idx="900">
                  <c:v>0.66231724790361102</c:v>
                </c:pt>
                <c:pt idx="901">
                  <c:v>0.66197915197254897</c:v>
                </c:pt>
                <c:pt idx="902">
                  <c:v>0.661641205380057</c:v>
                </c:pt>
                <c:pt idx="903">
                  <c:v>0.66130340831961698</c:v>
                </c:pt>
                <c:pt idx="904">
                  <c:v>0.66096576098471393</c:v>
                </c:pt>
                <c:pt idx="905">
                  <c:v>0.66062826356883197</c:v>
                </c:pt>
                <c:pt idx="906">
                  <c:v>0.660290916265455</c:v>
                </c:pt>
                <c:pt idx="907">
                  <c:v>0.65995371926806501</c:v>
                </c:pt>
                <c:pt idx="908">
                  <c:v>0.65961667277014802</c:v>
                </c:pt>
                <c:pt idx="909">
                  <c:v>0.65927977696518703</c:v>
                </c:pt>
                <c:pt idx="910">
                  <c:v>0.65894303204666604</c:v>
                </c:pt>
                <c:pt idx="911">
                  <c:v>0.65860643820806808</c:v>
                </c:pt>
                <c:pt idx="912">
                  <c:v>0.65826999564287803</c:v>
                </c:pt>
                <c:pt idx="913">
                  <c:v>0.65793370454458</c:v>
                </c:pt>
                <c:pt idx="914">
                  <c:v>0.65759756510665701</c:v>
                </c:pt>
                <c:pt idx="915">
                  <c:v>0.65726157752259295</c:v>
                </c:pt>
                <c:pt idx="916">
                  <c:v>0.65692574198587206</c:v>
                </c:pt>
                <c:pt idx="917">
                  <c:v>0.656590058689977</c:v>
                </c:pt>
                <c:pt idx="918">
                  <c:v>0.656254527828394</c:v>
                </c:pt>
                <c:pt idx="919">
                  <c:v>0.65591914959460507</c:v>
                </c:pt>
                <c:pt idx="920">
                  <c:v>0.65558392418209399</c:v>
                </c:pt>
                <c:pt idx="921">
                  <c:v>0.655248851784345</c:v>
                </c:pt>
                <c:pt idx="922">
                  <c:v>0.65491393259484298</c:v>
                </c:pt>
                <c:pt idx="923">
                  <c:v>0.65457916680706996</c:v>
                </c:pt>
                <c:pt idx="924">
                  <c:v>0.65424455461451103</c:v>
                </c:pt>
                <c:pt idx="925">
                  <c:v>0.65391009621064999</c:v>
                </c:pt>
                <c:pt idx="926">
                  <c:v>0.65357579178896996</c:v>
                </c:pt>
                <c:pt idx="927">
                  <c:v>0.65324164154295494</c:v>
                </c:pt>
                <c:pt idx="928">
                  <c:v>0.65290764566609005</c:v>
                </c:pt>
                <c:pt idx="929">
                  <c:v>0.65257380435185697</c:v>
                </c:pt>
                <c:pt idx="930">
                  <c:v>0.65224011779374202</c:v>
                </c:pt>
                <c:pt idx="931">
                  <c:v>0.65190658618522701</c:v>
                </c:pt>
                <c:pt idx="932">
                  <c:v>0.65157320971979593</c:v>
                </c:pt>
                <c:pt idx="933">
                  <c:v>0.65123998859093402</c:v>
                </c:pt>
                <c:pt idx="934">
                  <c:v>0.65090692299212405</c:v>
                </c:pt>
                <c:pt idx="935">
                  <c:v>0.65057401311685004</c:v>
                </c:pt>
                <c:pt idx="936">
                  <c:v>0.65024125915859599</c:v>
                </c:pt>
                <c:pt idx="937">
                  <c:v>0.64990866131084601</c:v>
                </c:pt>
                <c:pt idx="938">
                  <c:v>0.64957621976708302</c:v>
                </c:pt>
                <c:pt idx="939">
                  <c:v>0.649243934720792</c:v>
                </c:pt>
                <c:pt idx="940">
                  <c:v>0.64891180636545598</c:v>
                </c:pt>
                <c:pt idx="941">
                  <c:v>0.64857983489455906</c:v>
                </c:pt>
                <c:pt idx="942">
                  <c:v>0.64824802050158503</c:v>
                </c:pt>
                <c:pt idx="943">
                  <c:v>0.64791636338001801</c:v>
                </c:pt>
                <c:pt idx="944">
                  <c:v>0.64758486372334201</c:v>
                </c:pt>
                <c:pt idx="945">
                  <c:v>0.64725352172504003</c:v>
                </c:pt>
                <c:pt idx="946">
                  <c:v>0.64692233757859596</c:v>
                </c:pt>
                <c:pt idx="947">
                  <c:v>0.64659131147749505</c:v>
                </c:pt>
                <c:pt idx="948">
                  <c:v>0.64626044361521995</c:v>
                </c:pt>
                <c:pt idx="949">
                  <c:v>0.64592973418525401</c:v>
                </c:pt>
                <c:pt idx="950">
                  <c:v>0.64559918338108302</c:v>
                </c:pt>
                <c:pt idx="951">
                  <c:v>0.64526879139618898</c:v>
                </c:pt>
                <c:pt idx="952">
                  <c:v>0.64493855842405601</c:v>
                </c:pt>
                <c:pt idx="953">
                  <c:v>0.644608484658169</c:v>
                </c:pt>
                <c:pt idx="954">
                  <c:v>0.64427857029201108</c:v>
                </c:pt>
                <c:pt idx="955">
                  <c:v>0.64394881551906602</c:v>
                </c:pt>
                <c:pt idx="956">
                  <c:v>0.64361922053281706</c:v>
                </c:pt>
                <c:pt idx="957">
                  <c:v>0.64328978552674998</c:v>
                </c:pt>
                <c:pt idx="958">
                  <c:v>0.64296051069434601</c:v>
                </c:pt>
                <c:pt idx="959">
                  <c:v>0.64263139622909193</c:v>
                </c:pt>
                <c:pt idx="960">
                  <c:v>0.64230244232446898</c:v>
                </c:pt>
                <c:pt idx="961">
                  <c:v>0.64197364917396293</c:v>
                </c:pt>
                <c:pt idx="962">
                  <c:v>0.64164501697105603</c:v>
                </c:pt>
                <c:pt idx="963">
                  <c:v>0.64131654590923293</c:v>
                </c:pt>
                <c:pt idx="964">
                  <c:v>0.64098823618197798</c:v>
                </c:pt>
                <c:pt idx="965">
                  <c:v>0.64066008798277396</c:v>
                </c:pt>
                <c:pt idx="966">
                  <c:v>0.640332101505106</c:v>
                </c:pt>
                <c:pt idx="967">
                  <c:v>0.64000427694245599</c:v>
                </c:pt>
                <c:pt idx="968">
                  <c:v>0.63967661448830992</c:v>
                </c:pt>
                <c:pt idx="969">
                  <c:v>0.63934911433615005</c:v>
                </c:pt>
                <c:pt idx="970">
                  <c:v>0.63902177667946103</c:v>
                </c:pt>
                <c:pt idx="971">
                  <c:v>0.63869460171172698</c:v>
                </c:pt>
                <c:pt idx="972">
                  <c:v>0.63836758962643092</c:v>
                </c:pt>
                <c:pt idx="973">
                  <c:v>0.63804074061705696</c:v>
                </c:pt>
                <c:pt idx="974">
                  <c:v>0.63771405487708899</c:v>
                </c:pt>
                <c:pt idx="975">
                  <c:v>0.63738753260001202</c:v>
                </c:pt>
                <c:pt idx="976">
                  <c:v>0.63706117397930795</c:v>
                </c:pt>
                <c:pt idx="977">
                  <c:v>0.636734979208461</c:v>
                </c:pt>
                <c:pt idx="978">
                  <c:v>0.63640894848095608</c:v>
                </c:pt>
                <c:pt idx="979">
                  <c:v>0.63608308199027608</c:v>
                </c:pt>
                <c:pt idx="980">
                  <c:v>0.635757379929906</c:v>
                </c:pt>
                <c:pt idx="981">
                  <c:v>0.63543184249332807</c:v>
                </c:pt>
                <c:pt idx="982">
                  <c:v>0.63510646987402808</c:v>
                </c:pt>
                <c:pt idx="983">
                  <c:v>0.63478126226548803</c:v>
                </c:pt>
                <c:pt idx="984">
                  <c:v>0.63445621986119205</c:v>
                </c:pt>
                <c:pt idx="985">
                  <c:v>0.63413134285462502</c:v>
                </c:pt>
                <c:pt idx="986">
                  <c:v>0.63380663143927007</c:v>
                </c:pt>
                <c:pt idx="987">
                  <c:v>0.63348208580861098</c:v>
                </c:pt>
                <c:pt idx="988">
                  <c:v>0.63315770615613198</c:v>
                </c:pt>
                <c:pt idx="989">
                  <c:v>0.63283349267531697</c:v>
                </c:pt>
                <c:pt idx="990">
                  <c:v>0.63250944555964894</c:v>
                </c:pt>
                <c:pt idx="991">
                  <c:v>0.63218556500261303</c:v>
                </c:pt>
                <c:pt idx="992">
                  <c:v>0.631861851197692</c:v>
                </c:pt>
                <c:pt idx="993">
                  <c:v>0.63153830433837099</c:v>
                </c:pt>
                <c:pt idx="994">
                  <c:v>0.631214924618132</c:v>
                </c:pt>
                <c:pt idx="995">
                  <c:v>0.63089171223046003</c:v>
                </c:pt>
                <c:pt idx="996">
                  <c:v>0.63056866736883899</c:v>
                </c:pt>
                <c:pt idx="997">
                  <c:v>0.63024579022675298</c:v>
                </c:pt>
                <c:pt idx="998">
                  <c:v>0.62992308099768402</c:v>
                </c:pt>
                <c:pt idx="999">
                  <c:v>0.62960053987511799</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attenuation'!$X$8:$X$52</c:f>
              <c:numCache>
                <c:formatCode>0.000</c:formatCode>
                <c:ptCount val="45"/>
                <c:pt idx="5">
                  <c:v>0.99299999999999999</c:v>
                </c:pt>
                <c:pt idx="8">
                  <c:v>0.98599999999999999</c:v>
                </c:pt>
                <c:pt idx="10">
                  <c:v>0.97799999999999998</c:v>
                </c:pt>
                <c:pt idx="12">
                  <c:v>0.97099999999999997</c:v>
                </c:pt>
                <c:pt idx="14">
                  <c:v>0.96299999999999997</c:v>
                </c:pt>
                <c:pt idx="15">
                  <c:v>0.95599999999999996</c:v>
                </c:pt>
                <c:pt idx="16">
                  <c:v>0.94799999999999995</c:v>
                </c:pt>
                <c:pt idx="17">
                  <c:v>0.94100000000000006</c:v>
                </c:pt>
                <c:pt idx="18">
                  <c:v>0.93300000000000005</c:v>
                </c:pt>
                <c:pt idx="19">
                  <c:v>0.92500000000000004</c:v>
                </c:pt>
                <c:pt idx="21">
                  <c:v>0.90500000000000003</c:v>
                </c:pt>
                <c:pt idx="22">
                  <c:v>0.88600000000000001</c:v>
                </c:pt>
                <c:pt idx="23">
                  <c:v>0.84599999999999997</c:v>
                </c:pt>
                <c:pt idx="25">
                  <c:v>0.76900000000000002</c:v>
                </c:pt>
                <c:pt idx="26">
                  <c:v>0.69599999999999995</c:v>
                </c:pt>
                <c:pt idx="27">
                  <c:v>0.628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attenuation'!$BH$8:$BH$1007</c:f>
              <c:numCache>
                <c:formatCode>0.000</c:formatCode>
                <c:ptCount val="1000"/>
                <c:pt idx="0">
                  <c:v>0.99997676230712318</c:v>
                </c:pt>
                <c:pt idx="1">
                  <c:v>0.99960942288711629</c:v>
                </c:pt>
                <c:pt idx="2">
                  <c:v>0.99924207891632388</c:v>
                </c:pt>
                <c:pt idx="3">
                  <c:v>0.99887472809521261</c:v>
                </c:pt>
                <c:pt idx="4">
                  <c:v>0.99850736812424901</c:v>
                </c:pt>
                <c:pt idx="5">
                  <c:v>0.99813999670389986</c:v>
                </c:pt>
                <c:pt idx="6">
                  <c:v>0.99777261153463193</c:v>
                </c:pt>
                <c:pt idx="7">
                  <c:v>0.99740521031691187</c:v>
                </c:pt>
                <c:pt idx="8">
                  <c:v>0.99703779075120624</c:v>
                </c:pt>
                <c:pt idx="9">
                  <c:v>0.99667035053798192</c:v>
                </c:pt>
                <c:pt idx="10">
                  <c:v>0.99630288737770545</c:v>
                </c:pt>
                <c:pt idx="11">
                  <c:v>0.99593539897084371</c:v>
                </c:pt>
                <c:pt idx="12">
                  <c:v>0.99556788301786314</c:v>
                </c:pt>
                <c:pt idx="13">
                  <c:v>0.99520033721923074</c:v>
                </c:pt>
                <c:pt idx="14">
                  <c:v>0.99483275927541293</c:v>
                </c:pt>
                <c:pt idx="15">
                  <c:v>0.99446514688687648</c:v>
                </c:pt>
                <c:pt idx="16">
                  <c:v>0.99409749775408818</c:v>
                </c:pt>
                <c:pt idx="17">
                  <c:v>0.99372980957751467</c:v>
                </c:pt>
                <c:pt idx="18">
                  <c:v>0.99336208005762261</c:v>
                </c:pt>
                <c:pt idx="19">
                  <c:v>0.99299430689487878</c:v>
                </c:pt>
                <c:pt idx="20">
                  <c:v>0.99262648779629936</c:v>
                </c:pt>
                <c:pt idx="21">
                  <c:v>0.99225862049509894</c:v>
                </c:pt>
                <c:pt idx="22">
                  <c:v>0.99189070273104185</c:v>
                </c:pt>
                <c:pt idx="23">
                  <c:v>0.9915227322438922</c:v>
                </c:pt>
                <c:pt idx="24">
                  <c:v>0.99115470677341422</c:v>
                </c:pt>
                <c:pt idx="25">
                  <c:v>0.99078662405937212</c:v>
                </c:pt>
                <c:pt idx="26">
                  <c:v>0.99041848184153014</c:v>
                </c:pt>
                <c:pt idx="27">
                  <c:v>0.99005027785965238</c:v>
                </c:pt>
                <c:pt idx="28">
                  <c:v>0.98968200985350319</c:v>
                </c:pt>
                <c:pt idx="29">
                  <c:v>0.98931367556284666</c:v>
                </c:pt>
                <c:pt idx="30">
                  <c:v>0.98894527272744703</c:v>
                </c:pt>
                <c:pt idx="31">
                  <c:v>0.98857679908706853</c:v>
                </c:pt>
                <c:pt idx="32">
                  <c:v>0.98820825238147525</c:v>
                </c:pt>
                <c:pt idx="33">
                  <c:v>0.98783963035043154</c:v>
                </c:pt>
                <c:pt idx="34">
                  <c:v>0.98747093073370151</c:v>
                </c:pt>
                <c:pt idx="35">
                  <c:v>0.98710215127104939</c:v>
                </c:pt>
                <c:pt idx="36">
                  <c:v>0.98673328970223939</c:v>
                </c:pt>
                <c:pt idx="37">
                  <c:v>0.98636434376703575</c:v>
                </c:pt>
                <c:pt idx="38">
                  <c:v>0.98599531120520256</c:v>
                </c:pt>
                <c:pt idx="39">
                  <c:v>0.98562618975650418</c:v>
                </c:pt>
                <c:pt idx="40">
                  <c:v>0.98525697757731667</c:v>
                </c:pt>
                <c:pt idx="41">
                  <c:v>0.98488767449046388</c:v>
                </c:pt>
                <c:pt idx="42">
                  <c:v>0.98451828073538161</c:v>
                </c:pt>
                <c:pt idx="43">
                  <c:v>0.98414879655150578</c:v>
                </c:pt>
                <c:pt idx="44">
                  <c:v>0.98377922217827207</c:v>
                </c:pt>
                <c:pt idx="45">
                  <c:v>0.98340955785511641</c:v>
                </c:pt>
                <c:pt idx="46">
                  <c:v>0.98303980382147449</c:v>
                </c:pt>
                <c:pt idx="47">
                  <c:v>0.98266996031678222</c:v>
                </c:pt>
                <c:pt idx="48">
                  <c:v>0.9823000275804753</c:v>
                </c:pt>
                <c:pt idx="49">
                  <c:v>0.98193000585198975</c:v>
                </c:pt>
                <c:pt idx="50">
                  <c:v>0.98155989537076116</c:v>
                </c:pt>
                <c:pt idx="51">
                  <c:v>0.98118969637622555</c:v>
                </c:pt>
                <c:pt idx="52">
                  <c:v>0.9808194091078184</c:v>
                </c:pt>
                <c:pt idx="53">
                  <c:v>0.98044903380497594</c:v>
                </c:pt>
                <c:pt idx="54">
                  <c:v>0.98007857070713356</c:v>
                </c:pt>
                <c:pt idx="55">
                  <c:v>0.97970802005372748</c:v>
                </c:pt>
                <c:pt idx="56">
                  <c:v>0.9793373820841933</c:v>
                </c:pt>
                <c:pt idx="57">
                  <c:v>0.97896665703796681</c:v>
                </c:pt>
                <c:pt idx="58">
                  <c:v>0.97859584515448395</c:v>
                </c:pt>
                <c:pt idx="59">
                  <c:v>0.97822494667318027</c:v>
                </c:pt>
                <c:pt idx="60">
                  <c:v>0.97785396158220272</c:v>
                </c:pt>
                <c:pt idx="61">
                  <c:v>0.97748288886454093</c:v>
                </c:pt>
                <c:pt idx="62">
                  <c:v>0.97711172725189555</c:v>
                </c:pt>
                <c:pt idx="63">
                  <c:v>0.97674047547596698</c:v>
                </c:pt>
                <c:pt idx="64">
                  <c:v>0.97636913226845623</c:v>
                </c:pt>
                <c:pt idx="65">
                  <c:v>0.97599769636106348</c:v>
                </c:pt>
                <c:pt idx="66">
                  <c:v>0.97562616648548961</c:v>
                </c:pt>
                <c:pt idx="67">
                  <c:v>0.97525454137343515</c:v>
                </c:pt>
                <c:pt idx="68">
                  <c:v>0.97488281975660074</c:v>
                </c:pt>
                <c:pt idx="69">
                  <c:v>0.97451100036668692</c:v>
                </c:pt>
                <c:pt idx="70">
                  <c:v>0.97413908193539434</c:v>
                </c:pt>
                <c:pt idx="71">
                  <c:v>0.97376706319442352</c:v>
                </c:pt>
                <c:pt idx="72">
                  <c:v>0.97339494287547512</c:v>
                </c:pt>
                <c:pt idx="73">
                  <c:v>0.97302271971024978</c:v>
                </c:pt>
                <c:pt idx="74">
                  <c:v>0.97265039243044815</c:v>
                </c:pt>
                <c:pt idx="75">
                  <c:v>0.97227795976777065</c:v>
                </c:pt>
                <c:pt idx="76">
                  <c:v>0.97190542045391815</c:v>
                </c:pt>
                <c:pt idx="77">
                  <c:v>0.97153277322059106</c:v>
                </c:pt>
                <c:pt idx="78">
                  <c:v>0.97116001679949004</c:v>
                </c:pt>
                <c:pt idx="79">
                  <c:v>0.97078714992231574</c:v>
                </c:pt>
                <c:pt idx="80">
                  <c:v>0.97041417155864218</c:v>
                </c:pt>
                <c:pt idx="81">
                  <c:v>0.97004108162953884</c:v>
                </c:pt>
                <c:pt idx="82">
                  <c:v>0.9696678802939479</c:v>
                </c:pt>
                <c:pt idx="83">
                  <c:v>0.96929456771081235</c:v>
                </c:pt>
                <c:pt idx="84">
                  <c:v>0.96892114403907459</c:v>
                </c:pt>
                <c:pt idx="85">
                  <c:v>0.96854760943767748</c:v>
                </c:pt>
                <c:pt idx="86">
                  <c:v>0.96817396406556355</c:v>
                </c:pt>
                <c:pt idx="87">
                  <c:v>0.96780020808167566</c:v>
                </c:pt>
                <c:pt idx="88">
                  <c:v>0.96742634164495633</c:v>
                </c:pt>
                <c:pt idx="89">
                  <c:v>0.96705236491434821</c:v>
                </c:pt>
                <c:pt idx="90">
                  <c:v>0.96667827804879403</c:v>
                </c:pt>
                <c:pt idx="91">
                  <c:v>0.96630408120723643</c:v>
                </c:pt>
                <c:pt idx="92">
                  <c:v>0.96592977454861795</c:v>
                </c:pt>
                <c:pt idx="93">
                  <c:v>0.96555535823188143</c:v>
                </c:pt>
                <c:pt idx="94">
                  <c:v>0.96518083241596941</c:v>
                </c:pt>
                <c:pt idx="95">
                  <c:v>0.96480619725982464</c:v>
                </c:pt>
                <c:pt idx="96">
                  <c:v>0.96443145292238974</c:v>
                </c:pt>
                <c:pt idx="97">
                  <c:v>0.96405659956260725</c:v>
                </c:pt>
                <c:pt idx="98">
                  <c:v>0.96368163733942025</c:v>
                </c:pt>
                <c:pt idx="99">
                  <c:v>0.96330656641177081</c:v>
                </c:pt>
                <c:pt idx="100">
                  <c:v>0.96293138659641364</c:v>
                </c:pt>
                <c:pt idx="101">
                  <c:v>0.96255609634134887</c:v>
                </c:pt>
                <c:pt idx="102">
                  <c:v>0.96218069375238857</c:v>
                </c:pt>
                <c:pt idx="103">
                  <c:v>0.96180517693534462</c:v>
                </c:pt>
                <c:pt idx="104">
                  <c:v>0.96142954399602898</c:v>
                </c:pt>
                <c:pt idx="105">
                  <c:v>0.96105379304025362</c:v>
                </c:pt>
                <c:pt idx="106">
                  <c:v>0.96067792217383052</c:v>
                </c:pt>
                <c:pt idx="107">
                  <c:v>0.96030192950257165</c:v>
                </c:pt>
                <c:pt idx="108">
                  <c:v>0.95992581313228875</c:v>
                </c:pt>
                <c:pt idx="109">
                  <c:v>0.95954957116879402</c:v>
                </c:pt>
                <c:pt idx="110">
                  <c:v>0.95917320171789933</c:v>
                </c:pt>
                <c:pt idx="111">
                  <c:v>0.95879670288541663</c:v>
                </c:pt>
                <c:pt idx="112">
                  <c:v>0.95842007277715779</c:v>
                </c:pt>
                <c:pt idx="113">
                  <c:v>0.9580433094989349</c:v>
                </c:pt>
                <c:pt idx="114">
                  <c:v>0.95766641115655982</c:v>
                </c:pt>
                <c:pt idx="115">
                  <c:v>0.9572893758558445</c:v>
                </c:pt>
                <c:pt idx="116">
                  <c:v>0.95691220170260094</c:v>
                </c:pt>
                <c:pt idx="117">
                  <c:v>0.95653488680264098</c:v>
                </c:pt>
                <c:pt idx="118">
                  <c:v>0.95615742926177671</c:v>
                </c:pt>
                <c:pt idx="119">
                  <c:v>0.95577982718582011</c:v>
                </c:pt>
                <c:pt idx="120">
                  <c:v>0.95540207892663376</c:v>
                </c:pt>
                <c:pt idx="121">
                  <c:v>0.95502418382028442</c:v>
                </c:pt>
                <c:pt idx="122">
                  <c:v>0.95464614144888904</c:v>
                </c:pt>
                <c:pt idx="123">
                  <c:v>0.95426795139456499</c:v>
                </c:pt>
                <c:pt idx="124">
                  <c:v>0.95388961323942967</c:v>
                </c:pt>
                <c:pt idx="125">
                  <c:v>0.95351112656560033</c:v>
                </c:pt>
                <c:pt idx="126">
                  <c:v>0.95313249095519414</c:v>
                </c:pt>
                <c:pt idx="127">
                  <c:v>0.95275370599032849</c:v>
                </c:pt>
                <c:pt idx="128">
                  <c:v>0.95237477125312076</c:v>
                </c:pt>
                <c:pt idx="129">
                  <c:v>0.95199568632568787</c:v>
                </c:pt>
                <c:pt idx="130">
                  <c:v>0.95161645079014745</c:v>
                </c:pt>
                <c:pt idx="131">
                  <c:v>0.95123706422861665</c:v>
                </c:pt>
                <c:pt idx="132">
                  <c:v>0.95085752622321273</c:v>
                </c:pt>
                <c:pt idx="133">
                  <c:v>0.95047783635605299</c:v>
                </c:pt>
                <c:pt idx="134">
                  <c:v>0.95009799420925478</c:v>
                </c:pt>
                <c:pt idx="135">
                  <c:v>0.94971799936493528</c:v>
                </c:pt>
                <c:pt idx="136">
                  <c:v>0.94933785140521187</c:v>
                </c:pt>
                <c:pt idx="137">
                  <c:v>0.94895754991220183</c:v>
                </c:pt>
                <c:pt idx="138">
                  <c:v>0.9485770944680223</c:v>
                </c:pt>
                <c:pt idx="139">
                  <c:v>0.94819648465479067</c:v>
                </c:pt>
                <c:pt idx="140">
                  <c:v>0.9478157198348468</c:v>
                </c:pt>
                <c:pt idx="141">
                  <c:v>0.94743479849142065</c:v>
                </c:pt>
                <c:pt idx="142">
                  <c:v>0.94705371888796464</c:v>
                </c:pt>
                <c:pt idx="143">
                  <c:v>0.94667247928793141</c:v>
                </c:pt>
                <c:pt idx="144">
                  <c:v>0.94629107795477352</c:v>
                </c:pt>
                <c:pt idx="145">
                  <c:v>0.94590951315194327</c:v>
                </c:pt>
                <c:pt idx="146">
                  <c:v>0.94552778314289354</c:v>
                </c:pt>
                <c:pt idx="147">
                  <c:v>0.94514588619107665</c:v>
                </c:pt>
                <c:pt idx="148">
                  <c:v>0.94476382055994512</c:v>
                </c:pt>
                <c:pt idx="149">
                  <c:v>0.94438158451295151</c:v>
                </c:pt>
                <c:pt idx="150">
                  <c:v>0.94399917631354835</c:v>
                </c:pt>
                <c:pt idx="151">
                  <c:v>0.94361659422518818</c:v>
                </c:pt>
                <c:pt idx="152">
                  <c:v>0.94323383651132353</c:v>
                </c:pt>
                <c:pt idx="153">
                  <c:v>0.94285090143540695</c:v>
                </c:pt>
                <c:pt idx="154">
                  <c:v>0.94246778726089087</c:v>
                </c:pt>
                <c:pt idx="155">
                  <c:v>0.94208449225122803</c:v>
                </c:pt>
                <c:pt idx="156">
                  <c:v>0.94170101466987066</c:v>
                </c:pt>
                <c:pt idx="157">
                  <c:v>0.94131735278027151</c:v>
                </c:pt>
                <c:pt idx="158">
                  <c:v>0.94093350484588301</c:v>
                </c:pt>
                <c:pt idx="159">
                  <c:v>0.9405494691301578</c:v>
                </c:pt>
                <c:pt idx="160">
                  <c:v>0.94016524439903071</c:v>
                </c:pt>
                <c:pt idx="161">
                  <c:v>0.93978083142836655</c:v>
                </c:pt>
                <c:pt idx="162">
                  <c:v>0.93939623149651252</c:v>
                </c:pt>
                <c:pt idx="163">
                  <c:v>0.93901144588181573</c:v>
                </c:pt>
                <c:pt idx="164">
                  <c:v>0.93862647586262327</c:v>
                </c:pt>
                <c:pt idx="165">
                  <c:v>0.93824132271728256</c:v>
                </c:pt>
                <c:pt idx="166">
                  <c:v>0.93785598772414069</c:v>
                </c:pt>
                <c:pt idx="167">
                  <c:v>0.93747047216154478</c:v>
                </c:pt>
                <c:pt idx="168">
                  <c:v>0.93708477730784201</c:v>
                </c:pt>
                <c:pt idx="169">
                  <c:v>0.93669890444137949</c:v>
                </c:pt>
                <c:pt idx="170">
                  <c:v>0.93631285484050464</c:v>
                </c:pt>
                <c:pt idx="171">
                  <c:v>0.93592662978356445</c:v>
                </c:pt>
                <c:pt idx="172">
                  <c:v>0.935540230548906</c:v>
                </c:pt>
                <c:pt idx="173">
                  <c:v>0.93515365841487674</c:v>
                </c:pt>
                <c:pt idx="174">
                  <c:v>0.93476691465982353</c:v>
                </c:pt>
                <c:pt idx="175">
                  <c:v>0.9343800005620938</c:v>
                </c:pt>
                <c:pt idx="176">
                  <c:v>0.93399291740003476</c:v>
                </c:pt>
                <c:pt idx="177">
                  <c:v>0.93360566645199328</c:v>
                </c:pt>
                <c:pt idx="178">
                  <c:v>0.93321824899631678</c:v>
                </c:pt>
                <c:pt idx="179">
                  <c:v>0.93283066631135247</c:v>
                </c:pt>
                <c:pt idx="180">
                  <c:v>0.93244291986205075</c:v>
                </c:pt>
                <c:pt idx="181">
                  <c:v>0.93205501185977635</c:v>
                </c:pt>
                <c:pt idx="182">
                  <c:v>0.93166694470249656</c:v>
                </c:pt>
                <c:pt idx="183">
                  <c:v>0.93127872078817953</c:v>
                </c:pt>
                <c:pt idx="184">
                  <c:v>0.93089034251479297</c:v>
                </c:pt>
                <c:pt idx="185">
                  <c:v>0.93050181228030471</c:v>
                </c:pt>
                <c:pt idx="186">
                  <c:v>0.93011313248268235</c:v>
                </c:pt>
                <c:pt idx="187">
                  <c:v>0.92972430551989405</c:v>
                </c:pt>
                <c:pt idx="188">
                  <c:v>0.92933533378990729</c:v>
                </c:pt>
                <c:pt idx="189">
                  <c:v>0.92894621969069013</c:v>
                </c:pt>
                <c:pt idx="190">
                  <c:v>0.92855696562020995</c:v>
                </c:pt>
                <c:pt idx="191">
                  <c:v>0.92816757397643501</c:v>
                </c:pt>
                <c:pt idx="192">
                  <c:v>0.92777804715733281</c:v>
                </c:pt>
                <c:pt idx="193">
                  <c:v>0.92738838756087127</c:v>
                </c:pt>
                <c:pt idx="194">
                  <c:v>0.92699859758501824</c:v>
                </c:pt>
                <c:pt idx="195">
                  <c:v>0.92660867962774129</c:v>
                </c:pt>
                <c:pt idx="196">
                  <c:v>0.92621863608700838</c:v>
                </c:pt>
                <c:pt idx="197">
                  <c:v>0.92582846936078733</c:v>
                </c:pt>
                <c:pt idx="198">
                  <c:v>0.92543818184704585</c:v>
                </c:pt>
                <c:pt idx="199">
                  <c:v>0.92504777594375176</c:v>
                </c:pt>
                <c:pt idx="200">
                  <c:v>0.92465725399770604</c:v>
                </c:pt>
                <c:pt idx="201">
                  <c:v>0.92426661815104194</c:v>
                </c:pt>
                <c:pt idx="202">
                  <c:v>0.92387587049472553</c:v>
                </c:pt>
                <c:pt idx="203">
                  <c:v>0.92348501311972353</c:v>
                </c:pt>
                <c:pt idx="204">
                  <c:v>0.92309404811700202</c:v>
                </c:pt>
                <c:pt idx="205">
                  <c:v>0.92270297757752739</c:v>
                </c:pt>
                <c:pt idx="206">
                  <c:v>0.92231180359226594</c:v>
                </c:pt>
                <c:pt idx="207">
                  <c:v>0.92192052825218429</c:v>
                </c:pt>
                <c:pt idx="208">
                  <c:v>0.9215291536482485</c:v>
                </c:pt>
                <c:pt idx="209">
                  <c:v>0.92113768187142497</c:v>
                </c:pt>
                <c:pt idx="210">
                  <c:v>0.92074611501268011</c:v>
                </c:pt>
                <c:pt idx="211">
                  <c:v>0.9203544551629802</c:v>
                </c:pt>
                <c:pt idx="212">
                  <c:v>0.91996270441329164</c:v>
                </c:pt>
                <c:pt idx="213">
                  <c:v>0.91957086485458073</c:v>
                </c:pt>
                <c:pt idx="214">
                  <c:v>0.91917893857781374</c:v>
                </c:pt>
                <c:pt idx="215">
                  <c:v>0.9187869276739572</c:v>
                </c:pt>
                <c:pt idx="216">
                  <c:v>0.91839483423397728</c:v>
                </c:pt>
                <c:pt idx="217">
                  <c:v>0.91800266034884037</c:v>
                </c:pt>
                <c:pt idx="218">
                  <c:v>0.91761040810951289</c:v>
                </c:pt>
                <c:pt idx="219">
                  <c:v>0.91721807960696122</c:v>
                </c:pt>
                <c:pt idx="220">
                  <c:v>0.91682567693215145</c:v>
                </c:pt>
                <c:pt idx="221">
                  <c:v>0.91643320217605007</c:v>
                </c:pt>
                <c:pt idx="222">
                  <c:v>0.91604065742962348</c:v>
                </c:pt>
                <c:pt idx="223">
                  <c:v>0.91564804478383799</c:v>
                </c:pt>
                <c:pt idx="224">
                  <c:v>0.91525536632965987</c:v>
                </c:pt>
                <c:pt idx="225">
                  <c:v>0.91486262415805575</c:v>
                </c:pt>
                <c:pt idx="226">
                  <c:v>0.91446982035999147</c:v>
                </c:pt>
                <c:pt idx="227">
                  <c:v>0.91407695702643377</c:v>
                </c:pt>
                <c:pt idx="228">
                  <c:v>0.91368403624834882</c:v>
                </c:pt>
                <c:pt idx="229">
                  <c:v>0.91329106011670314</c:v>
                </c:pt>
                <c:pt idx="230">
                  <c:v>0.91289803072246278</c:v>
                </c:pt>
                <c:pt idx="231">
                  <c:v>0.91250495015659427</c:v>
                </c:pt>
                <c:pt idx="232">
                  <c:v>0.91211182051006401</c:v>
                </c:pt>
                <c:pt idx="233">
                  <c:v>0.91171864387383816</c:v>
                </c:pt>
                <c:pt idx="234">
                  <c:v>0.91132542233888336</c:v>
                </c:pt>
                <c:pt idx="235">
                  <c:v>0.91093215799616556</c:v>
                </c:pt>
                <c:pt idx="236">
                  <c:v>0.91053885293665138</c:v>
                </c:pt>
                <c:pt idx="237">
                  <c:v>0.91014550925130711</c:v>
                </c:pt>
                <c:pt idx="238">
                  <c:v>0.90975212903109903</c:v>
                </c:pt>
                <c:pt idx="239">
                  <c:v>0.90935871436699345</c:v>
                </c:pt>
                <c:pt idx="240">
                  <c:v>0.90896526734995686</c:v>
                </c:pt>
                <c:pt idx="241">
                  <c:v>0.90857179007095556</c:v>
                </c:pt>
                <c:pt idx="242">
                  <c:v>0.90817828462095584</c:v>
                </c:pt>
                <c:pt idx="243">
                  <c:v>0.90778475309092399</c:v>
                </c:pt>
                <c:pt idx="244">
                  <c:v>0.90739119757182662</c:v>
                </c:pt>
                <c:pt idx="245">
                  <c:v>0.9069976201546297</c:v>
                </c:pt>
                <c:pt idx="246">
                  <c:v>0.90660402293029974</c:v>
                </c:pt>
                <c:pt idx="247">
                  <c:v>0.90621040798980323</c:v>
                </c:pt>
                <c:pt idx="248">
                  <c:v>0.90581677742410616</c:v>
                </c:pt>
                <c:pt idx="249">
                  <c:v>0.90542313332417534</c:v>
                </c:pt>
                <c:pt idx="250">
                  <c:v>0.90502947730853711</c:v>
                </c:pt>
                <c:pt idx="251">
                  <c:v>0.9046358091059602</c:v>
                </c:pt>
                <c:pt idx="252">
                  <c:v>0.90424212797277359</c:v>
                </c:pt>
                <c:pt idx="253">
                  <c:v>0.90384843316530628</c:v>
                </c:pt>
                <c:pt idx="254">
                  <c:v>0.90345472393988713</c:v>
                </c:pt>
                <c:pt idx="255">
                  <c:v>0.90306099955284513</c:v>
                </c:pt>
                <c:pt idx="256">
                  <c:v>0.90266725926050928</c:v>
                </c:pt>
                <c:pt idx="257">
                  <c:v>0.90227350231920855</c:v>
                </c:pt>
                <c:pt idx="258">
                  <c:v>0.90187972798527183</c:v>
                </c:pt>
                <c:pt idx="259">
                  <c:v>0.9014859355150282</c:v>
                </c:pt>
                <c:pt idx="260">
                  <c:v>0.90109212416480644</c:v>
                </c:pt>
                <c:pt idx="261">
                  <c:v>0.90069829319093575</c:v>
                </c:pt>
                <c:pt idx="262">
                  <c:v>0.90030444184974501</c:v>
                </c:pt>
                <c:pt idx="263">
                  <c:v>0.89991056939756298</c:v>
                </c:pt>
                <c:pt idx="264">
                  <c:v>0.89951667509071898</c:v>
                </c:pt>
                <c:pt idx="265">
                  <c:v>0.89912275818554199</c:v>
                </c:pt>
                <c:pt idx="266">
                  <c:v>0.89872881793836001</c:v>
                </c:pt>
                <c:pt idx="267">
                  <c:v>0.89833485360550402</c:v>
                </c:pt>
                <c:pt idx="268">
                  <c:v>0.89794086444330101</c:v>
                </c:pt>
                <c:pt idx="269">
                  <c:v>0.89754684970807996</c:v>
                </c:pt>
                <c:pt idx="270">
                  <c:v>0.89715280865617197</c:v>
                </c:pt>
                <c:pt idx="271">
                  <c:v>0.89675874054390403</c:v>
                </c:pt>
                <c:pt idx="272">
                  <c:v>0.89636464462760501</c:v>
                </c:pt>
                <c:pt idx="273">
                  <c:v>0.89597052016360501</c:v>
                </c:pt>
                <c:pt idx="274">
                  <c:v>0.89557636640823302</c:v>
                </c:pt>
                <c:pt idx="275">
                  <c:v>0.89518218261781701</c:v>
                </c:pt>
                <c:pt idx="276">
                  <c:v>0.89478796804868599</c:v>
                </c:pt>
                <c:pt idx="277">
                  <c:v>0.89439372195717004</c:v>
                </c:pt>
                <c:pt idx="278">
                  <c:v>0.89399944359959804</c:v>
                </c:pt>
                <c:pt idx="279">
                  <c:v>0.89360513223229698</c:v>
                </c:pt>
                <c:pt idx="280">
                  <c:v>0.89321078711159796</c:v>
                </c:pt>
                <c:pt idx="281">
                  <c:v>0.89281640749382896</c:v>
                </c:pt>
                <c:pt idx="282">
                  <c:v>0.89242199263531996</c:v>
                </c:pt>
                <c:pt idx="283">
                  <c:v>0.89202754179239796</c:v>
                </c:pt>
                <c:pt idx="284">
                  <c:v>0.89163305422139394</c:v>
                </c:pt>
                <c:pt idx="285">
                  <c:v>0.891238529178636</c:v>
                </c:pt>
                <c:pt idx="286">
                  <c:v>0.89084396592045301</c:v>
                </c:pt>
                <c:pt idx="287">
                  <c:v>0.89044936370317396</c:v>
                </c:pt>
                <c:pt idx="288">
                  <c:v>0.89005472178312806</c:v>
                </c:pt>
                <c:pt idx="289">
                  <c:v>0.88966003941664396</c:v>
                </c:pt>
                <c:pt idx="290">
                  <c:v>0.88926531586005098</c:v>
                </c:pt>
                <c:pt idx="291">
                  <c:v>0.88887055036967799</c:v>
                </c:pt>
                <c:pt idx="292">
                  <c:v>0.88847574220185399</c:v>
                </c:pt>
                <c:pt idx="293">
                  <c:v>0.88808089061290696</c:v>
                </c:pt>
                <c:pt idx="294">
                  <c:v>0.88768599485916799</c:v>
                </c:pt>
                <c:pt idx="295">
                  <c:v>0.88729105419696397</c:v>
                </c:pt>
                <c:pt idx="296">
                  <c:v>0.88689606788262498</c:v>
                </c:pt>
                <c:pt idx="297">
                  <c:v>0.88650103517248002</c:v>
                </c:pt>
                <c:pt idx="298">
                  <c:v>0.88610595532285696</c:v>
                </c:pt>
                <c:pt idx="299">
                  <c:v>0.88571082759008601</c:v>
                </c:pt>
                <c:pt idx="300">
                  <c:v>0.88531565155340397</c:v>
                </c:pt>
                <c:pt idx="301">
                  <c:v>0.88492042808368099</c:v>
                </c:pt>
                <c:pt idx="302">
                  <c:v>0.88452515837469703</c:v>
                </c:pt>
                <c:pt idx="303">
                  <c:v>0.88412984362023006</c:v>
                </c:pt>
                <c:pt idx="304">
                  <c:v>0.88373448501405905</c:v>
                </c:pt>
                <c:pt idx="305">
                  <c:v>0.88333908374996306</c:v>
                </c:pt>
                <c:pt idx="306">
                  <c:v>0.88294364102172096</c:v>
                </c:pt>
                <c:pt idx="307">
                  <c:v>0.88254815802311204</c:v>
                </c:pt>
                <c:pt idx="308">
                  <c:v>0.88215263594791404</c:v>
                </c:pt>
                <c:pt idx="309">
                  <c:v>0.88175707598990705</c:v>
                </c:pt>
                <c:pt idx="310">
                  <c:v>0.88136147934286901</c:v>
                </c:pt>
                <c:pt idx="311">
                  <c:v>0.88096584720057902</c:v>
                </c:pt>
                <c:pt idx="312">
                  <c:v>0.88057018075681703</c:v>
                </c:pt>
                <c:pt idx="313">
                  <c:v>0.88017448120536002</c:v>
                </c:pt>
                <c:pt idx="314">
                  <c:v>0.87977874973998904</c:v>
                </c:pt>
                <c:pt idx="315">
                  <c:v>0.87938298755448097</c:v>
                </c:pt>
                <c:pt idx="316">
                  <c:v>0.87898719584261598</c:v>
                </c:pt>
                <c:pt idx="317">
                  <c:v>0.87859137579817204</c:v>
                </c:pt>
                <c:pt idx="318">
                  <c:v>0.878195528614928</c:v>
                </c:pt>
                <c:pt idx="319">
                  <c:v>0.87779965548666405</c:v>
                </c:pt>
                <c:pt idx="320">
                  <c:v>0.87740375760715805</c:v>
                </c:pt>
                <c:pt idx="321">
                  <c:v>0.87700783617018896</c:v>
                </c:pt>
                <c:pt idx="322">
                  <c:v>0.87661189236953596</c:v>
                </c:pt>
                <c:pt idx="323">
                  <c:v>0.87621592739897802</c:v>
                </c:pt>
                <c:pt idx="324">
                  <c:v>0.875819942452293</c:v>
                </c:pt>
                <c:pt idx="325">
                  <c:v>0.87542393872326096</c:v>
                </c:pt>
                <c:pt idx="326">
                  <c:v>0.87502791740565999</c:v>
                </c:pt>
                <c:pt idx="327">
                  <c:v>0.87463187969326994</c:v>
                </c:pt>
                <c:pt idx="328">
                  <c:v>0.874235826779868</c:v>
                </c:pt>
                <c:pt idx="329">
                  <c:v>0.87383975985923501</c:v>
                </c:pt>
                <c:pt idx="330">
                  <c:v>0.87344368012514906</c:v>
                </c:pt>
                <c:pt idx="331">
                  <c:v>0.87304758877138799</c:v>
                </c:pt>
                <c:pt idx="332">
                  <c:v>0.87265148699173201</c:v>
                </c:pt>
                <c:pt idx="333">
                  <c:v>0.87225537597995895</c:v>
                </c:pt>
                <c:pt idx="334">
                  <c:v>0.871859256929849</c:v>
                </c:pt>
                <c:pt idx="335">
                  <c:v>0.87146313103518003</c:v>
                </c:pt>
                <c:pt idx="336">
                  <c:v>0.87106699948973199</c:v>
                </c:pt>
                <c:pt idx="337">
                  <c:v>0.87067086348728195</c:v>
                </c:pt>
                <c:pt idx="338">
                  <c:v>0.87027472422161001</c:v>
                </c:pt>
                <c:pt idx="339">
                  <c:v>0.869878582886495</c:v>
                </c:pt>
                <c:pt idx="340">
                  <c:v>0.86948244067571601</c:v>
                </c:pt>
                <c:pt idx="341">
                  <c:v>0.86908629878305099</c:v>
                </c:pt>
                <c:pt idx="342">
                  <c:v>0.86869015840228003</c:v>
                </c:pt>
                <c:pt idx="343">
                  <c:v>0.86829402072718098</c:v>
                </c:pt>
                <c:pt idx="344">
                  <c:v>0.86789788695153303</c:v>
                </c:pt>
                <c:pt idx="345">
                  <c:v>0.86750175826911502</c:v>
                </c:pt>
                <c:pt idx="346">
                  <c:v>0.86710563587370604</c:v>
                </c:pt>
                <c:pt idx="347">
                  <c:v>0.86670952095908405</c:v>
                </c:pt>
                <c:pt idx="348">
                  <c:v>0.86631341471903001</c:v>
                </c:pt>
                <c:pt idx="349">
                  <c:v>0.865917318347321</c:v>
                </c:pt>
                <c:pt idx="350">
                  <c:v>0.86552123303773598</c:v>
                </c:pt>
                <c:pt idx="351">
                  <c:v>0.86512515998405504</c:v>
                </c:pt>
                <c:pt idx="352">
                  <c:v>0.86472910038005601</c:v>
                </c:pt>
                <c:pt idx="353">
                  <c:v>0.86433305541951799</c:v>
                </c:pt>
                <c:pt idx="354">
                  <c:v>0.86393702629622005</c:v>
                </c:pt>
                <c:pt idx="355">
                  <c:v>0.86354101420394103</c:v>
                </c:pt>
                <c:pt idx="356">
                  <c:v>0.86314502033645901</c:v>
                </c:pt>
                <c:pt idx="357">
                  <c:v>0.86274904588755397</c:v>
                </c:pt>
                <c:pt idx="358">
                  <c:v>0.86235309205100397</c:v>
                </c:pt>
                <c:pt idx="359">
                  <c:v>0.86195716002058897</c:v>
                </c:pt>
                <c:pt idx="360">
                  <c:v>0.86156125099008696</c:v>
                </c:pt>
                <c:pt idx="361">
                  <c:v>0.86116536615327699</c:v>
                </c:pt>
                <c:pt idx="362">
                  <c:v>0.86076950670393704</c:v>
                </c:pt>
                <c:pt idx="363">
                  <c:v>0.86037367383584806</c:v>
                </c:pt>
                <c:pt idx="364">
                  <c:v>0.85997786874278703</c:v>
                </c:pt>
                <c:pt idx="365">
                  <c:v>0.85958209261853402</c:v>
                </c:pt>
                <c:pt idx="366">
                  <c:v>0.85918634665686799</c:v>
                </c:pt>
                <c:pt idx="367">
                  <c:v>0.85879063205156603</c:v>
                </c:pt>
                <c:pt idx="368">
                  <c:v>0.85839494999640897</c:v>
                </c:pt>
                <c:pt idx="369">
                  <c:v>0.85799930168517502</c:v>
                </c:pt>
                <c:pt idx="370">
                  <c:v>0.85760368831164302</c:v>
                </c:pt>
                <c:pt idx="371">
                  <c:v>0.85720811106959194</c:v>
                </c:pt>
                <c:pt idx="372">
                  <c:v>0.85681257115279996</c:v>
                </c:pt>
                <c:pt idx="373">
                  <c:v>0.85641706975504706</c:v>
                </c:pt>
                <c:pt idx="374">
                  <c:v>0.85602160807011196</c:v>
                </c:pt>
                <c:pt idx="375">
                  <c:v>0.85562618729177198</c:v>
                </c:pt>
                <c:pt idx="376">
                  <c:v>0.85523080861380807</c:v>
                </c:pt>
                <c:pt idx="377">
                  <c:v>0.85483547322999798</c:v>
                </c:pt>
                <c:pt idx="378">
                  <c:v>0.854440182334121</c:v>
                </c:pt>
                <c:pt idx="379">
                  <c:v>0.85404493711995599</c:v>
                </c:pt>
                <c:pt idx="380">
                  <c:v>0.85364973878128203</c:v>
                </c:pt>
                <c:pt idx="381">
                  <c:v>0.85325458851187697</c:v>
                </c:pt>
                <c:pt idx="382">
                  <c:v>0.85285948750551999</c:v>
                </c:pt>
                <c:pt idx="383">
                  <c:v>0.85246443695599106</c:v>
                </c:pt>
                <c:pt idx="384">
                  <c:v>0.85206943805706803</c:v>
                </c:pt>
                <c:pt idx="385">
                  <c:v>0.85167449200253098</c:v>
                </c:pt>
                <c:pt idx="386">
                  <c:v>0.85127959998615699</c:v>
                </c:pt>
                <c:pt idx="387">
                  <c:v>0.85088476320172601</c:v>
                </c:pt>
                <c:pt idx="388">
                  <c:v>0.85048998284301702</c:v>
                </c:pt>
                <c:pt idx="389">
                  <c:v>0.85009526010380798</c:v>
                </c:pt>
                <c:pt idx="390">
                  <c:v>0.84970059617787896</c:v>
                </c:pt>
                <c:pt idx="391">
                  <c:v>0.84930599225900805</c:v>
                </c:pt>
                <c:pt idx="392">
                  <c:v>0.84891144954097497</c:v>
                </c:pt>
                <c:pt idx="393">
                  <c:v>0.84851696921755704</c:v>
                </c:pt>
                <c:pt idx="394">
                  <c:v>0.84812255248253499</c:v>
                </c:pt>
                <c:pt idx="395">
                  <c:v>0.847728200529686</c:v>
                </c:pt>
                <c:pt idx="396">
                  <c:v>0.84733391455279006</c:v>
                </c:pt>
                <c:pt idx="397">
                  <c:v>0.846939695745626</c:v>
                </c:pt>
                <c:pt idx="398">
                  <c:v>0.84654554530197201</c:v>
                </c:pt>
                <c:pt idx="399">
                  <c:v>0.84615146441560696</c:v>
                </c:pt>
                <c:pt idx="400">
                  <c:v>0.84575745411139402</c:v>
                </c:pt>
                <c:pt idx="401">
                  <c:v>0.845363514738521</c:v>
                </c:pt>
                <c:pt idx="402">
                  <c:v>0.84496964647726502</c:v>
                </c:pt>
                <c:pt idx="403">
                  <c:v>0.84457584950789599</c:v>
                </c:pt>
                <c:pt idx="404">
                  <c:v>0.84418212401069004</c:v>
                </c:pt>
                <c:pt idx="405">
                  <c:v>0.84378847016591907</c:v>
                </c:pt>
                <c:pt idx="406">
                  <c:v>0.84339488815385699</c:v>
                </c:pt>
                <c:pt idx="407">
                  <c:v>0.84300137815477694</c:v>
                </c:pt>
                <c:pt idx="408">
                  <c:v>0.84260794034895303</c:v>
                </c:pt>
                <c:pt idx="409">
                  <c:v>0.84221457491665797</c:v>
                </c:pt>
                <c:pt idx="410">
                  <c:v>0.84182128203816597</c:v>
                </c:pt>
                <c:pt idx="411">
                  <c:v>0.84142806189375097</c:v>
                </c:pt>
                <c:pt idx="412">
                  <c:v>0.84103491466368396</c:v>
                </c:pt>
                <c:pt idx="413">
                  <c:v>0.84064184052824098</c:v>
                </c:pt>
                <c:pt idx="414">
                  <c:v>0.84024883966769404</c:v>
                </c:pt>
                <c:pt idx="415">
                  <c:v>0.83985591226231704</c:v>
                </c:pt>
                <c:pt idx="416">
                  <c:v>0.83946305849238401</c:v>
                </c:pt>
                <c:pt idx="417">
                  <c:v>0.83907027853816696</c:v>
                </c:pt>
                <c:pt idx="418">
                  <c:v>0.83867757257994002</c:v>
                </c:pt>
                <c:pt idx="419">
                  <c:v>0.838284940797977</c:v>
                </c:pt>
                <c:pt idx="420">
                  <c:v>0.83789238337255101</c:v>
                </c:pt>
                <c:pt idx="421">
                  <c:v>0.83749990048393597</c:v>
                </c:pt>
                <c:pt idx="422">
                  <c:v>0.837107492312405</c:v>
                </c:pt>
                <c:pt idx="423">
                  <c:v>0.83671515903823102</c:v>
                </c:pt>
                <c:pt idx="424">
                  <c:v>0.83632290084168803</c:v>
                </c:pt>
                <c:pt idx="425">
                  <c:v>0.83593071790304996</c:v>
                </c:pt>
                <c:pt idx="426">
                  <c:v>0.83553861040258903</c:v>
                </c:pt>
                <c:pt idx="427">
                  <c:v>0.83514657852058005</c:v>
                </c:pt>
                <c:pt idx="428">
                  <c:v>0.83475462243729504</c:v>
                </c:pt>
                <c:pt idx="429">
                  <c:v>0.834362742333008</c:v>
                </c:pt>
                <c:pt idx="430">
                  <c:v>0.83397093838799297</c:v>
                </c:pt>
                <c:pt idx="431">
                  <c:v>0.83357921078252306</c:v>
                </c:pt>
                <c:pt idx="432">
                  <c:v>0.83318755969687097</c:v>
                </c:pt>
                <c:pt idx="433">
                  <c:v>0.83279598531131094</c:v>
                </c:pt>
                <c:pt idx="434">
                  <c:v>0.83240448780611698</c:v>
                </c:pt>
                <c:pt idx="435">
                  <c:v>0.832013067361561</c:v>
                </c:pt>
                <c:pt idx="436">
                  <c:v>0.83162172415791802</c:v>
                </c:pt>
                <c:pt idx="437">
                  <c:v>0.83123045837545995</c:v>
                </c:pt>
                <c:pt idx="438">
                  <c:v>0.83083927019446102</c:v>
                </c:pt>
                <c:pt idx="439">
                  <c:v>0.83044815979519504</c:v>
                </c:pt>
                <c:pt idx="440">
                  <c:v>0.83005712735793502</c:v>
                </c:pt>
                <c:pt idx="441">
                  <c:v>0.82966617306295398</c:v>
                </c:pt>
                <c:pt idx="442">
                  <c:v>0.82927529709052594</c:v>
                </c:pt>
                <c:pt idx="443">
                  <c:v>0.82888449962092503</c:v>
                </c:pt>
                <c:pt idx="444">
                  <c:v>0.82849378083442304</c:v>
                </c:pt>
                <c:pt idx="445">
                  <c:v>0.828103140911295</c:v>
                </c:pt>
                <c:pt idx="446">
                  <c:v>0.82771258003181303</c:v>
                </c:pt>
                <c:pt idx="447">
                  <c:v>0.82732209837625104</c:v>
                </c:pt>
                <c:pt idx="448">
                  <c:v>0.82693169612488293</c:v>
                </c:pt>
                <c:pt idx="449">
                  <c:v>0.82654137345798206</c:v>
                </c:pt>
                <c:pt idx="450">
                  <c:v>0.82615113055582201</c:v>
                </c:pt>
                <c:pt idx="451">
                  <c:v>0.82576096759867501</c:v>
                </c:pt>
                <c:pt idx="452">
                  <c:v>0.82537088476681497</c:v>
                </c:pt>
                <c:pt idx="453">
                  <c:v>0.82498088224051702</c:v>
                </c:pt>
                <c:pt idx="454">
                  <c:v>0.82459096020005196</c:v>
                </c:pt>
                <c:pt idx="455">
                  <c:v>0.82420111882569502</c:v>
                </c:pt>
                <c:pt idx="456">
                  <c:v>0.82381135829772001</c:v>
                </c:pt>
                <c:pt idx="457">
                  <c:v>0.82342167879639905</c:v>
                </c:pt>
                <c:pt idx="458">
                  <c:v>0.82303208050200594</c:v>
                </c:pt>
                <c:pt idx="459">
                  <c:v>0.82264256359481402</c:v>
                </c:pt>
                <c:pt idx="460">
                  <c:v>0.822253128255097</c:v>
                </c:pt>
                <c:pt idx="461">
                  <c:v>0.82186377466312899</c:v>
                </c:pt>
                <c:pt idx="462">
                  <c:v>0.82147450299918201</c:v>
                </c:pt>
                <c:pt idx="463">
                  <c:v>0.82108531344353097</c:v>
                </c:pt>
                <c:pt idx="464">
                  <c:v>0.82069620617644801</c:v>
                </c:pt>
                <c:pt idx="465">
                  <c:v>0.82030718137820702</c:v>
                </c:pt>
                <c:pt idx="466">
                  <c:v>0.81991823922908202</c:v>
                </c:pt>
                <c:pt idx="467">
                  <c:v>0.81952937990934593</c:v>
                </c:pt>
                <c:pt idx="468">
                  <c:v>0.81914060359927199</c:v>
                </c:pt>
                <c:pt idx="469">
                  <c:v>0.81875191047913398</c:v>
                </c:pt>
                <c:pt idx="470">
                  <c:v>0.81836330072920593</c:v>
                </c:pt>
                <c:pt idx="471">
                  <c:v>0.81797477452975997</c:v>
                </c:pt>
                <c:pt idx="472">
                  <c:v>0.81758633206107101</c:v>
                </c:pt>
                <c:pt idx="473">
                  <c:v>0.81719797350341095</c:v>
                </c:pt>
                <c:pt idx="474">
                  <c:v>0.81680969903705403</c:v>
                </c:pt>
                <c:pt idx="475">
                  <c:v>0.81642150884227394</c:v>
                </c:pt>
                <c:pt idx="476">
                  <c:v>0.81603340309934402</c:v>
                </c:pt>
                <c:pt idx="477">
                  <c:v>0.81564538198853698</c:v>
                </c:pt>
                <c:pt idx="478">
                  <c:v>0.81525744569012704</c:v>
                </c:pt>
                <c:pt idx="479">
                  <c:v>0.814869594384387</c:v>
                </c:pt>
                <c:pt idx="480">
                  <c:v>0.81448182825159199</c:v>
                </c:pt>
                <c:pt idx="481">
                  <c:v>0.81409414747201303</c:v>
                </c:pt>
                <c:pt idx="482">
                  <c:v>0.81370655222592503</c:v>
                </c:pt>
                <c:pt idx="483">
                  <c:v>0.813319042693601</c:v>
                </c:pt>
                <c:pt idx="484">
                  <c:v>0.81293161905531497</c:v>
                </c:pt>
                <c:pt idx="485">
                  <c:v>0.81254428149133995</c:v>
                </c:pt>
                <c:pt idx="486">
                  <c:v>0.81215703018194896</c:v>
                </c:pt>
                <c:pt idx="487">
                  <c:v>0.81176986530741602</c:v>
                </c:pt>
                <c:pt idx="488">
                  <c:v>0.81138278704801403</c:v>
                </c:pt>
                <c:pt idx="489">
                  <c:v>0.81099579558401702</c:v>
                </c:pt>
                <c:pt idx="490">
                  <c:v>0.810608891095699</c:v>
                </c:pt>
                <c:pt idx="491">
                  <c:v>0.810222073763332</c:v>
                </c:pt>
                <c:pt idx="492">
                  <c:v>0.80983534376719002</c:v>
                </c:pt>
                <c:pt idx="493">
                  <c:v>0.80944870128754598</c:v>
                </c:pt>
                <c:pt idx="494">
                  <c:v>0.80906214650467501</c:v>
                </c:pt>
                <c:pt idx="495">
                  <c:v>0.80867567959884901</c:v>
                </c:pt>
                <c:pt idx="496">
                  <c:v>0.808289300750342</c:v>
                </c:pt>
                <c:pt idx="497">
                  <c:v>0.807903010139427</c:v>
                </c:pt>
                <c:pt idx="498">
                  <c:v>0.80751680794637803</c:v>
                </c:pt>
                <c:pt idx="499">
                  <c:v>0.807130694351468</c:v>
                </c:pt>
                <c:pt idx="500">
                  <c:v>0.80674466953497104</c:v>
                </c:pt>
                <c:pt idx="501">
                  <c:v>0.80635873367716004</c:v>
                </c:pt>
                <c:pt idx="502">
                  <c:v>0.80597288695830893</c:v>
                </c:pt>
                <c:pt idx="503">
                  <c:v>0.80558712955869005</c:v>
                </c:pt>
                <c:pt idx="504">
                  <c:v>0.80520146165857798</c:v>
                </c:pt>
                <c:pt idx="505">
                  <c:v>0.80481588343824595</c:v>
                </c:pt>
                <c:pt idx="506">
                  <c:v>0.80443039507796699</c:v>
                </c:pt>
                <c:pt idx="507">
                  <c:v>0.804044996758015</c:v>
                </c:pt>
                <c:pt idx="508">
                  <c:v>0.803659688658663</c:v>
                </c:pt>
                <c:pt idx="509">
                  <c:v>0.80327447096018501</c:v>
                </c:pt>
                <c:pt idx="510">
                  <c:v>0.80288934384285393</c:v>
                </c:pt>
                <c:pt idx="511">
                  <c:v>0.80250430748694301</c:v>
                </c:pt>
                <c:pt idx="512">
                  <c:v>0.80211936207272605</c:v>
                </c:pt>
                <c:pt idx="513">
                  <c:v>0.80173450778047695</c:v>
                </c:pt>
                <c:pt idx="514">
                  <c:v>0.80134974479046894</c:v>
                </c:pt>
                <c:pt idx="515">
                  <c:v>0.80096507328297495</c:v>
                </c:pt>
                <c:pt idx="516">
                  <c:v>0.80058049343826798</c:v>
                </c:pt>
                <c:pt idx="517">
                  <c:v>0.80019600543662306</c:v>
                </c:pt>
                <c:pt idx="518">
                  <c:v>0.79981160945831298</c:v>
                </c:pt>
                <c:pt idx="519">
                  <c:v>0.79942730568361098</c:v>
                </c:pt>
                <c:pt idx="520">
                  <c:v>0.79904309429278997</c:v>
                </c:pt>
                <c:pt idx="521">
                  <c:v>0.79865897546612397</c:v>
                </c:pt>
                <c:pt idx="522">
                  <c:v>0.79827494938388599</c:v>
                </c:pt>
                <c:pt idx="523">
                  <c:v>0.79789101622635106</c:v>
                </c:pt>
                <c:pt idx="524">
                  <c:v>0.79750717617379097</c:v>
                </c:pt>
                <c:pt idx="525">
                  <c:v>0.79712342940647907</c:v>
                </c:pt>
                <c:pt idx="526">
                  <c:v>0.79673977610468993</c:v>
                </c:pt>
                <c:pt idx="527">
                  <c:v>0.79635621644869603</c:v>
                </c:pt>
                <c:pt idx="528">
                  <c:v>0.79597275061877204</c:v>
                </c:pt>
                <c:pt idx="529">
                  <c:v>0.79558937879518998</c:v>
                </c:pt>
                <c:pt idx="530">
                  <c:v>0.79520610115822399</c:v>
                </c:pt>
                <c:pt idx="531">
                  <c:v>0.79482291788814696</c:v>
                </c:pt>
                <c:pt idx="532">
                  <c:v>0.79443982916523304</c:v>
                </c:pt>
                <c:pt idx="533">
                  <c:v>0.794056835169756</c:v>
                </c:pt>
                <c:pt idx="534">
                  <c:v>0.793673936081988</c:v>
                </c:pt>
                <c:pt idx="535">
                  <c:v>0.79329113208220403</c:v>
                </c:pt>
                <c:pt idx="536">
                  <c:v>0.79290842335067602</c:v>
                </c:pt>
                <c:pt idx="537">
                  <c:v>0.79252581006767797</c:v>
                </c:pt>
                <c:pt idx="538">
                  <c:v>0.79214329241348402</c:v>
                </c:pt>
                <c:pt idx="539">
                  <c:v>0.79176087056836697</c:v>
                </c:pt>
                <c:pt idx="540">
                  <c:v>0.79137854471260005</c:v>
                </c:pt>
                <c:pt idx="541">
                  <c:v>0.79099631502645695</c:v>
                </c:pt>
                <c:pt idx="542">
                  <c:v>0.79061418169021103</c:v>
                </c:pt>
                <c:pt idx="543">
                  <c:v>0.79023214488413696</c:v>
                </c:pt>
                <c:pt idx="544">
                  <c:v>0.78985020478850598</c:v>
                </c:pt>
                <c:pt idx="545">
                  <c:v>0.78946836158359301</c:v>
                </c:pt>
                <c:pt idx="546">
                  <c:v>0.78908661544967096</c:v>
                </c:pt>
                <c:pt idx="547">
                  <c:v>0.78870496656701294</c:v>
                </c:pt>
                <c:pt idx="548">
                  <c:v>0.78832341511589399</c:v>
                </c:pt>
                <c:pt idx="549">
                  <c:v>0.787941961276586</c:v>
                </c:pt>
                <c:pt idx="550">
                  <c:v>0.787560605229363</c:v>
                </c:pt>
                <c:pt idx="551">
                  <c:v>0.787179347154498</c:v>
                </c:pt>
                <c:pt idx="552">
                  <c:v>0.78679818723226502</c:v>
                </c:pt>
                <c:pt idx="553">
                  <c:v>0.78641712564293698</c:v>
                </c:pt>
                <c:pt idx="554">
                  <c:v>0.78603616256678699</c:v>
                </c:pt>
                <c:pt idx="555">
                  <c:v>0.78565529818408997</c:v>
                </c:pt>
                <c:pt idx="556">
                  <c:v>0.78527453267511804</c:v>
                </c:pt>
                <c:pt idx="557">
                  <c:v>0.78489386622014601</c:v>
                </c:pt>
                <c:pt idx="558">
                  <c:v>0.784513298999445</c:v>
                </c:pt>
                <c:pt idx="559">
                  <c:v>0.78413283119329102</c:v>
                </c:pt>
                <c:pt idx="560">
                  <c:v>0.783752462981955</c:v>
                </c:pt>
                <c:pt idx="561">
                  <c:v>0.78337219454571305</c:v>
                </c:pt>
                <c:pt idx="562">
                  <c:v>0.78299202606483698</c:v>
                </c:pt>
                <c:pt idx="563">
                  <c:v>0.78261195771960002</c:v>
                </c:pt>
                <c:pt idx="564">
                  <c:v>0.78223198969027696</c:v>
                </c:pt>
                <c:pt idx="565">
                  <c:v>0.78185212215713995</c:v>
                </c:pt>
                <c:pt idx="566">
                  <c:v>0.781472355300463</c:v>
                </c:pt>
                <c:pt idx="567">
                  <c:v>0.78109268930051901</c:v>
                </c:pt>
                <c:pt idx="568">
                  <c:v>0.780713124337582</c:v>
                </c:pt>
                <c:pt idx="569">
                  <c:v>0.78033366059192599</c:v>
                </c:pt>
                <c:pt idx="570">
                  <c:v>0.77995429824382301</c:v>
                </c:pt>
                <c:pt idx="571">
                  <c:v>0.77957503747354795</c:v>
                </c:pt>
                <c:pt idx="572">
                  <c:v>0.77919587846137306</c:v>
                </c:pt>
                <c:pt idx="573">
                  <c:v>0.77881682138757202</c:v>
                </c:pt>
                <c:pt idx="574">
                  <c:v>0.77843786643241797</c:v>
                </c:pt>
                <c:pt idx="575">
                  <c:v>0.77805901377618603</c:v>
                </c:pt>
                <c:pt idx="576">
                  <c:v>0.77768026359914799</c:v>
                </c:pt>
                <c:pt idx="577">
                  <c:v>0.777301616081578</c:v>
                </c:pt>
                <c:pt idx="578">
                  <c:v>0.77692307140374894</c:v>
                </c:pt>
                <c:pt idx="579">
                  <c:v>0.77654462974593497</c:v>
                </c:pt>
                <c:pt idx="580">
                  <c:v>0.77616629128840897</c:v>
                </c:pt>
                <c:pt idx="581">
                  <c:v>0.77578805621144498</c:v>
                </c:pt>
                <c:pt idx="582">
                  <c:v>0.775409924695316</c:v>
                </c:pt>
                <c:pt idx="583">
                  <c:v>0.77503189692029495</c:v>
                </c:pt>
                <c:pt idx="584">
                  <c:v>0.77465397306665706</c:v>
                </c:pt>
                <c:pt idx="585">
                  <c:v>0.77427615331467303</c:v>
                </c:pt>
                <c:pt idx="586">
                  <c:v>0.77389843784461898</c:v>
                </c:pt>
                <c:pt idx="587">
                  <c:v>0.77352082683676704</c:v>
                </c:pt>
                <c:pt idx="588">
                  <c:v>0.77314332047139001</c:v>
                </c:pt>
                <c:pt idx="589">
                  <c:v>0.77276591892876301</c:v>
                </c:pt>
                <c:pt idx="590">
                  <c:v>0.77238862238915895</c:v>
                </c:pt>
                <c:pt idx="591">
                  <c:v>0.77201143103284997</c:v>
                </c:pt>
                <c:pt idx="592">
                  <c:v>0.77163434504011097</c:v>
                </c:pt>
                <c:pt idx="593">
                  <c:v>0.77125736459121497</c:v>
                </c:pt>
                <c:pt idx="594">
                  <c:v>0.77088048986643498</c:v>
                </c:pt>
                <c:pt idx="595">
                  <c:v>0.77050372104604603</c:v>
                </c:pt>
                <c:pt idx="596">
                  <c:v>0.77012705831031902</c:v>
                </c:pt>
                <c:pt idx="597">
                  <c:v>0.76975050183952898</c:v>
                </c:pt>
                <c:pt idx="598">
                  <c:v>0.76937405181395002</c:v>
                </c:pt>
                <c:pt idx="599">
                  <c:v>0.76899770841385395</c:v>
                </c:pt>
                <c:pt idx="600">
                  <c:v>0.76862147182234397</c:v>
                </c:pt>
                <c:pt idx="601">
                  <c:v>0.768245342233838</c:v>
                </c:pt>
                <c:pt idx="602">
                  <c:v>0.76786931984558304</c:v>
                </c:pt>
                <c:pt idx="603">
                  <c:v>0.76749340485482498</c:v>
                </c:pt>
                <c:pt idx="604">
                  <c:v>0.76711759745881203</c:v>
                </c:pt>
                <c:pt idx="605">
                  <c:v>0.76674189785478997</c:v>
                </c:pt>
                <c:pt idx="606">
                  <c:v>0.76636630624000601</c:v>
                </c:pt>
                <c:pt idx="607">
                  <c:v>0.76599082281170805</c:v>
                </c:pt>
                <c:pt idx="608">
                  <c:v>0.76561544776714097</c:v>
                </c:pt>
                <c:pt idx="609">
                  <c:v>0.76524018130355298</c:v>
                </c:pt>
                <c:pt idx="610">
                  <c:v>0.76486502361819098</c:v>
                </c:pt>
                <c:pt idx="611">
                  <c:v>0.76448997490830095</c:v>
                </c:pt>
                <c:pt idx="612">
                  <c:v>0.76411503537113001</c:v>
                </c:pt>
                <c:pt idx="613">
                  <c:v>0.76374020520392594</c:v>
                </c:pt>
                <c:pt idx="614">
                  <c:v>0.76336548460393394</c:v>
                </c:pt>
                <c:pt idx="615">
                  <c:v>0.76299087376840302</c:v>
                </c:pt>
                <c:pt idx="616">
                  <c:v>0.76261637289457807</c:v>
                </c:pt>
                <c:pt idx="617">
                  <c:v>0.76224198217970707</c:v>
                </c:pt>
                <c:pt idx="618">
                  <c:v>0.76186770182103603</c:v>
                </c:pt>
                <c:pt idx="619">
                  <c:v>0.76149353201581294</c:v>
                </c:pt>
                <c:pt idx="620">
                  <c:v>0.76111947296128402</c:v>
                </c:pt>
                <c:pt idx="621">
                  <c:v>0.76074552485469504</c:v>
                </c:pt>
                <c:pt idx="622">
                  <c:v>0.76037168789329501</c:v>
                </c:pt>
                <c:pt idx="623">
                  <c:v>0.75999796227432903</c:v>
                </c:pt>
                <c:pt idx="624">
                  <c:v>0.75962434819504498</c:v>
                </c:pt>
                <c:pt idx="625">
                  <c:v>0.75925084585268898</c:v>
                </c:pt>
                <c:pt idx="626">
                  <c:v>0.75887745544450902</c:v>
                </c:pt>
                <c:pt idx="627">
                  <c:v>0.75850417716775098</c:v>
                </c:pt>
                <c:pt idx="628">
                  <c:v>0.75813101121966098</c:v>
                </c:pt>
                <c:pt idx="629">
                  <c:v>0.757757957797488</c:v>
                </c:pt>
                <c:pt idx="630">
                  <c:v>0.75738501709847705</c:v>
                </c:pt>
                <c:pt idx="631">
                  <c:v>0.75701218931987602</c:v>
                </c:pt>
                <c:pt idx="632">
                  <c:v>0.756639474658931</c:v>
                </c:pt>
                <c:pt idx="633">
                  <c:v>0.756266873312889</c:v>
                </c:pt>
                <c:pt idx="634">
                  <c:v>0.75589438547899801</c:v>
                </c:pt>
                <c:pt idx="635">
                  <c:v>0.75552201135450303</c:v>
                </c:pt>
                <c:pt idx="636">
                  <c:v>0.75514975113665206</c:v>
                </c:pt>
                <c:pt idx="637">
                  <c:v>0.75477760502269198</c:v>
                </c:pt>
                <c:pt idx="638">
                  <c:v>0.75440557320987001</c:v>
                </c:pt>
                <c:pt idx="639">
                  <c:v>0.75403365589543103</c:v>
                </c:pt>
                <c:pt idx="640">
                  <c:v>0.75366185327662394</c:v>
                </c:pt>
                <c:pt idx="641">
                  <c:v>0.75329016555069606</c:v>
                </c:pt>
                <c:pt idx="642">
                  <c:v>0.75291859291489205</c:v>
                </c:pt>
                <c:pt idx="643">
                  <c:v>0.75254713556646002</c:v>
                </c:pt>
                <c:pt idx="644">
                  <c:v>0.75217579370264598</c:v>
                </c:pt>
                <c:pt idx="645">
                  <c:v>0.75180456752069802</c:v>
                </c:pt>
                <c:pt idx="646">
                  <c:v>0.75143345721786203</c:v>
                </c:pt>
                <c:pt idx="647">
                  <c:v>0.75106246299138602</c:v>
                </c:pt>
                <c:pt idx="648">
                  <c:v>0.75069158503851596</c:v>
                </c:pt>
                <c:pt idx="649">
                  <c:v>0.75032082355649798</c:v>
                </c:pt>
                <c:pt idx="650">
                  <c:v>0.74995017874258108</c:v>
                </c:pt>
                <c:pt idx="651">
                  <c:v>0.74957965079400901</c:v>
                </c:pt>
                <c:pt idx="652">
                  <c:v>0.74920923990803201</c:v>
                </c:pt>
                <c:pt idx="653">
                  <c:v>0.74883894628189496</c:v>
                </c:pt>
                <c:pt idx="654">
                  <c:v>0.74846877011284496</c:v>
                </c:pt>
                <c:pt idx="655">
                  <c:v>0.74809871159812802</c:v>
                </c:pt>
                <c:pt idx="656">
                  <c:v>0.74772877093499301</c:v>
                </c:pt>
                <c:pt idx="657">
                  <c:v>0.74735894832068595</c:v>
                </c:pt>
                <c:pt idx="658">
                  <c:v>0.74698924395245303</c:v>
                </c:pt>
                <c:pt idx="659">
                  <c:v>0.74661965802754193</c:v>
                </c:pt>
                <c:pt idx="660">
                  <c:v>0.74625019074319898</c:v>
                </c:pt>
                <c:pt idx="661">
                  <c:v>0.74588084229667095</c:v>
                </c:pt>
                <c:pt idx="662">
                  <c:v>0.74551161288520507</c:v>
                </c:pt>
                <c:pt idx="663">
                  <c:v>0.74514250270604798</c:v>
                </c:pt>
                <c:pt idx="664">
                  <c:v>0.74477351195644692</c:v>
                </c:pt>
                <c:pt idx="665">
                  <c:v>0.74440464083364799</c:v>
                </c:pt>
                <c:pt idx="666">
                  <c:v>0.74403588953489908</c:v>
                </c:pt>
                <c:pt idx="667">
                  <c:v>0.74366725825744595</c:v>
                </c:pt>
                <c:pt idx="668">
                  <c:v>0.74329874719853595</c:v>
                </c:pt>
                <c:pt idx="669">
                  <c:v>0.74293035655541706</c:v>
                </c:pt>
                <c:pt idx="670">
                  <c:v>0.74256208652533395</c:v>
                </c:pt>
                <c:pt idx="671">
                  <c:v>0.74219393730553396</c:v>
                </c:pt>
                <c:pt idx="672">
                  <c:v>0.74182590909326596</c:v>
                </c:pt>
                <c:pt idx="673">
                  <c:v>0.74145800208577506</c:v>
                </c:pt>
                <c:pt idx="674">
                  <c:v>0.74109021648030793</c:v>
                </c:pt>
                <c:pt idx="675">
                  <c:v>0.74072255247411201</c:v>
                </c:pt>
                <c:pt idx="676">
                  <c:v>0.74035501026443407</c:v>
                </c:pt>
                <c:pt idx="677">
                  <c:v>0.73998759004852099</c:v>
                </c:pt>
                <c:pt idx="678">
                  <c:v>0.73962029202361901</c:v>
                </c:pt>
                <c:pt idx="679">
                  <c:v>0.73925311638697599</c:v>
                </c:pt>
                <c:pt idx="680">
                  <c:v>0.73888606333583895</c:v>
                </c:pt>
                <c:pt idx="681">
                  <c:v>0.73851913306745398</c:v>
                </c:pt>
                <c:pt idx="682">
                  <c:v>0.73815232577906797</c:v>
                </c:pt>
                <c:pt idx="683">
                  <c:v>0.73778564166792693</c:v>
                </c:pt>
                <c:pt idx="684">
                  <c:v>0.73741908093127995</c:v>
                </c:pt>
                <c:pt idx="685">
                  <c:v>0.73705264376637292</c:v>
                </c:pt>
                <c:pt idx="686">
                  <c:v>0.73668633037045095</c:v>
                </c:pt>
                <c:pt idx="687">
                  <c:v>0.73632014094076403</c:v>
                </c:pt>
                <c:pt idx="688">
                  <c:v>0.73595407567455595</c:v>
                </c:pt>
                <c:pt idx="689">
                  <c:v>0.73558813476907603</c:v>
                </c:pt>
                <c:pt idx="690">
                  <c:v>0.73522231842156893</c:v>
                </c:pt>
                <c:pt idx="691">
                  <c:v>0.73485662682928299</c:v>
                </c:pt>
                <c:pt idx="692">
                  <c:v>0.73449106018946497</c:v>
                </c:pt>
                <c:pt idx="693">
                  <c:v>0.73412561869936099</c:v>
                </c:pt>
                <c:pt idx="694">
                  <c:v>0.73376030255621894</c:v>
                </c:pt>
                <c:pt idx="695">
                  <c:v>0.73339511195728502</c:v>
                </c:pt>
                <c:pt idx="696">
                  <c:v>0.73303004709980601</c:v>
                </c:pt>
                <c:pt idx="697">
                  <c:v>0.73266510818102892</c:v>
                </c:pt>
                <c:pt idx="698">
                  <c:v>0.73230029539820007</c:v>
                </c:pt>
                <c:pt idx="699">
                  <c:v>0.73193560894856802</c:v>
                </c:pt>
                <c:pt idx="700">
                  <c:v>0.73157104902937697</c:v>
                </c:pt>
                <c:pt idx="701">
                  <c:v>0.73120661583787605</c:v>
                </c:pt>
                <c:pt idx="702">
                  <c:v>0.73084230957131202</c:v>
                </c:pt>
                <c:pt idx="703">
                  <c:v>0.73047813042692999</c:v>
                </c:pt>
                <c:pt idx="704">
                  <c:v>0.73011407860197797</c:v>
                </c:pt>
                <c:pt idx="705">
                  <c:v>0.72975015429370305</c:v>
                </c:pt>
                <c:pt idx="706">
                  <c:v>0.72938635769935101</c:v>
                </c:pt>
                <c:pt idx="707">
                  <c:v>0.72902268901616996</c:v>
                </c:pt>
                <c:pt idx="708">
                  <c:v>0.728659148441406</c:v>
                </c:pt>
                <c:pt idx="709">
                  <c:v>0.72829573617230703</c:v>
                </c:pt>
                <c:pt idx="710">
                  <c:v>0.72793245240611792</c:v>
                </c:pt>
                <c:pt idx="711">
                  <c:v>0.72756929734008802</c:v>
                </c:pt>
                <c:pt idx="712">
                  <c:v>0.72720627117146197</c:v>
                </c:pt>
                <c:pt idx="713">
                  <c:v>0.726843374097487</c:v>
                </c:pt>
                <c:pt idx="714">
                  <c:v>0.726480606315411</c:v>
                </c:pt>
                <c:pt idx="715">
                  <c:v>0.72611796802248008</c:v>
                </c:pt>
                <c:pt idx="716">
                  <c:v>0.72575545941594199</c:v>
                </c:pt>
                <c:pt idx="717">
                  <c:v>0.72539308069304198</c:v>
                </c:pt>
                <c:pt idx="718">
                  <c:v>0.72503083205102792</c:v>
                </c:pt>
                <c:pt idx="719">
                  <c:v>0.72466871368714703</c:v>
                </c:pt>
                <c:pt idx="720">
                  <c:v>0.72430672579864597</c:v>
                </c:pt>
                <c:pt idx="721">
                  <c:v>0.72394486858277096</c:v>
                </c:pt>
                <c:pt idx="722">
                  <c:v>0.72358314223676901</c:v>
                </c:pt>
                <c:pt idx="723">
                  <c:v>0.72322154695788698</c:v>
                </c:pt>
                <c:pt idx="724">
                  <c:v>0.72286008294337201</c:v>
                </c:pt>
                <c:pt idx="725">
                  <c:v>0.72249875039047207</c:v>
                </c:pt>
                <c:pt idx="726">
                  <c:v>0.72213754949643105</c:v>
                </c:pt>
                <c:pt idx="727">
                  <c:v>0.72177648045849896</c:v>
                </c:pt>
                <c:pt idx="728">
                  <c:v>0.72141554347392001</c:v>
                </c:pt>
                <c:pt idx="729">
                  <c:v>0.72105473873994308</c:v>
                </c:pt>
                <c:pt idx="730">
                  <c:v>0.72069406645381395</c:v>
                </c:pt>
                <c:pt idx="731">
                  <c:v>0.72033352681277996</c:v>
                </c:pt>
                <c:pt idx="732">
                  <c:v>0.71997312001408797</c:v>
                </c:pt>
                <c:pt idx="733">
                  <c:v>0.71961284625498401</c:v>
                </c:pt>
                <c:pt idx="734">
                  <c:v>0.71925270573271605</c:v>
                </c:pt>
                <c:pt idx="735">
                  <c:v>0.71889269864452998</c:v>
                </c:pt>
                <c:pt idx="736">
                  <c:v>0.71853282518767392</c:v>
                </c:pt>
                <c:pt idx="737">
                  <c:v>0.71817308555939308</c:v>
                </c:pt>
                <c:pt idx="738">
                  <c:v>0.71781347995693601</c:v>
                </c:pt>
                <c:pt idx="739">
                  <c:v>0.71745400857754804</c:v>
                </c:pt>
                <c:pt idx="740">
                  <c:v>0.71709467161847695</c:v>
                </c:pt>
                <c:pt idx="741">
                  <c:v>0.71673546927697007</c:v>
                </c:pt>
                <c:pt idx="742">
                  <c:v>0.71637640175027206</c:v>
                </c:pt>
                <c:pt idx="743">
                  <c:v>0.71601746923563203</c:v>
                </c:pt>
                <c:pt idx="744">
                  <c:v>0.71565867193029598</c:v>
                </c:pt>
                <c:pt idx="745">
                  <c:v>0.715300010031511</c:v>
                </c:pt>
                <c:pt idx="746">
                  <c:v>0.714941483736524</c:v>
                </c:pt>
                <c:pt idx="747">
                  <c:v>0.71458309324258096</c:v>
                </c:pt>
                <c:pt idx="748">
                  <c:v>0.71422483874692999</c:v>
                </c:pt>
                <c:pt idx="749">
                  <c:v>0.71386672044681698</c:v>
                </c:pt>
                <c:pt idx="750">
                  <c:v>0.71350873853948893</c:v>
                </c:pt>
                <c:pt idx="751">
                  <c:v>0.71315089322219305</c:v>
                </c:pt>
                <c:pt idx="752">
                  <c:v>0.71279318469217601</c:v>
                </c:pt>
                <c:pt idx="753">
                  <c:v>0.71243561314668502</c:v>
                </c:pt>
                <c:pt idx="754">
                  <c:v>0.71207817878296598</c:v>
                </c:pt>
                <c:pt idx="755">
                  <c:v>0.71172088179826698</c:v>
                </c:pt>
                <c:pt idx="756">
                  <c:v>0.71136372238983503</c:v>
                </c:pt>
                <c:pt idx="757">
                  <c:v>0.71100670075491501</c:v>
                </c:pt>
                <c:pt idx="758">
                  <c:v>0.71064981709075492</c:v>
                </c:pt>
                <c:pt idx="759">
                  <c:v>0.71029307159460198</c:v>
                </c:pt>
                <c:pt idx="760">
                  <c:v>0.70993646446370295</c:v>
                </c:pt>
                <c:pt idx="761">
                  <c:v>0.70957999589530507</c:v>
                </c:pt>
                <c:pt idx="762">
                  <c:v>0.70922366608665399</c:v>
                </c:pt>
                <c:pt idx="763">
                  <c:v>0.70886747523499705</c:v>
                </c:pt>
                <c:pt idx="764">
                  <c:v>0.70851142353758101</c:v>
                </c:pt>
                <c:pt idx="765">
                  <c:v>0.70815551119165399</c:v>
                </c:pt>
                <c:pt idx="766">
                  <c:v>0.70779973839446098</c:v>
                </c:pt>
                <c:pt idx="767">
                  <c:v>0.70744410534324997</c:v>
                </c:pt>
                <c:pt idx="768">
                  <c:v>0.70708861223526698</c:v>
                </c:pt>
                <c:pt idx="769">
                  <c:v>0.70673325926775998</c:v>
                </c:pt>
                <c:pt idx="770">
                  <c:v>0.70637804663797499</c:v>
                </c:pt>
                <c:pt idx="771">
                  <c:v>0.70602297454315899</c:v>
                </c:pt>
                <c:pt idx="772">
                  <c:v>0.70566804318055898</c:v>
                </c:pt>
                <c:pt idx="773">
                  <c:v>0.70531325274742196</c:v>
                </c:pt>
                <c:pt idx="774">
                  <c:v>0.70495860344099404</c:v>
                </c:pt>
                <c:pt idx="775">
                  <c:v>0.70460409545852398</c:v>
                </c:pt>
                <c:pt idx="776">
                  <c:v>0.70424972899725602</c:v>
                </c:pt>
                <c:pt idx="777">
                  <c:v>0.70389550425443903</c:v>
                </c:pt>
                <c:pt idx="778">
                  <c:v>0.70354142142731901</c:v>
                </c:pt>
                <c:pt idx="779">
                  <c:v>0.70318748071314197</c:v>
                </c:pt>
                <c:pt idx="780">
                  <c:v>0.70283368230915699</c:v>
                </c:pt>
                <c:pt idx="781">
                  <c:v>0.70248002641260898</c:v>
                </c:pt>
                <c:pt idx="782">
                  <c:v>0.70212651322074593</c:v>
                </c:pt>
                <c:pt idx="783">
                  <c:v>0.70177314293081405</c:v>
                </c:pt>
                <c:pt idx="784">
                  <c:v>0.70141991574006002</c:v>
                </c:pt>
                <c:pt idx="785">
                  <c:v>0.70106683184573093</c:v>
                </c:pt>
                <c:pt idx="786">
                  <c:v>0.70071389144507501</c:v>
                </c:pt>
                <c:pt idx="787">
                  <c:v>0.70036109473533692</c:v>
                </c:pt>
                <c:pt idx="788">
                  <c:v>0.70000844191376399</c:v>
                </c:pt>
                <c:pt idx="789">
                  <c:v>0.69965593317760399</c:v>
                </c:pt>
                <c:pt idx="790">
                  <c:v>0.69930356872410404</c:v>
                </c:pt>
                <c:pt idx="791">
                  <c:v>0.69895134875051002</c:v>
                </c:pt>
                <c:pt idx="792">
                  <c:v>0.69859927345406803</c:v>
                </c:pt>
                <c:pt idx="793">
                  <c:v>0.69824734303202707</c:v>
                </c:pt>
                <c:pt idx="794">
                  <c:v>0.69789555768163192</c:v>
                </c:pt>
                <c:pt idx="795">
                  <c:v>0.69754391760013101</c:v>
                </c:pt>
                <c:pt idx="796">
                  <c:v>0.69719242298477102</c:v>
                </c:pt>
                <c:pt idx="797">
                  <c:v>0.69684107403279705</c:v>
                </c:pt>
                <c:pt idx="798">
                  <c:v>0.69648987094145798</c:v>
                </c:pt>
                <c:pt idx="799">
                  <c:v>0.69613881390800003</c:v>
                </c:pt>
                <c:pt idx="800">
                  <c:v>0.69578790297472604</c:v>
                </c:pt>
                <c:pt idx="801">
                  <c:v>0.69543713756415992</c:v>
                </c:pt>
                <c:pt idx="802">
                  <c:v>0.69508651694388401</c:v>
                </c:pt>
                <c:pt idx="803">
                  <c:v>0.69473604038147907</c:v>
                </c:pt>
                <c:pt idx="804">
                  <c:v>0.69438570714452497</c:v>
                </c:pt>
                <c:pt idx="805">
                  <c:v>0.69403551650060502</c:v>
                </c:pt>
                <c:pt idx="806">
                  <c:v>0.693685467717297</c:v>
                </c:pt>
                <c:pt idx="807">
                  <c:v>0.693335560062185</c:v>
                </c:pt>
                <c:pt idx="808">
                  <c:v>0.692985792802848</c:v>
                </c:pt>
                <c:pt idx="809">
                  <c:v>0.69263616520686699</c:v>
                </c:pt>
                <c:pt idx="810">
                  <c:v>0.69228667654182408</c:v>
                </c:pt>
                <c:pt idx="811">
                  <c:v>0.69193732607529901</c:v>
                </c:pt>
                <c:pt idx="812">
                  <c:v>0.691588113074874</c:v>
                </c:pt>
                <c:pt idx="813">
                  <c:v>0.69123903680812893</c:v>
                </c:pt>
                <c:pt idx="814">
                  <c:v>0.69089009654264499</c:v>
                </c:pt>
                <c:pt idx="815">
                  <c:v>0.69054129154600408</c:v>
                </c:pt>
                <c:pt idx="816">
                  <c:v>0.69019262108578494</c:v>
                </c:pt>
                <c:pt idx="817">
                  <c:v>0.68984408442957101</c:v>
                </c:pt>
                <c:pt idx="818">
                  <c:v>0.68949568084494195</c:v>
                </c:pt>
                <c:pt idx="819">
                  <c:v>0.68914740959947896</c:v>
                </c:pt>
                <c:pt idx="820">
                  <c:v>0.68879926996076302</c:v>
                </c:pt>
                <c:pt idx="821">
                  <c:v>0.68845126119637501</c:v>
                </c:pt>
                <c:pt idx="822">
                  <c:v>0.68810338257389603</c:v>
                </c:pt>
                <c:pt idx="823">
                  <c:v>0.68775563336090695</c:v>
                </c:pt>
                <c:pt idx="824">
                  <c:v>0.68740801282498798</c:v>
                </c:pt>
                <c:pt idx="825">
                  <c:v>0.68706052023372099</c:v>
                </c:pt>
                <c:pt idx="826">
                  <c:v>0.68671315485468798</c:v>
                </c:pt>
                <c:pt idx="827">
                  <c:v>0.68636591595546803</c:v>
                </c:pt>
                <c:pt idx="828">
                  <c:v>0.68601880280364202</c:v>
                </c:pt>
                <c:pt idx="829">
                  <c:v>0.68567181466679195</c:v>
                </c:pt>
                <c:pt idx="830">
                  <c:v>0.685324950812499</c:v>
                </c:pt>
                <c:pt idx="831">
                  <c:v>0.68497821050834307</c:v>
                </c:pt>
                <c:pt idx="832">
                  <c:v>0.68463159302190602</c:v>
                </c:pt>
                <c:pt idx="833">
                  <c:v>0.68428509762076906</c:v>
                </c:pt>
                <c:pt idx="834">
                  <c:v>0.68393872357251095</c:v>
                </c:pt>
                <c:pt idx="835">
                  <c:v>0.68359247014471503</c:v>
                </c:pt>
                <c:pt idx="836">
                  <c:v>0.68324633660496192</c:v>
                </c:pt>
                <c:pt idx="837">
                  <c:v>0.68290032222083097</c:v>
                </c:pt>
                <c:pt idx="838">
                  <c:v>0.68255442625990503</c:v>
                </c:pt>
                <c:pt idx="839">
                  <c:v>0.68220864798976399</c:v>
                </c:pt>
                <c:pt idx="840">
                  <c:v>0.68186298667798995</c:v>
                </c:pt>
                <c:pt idx="841">
                  <c:v>0.68151744159216199</c:v>
                </c:pt>
                <c:pt idx="842">
                  <c:v>0.68117201199986299</c:v>
                </c:pt>
                <c:pt idx="843">
                  <c:v>0.68082669716867206</c:v>
                </c:pt>
                <c:pt idx="844">
                  <c:v>0.68048149636617206</c:v>
                </c:pt>
                <c:pt idx="845">
                  <c:v>0.68013640885994198</c:v>
                </c:pt>
                <c:pt idx="846">
                  <c:v>0.67979143391756502</c:v>
                </c:pt>
                <c:pt idx="847">
                  <c:v>0.67944657080661996</c:v>
                </c:pt>
                <c:pt idx="848">
                  <c:v>0.67910181879468901</c:v>
                </c:pt>
                <c:pt idx="849">
                  <c:v>0.67875717714935202</c:v>
                </c:pt>
                <c:pt idx="850">
                  <c:v>0.67841264513819199</c:v>
                </c:pt>
                <c:pt idx="851">
                  <c:v>0.67806822202878803</c:v>
                </c:pt>
                <c:pt idx="852">
                  <c:v>0.67772390708872199</c:v>
                </c:pt>
                <c:pt idx="853">
                  <c:v>0.67737969958557498</c:v>
                </c:pt>
                <c:pt idx="854">
                  <c:v>0.67703559878692599</c:v>
                </c:pt>
                <c:pt idx="855">
                  <c:v>0.67669160396035899</c:v>
                </c:pt>
                <c:pt idx="856">
                  <c:v>0.67634771437345298</c:v>
                </c:pt>
                <c:pt idx="857">
                  <c:v>0.67600392929378894</c:v>
                </c:pt>
                <c:pt idx="858">
                  <c:v>0.67566024798894908</c:v>
                </c:pt>
                <c:pt idx="859">
                  <c:v>0.67531666972651294</c:v>
                </c:pt>
                <c:pt idx="860">
                  <c:v>0.67497319377406306</c:v>
                </c:pt>
                <c:pt idx="861">
                  <c:v>0.67462981939917799</c:v>
                </c:pt>
                <c:pt idx="862">
                  <c:v>0.67428654586944092</c:v>
                </c:pt>
                <c:pt idx="863">
                  <c:v>0.67394337245243308</c:v>
                </c:pt>
                <c:pt idx="864">
                  <c:v>0.67360029841573299</c:v>
                </c:pt>
                <c:pt idx="865">
                  <c:v>0.67325732302692298</c:v>
                </c:pt>
                <c:pt idx="866">
                  <c:v>0.67291444555358404</c:v>
                </c:pt>
                <c:pt idx="867">
                  <c:v>0.67257166526329804</c:v>
                </c:pt>
                <c:pt idx="868">
                  <c:v>0.67222898142364396</c:v>
                </c:pt>
                <c:pt idx="869">
                  <c:v>0.67188639330220401</c:v>
                </c:pt>
                <c:pt idx="870">
                  <c:v>0.67154390016655907</c:v>
                </c:pt>
                <c:pt idx="871">
                  <c:v>0.67120150128429001</c:v>
                </c:pt>
                <c:pt idx="872">
                  <c:v>0.67085919592297794</c:v>
                </c:pt>
                <c:pt idx="873">
                  <c:v>0.67051698335020293</c:v>
                </c:pt>
                <c:pt idx="874">
                  <c:v>0.67017486283354699</c:v>
                </c:pt>
                <c:pt idx="875">
                  <c:v>0.66983283364059099</c:v>
                </c:pt>
                <c:pt idx="876">
                  <c:v>0.66949089503891601</c:v>
                </c:pt>
                <c:pt idx="877">
                  <c:v>0.66914904629610206</c:v>
                </c:pt>
                <c:pt idx="878">
                  <c:v>0.66880728667973</c:v>
                </c:pt>
                <c:pt idx="879">
                  <c:v>0.66846561545738203</c:v>
                </c:pt>
                <c:pt idx="880">
                  <c:v>0.66812403189663794</c:v>
                </c:pt>
                <c:pt idx="881">
                  <c:v>0.66778253526508002</c:v>
                </c:pt>
                <c:pt idx="882">
                  <c:v>0.66744112483028806</c:v>
                </c:pt>
                <c:pt idx="883">
                  <c:v>0.66709979985984402</c:v>
                </c:pt>
                <c:pt idx="884">
                  <c:v>0.66675855962132802</c:v>
                </c:pt>
                <c:pt idx="885">
                  <c:v>0.66641740338232103</c:v>
                </c:pt>
                <c:pt idx="886">
                  <c:v>0.66607633041040404</c:v>
                </c:pt>
                <c:pt idx="887">
                  <c:v>0.66573533997315804</c:v>
                </c:pt>
                <c:pt idx="888">
                  <c:v>0.665394431338165</c:v>
                </c:pt>
                <c:pt idx="889">
                  <c:v>0.66505360377300393</c:v>
                </c:pt>
                <c:pt idx="890">
                  <c:v>0.66471285654525702</c:v>
                </c:pt>
                <c:pt idx="891">
                  <c:v>0.66437218892250605</c:v>
                </c:pt>
                <c:pt idx="892">
                  <c:v>0.66403160017232998</c:v>
                </c:pt>
                <c:pt idx="893">
                  <c:v>0.66369108956231093</c:v>
                </c:pt>
                <c:pt idx="894">
                  <c:v>0.66335065636003099</c:v>
                </c:pt>
                <c:pt idx="895">
                  <c:v>0.66301029983306803</c:v>
                </c:pt>
                <c:pt idx="896">
                  <c:v>0.66267001924900604</c:v>
                </c:pt>
                <c:pt idx="897">
                  <c:v>0.662329813875424</c:v>
                </c:pt>
                <c:pt idx="898">
                  <c:v>0.66198968297990401</c:v>
                </c:pt>
                <c:pt idx="899">
                  <c:v>0.66164962583002707</c:v>
                </c:pt>
                <c:pt idx="900">
                  <c:v>0.66130964169337303</c:v>
                </c:pt>
                <c:pt idx="901">
                  <c:v>0.660969729837524</c:v>
                </c:pt>
                <c:pt idx="902">
                  <c:v>0.66062988953005997</c:v>
                </c:pt>
                <c:pt idx="903">
                  <c:v>0.66029012003856302</c:v>
                </c:pt>
                <c:pt idx="904">
                  <c:v>0.65995042063061304</c:v>
                </c:pt>
                <c:pt idx="905">
                  <c:v>0.65961079057379202</c:v>
                </c:pt>
                <c:pt idx="906">
                  <c:v>0.65927122913567904</c:v>
                </c:pt>
                <c:pt idx="907">
                  <c:v>0.65893173558385798</c:v>
                </c:pt>
                <c:pt idx="908">
                  <c:v>0.65859230918590694</c:v>
                </c:pt>
                <c:pt idx="909">
                  <c:v>0.65825294920940802</c:v>
                </c:pt>
                <c:pt idx="910">
                  <c:v>0.65791365492194298</c:v>
                </c:pt>
                <c:pt idx="911">
                  <c:v>0.65757442559109203</c:v>
                </c:pt>
                <c:pt idx="912">
                  <c:v>0.65723526048443603</c:v>
                </c:pt>
                <c:pt idx="913">
                  <c:v>0.65689615886955599</c:v>
                </c:pt>
                <c:pt idx="914">
                  <c:v>0.65655712001403199</c:v>
                </c:pt>
                <c:pt idx="915">
                  <c:v>0.65621814318544702</c:v>
                </c:pt>
                <c:pt idx="916">
                  <c:v>0.65587922765138096</c:v>
                </c:pt>
                <c:pt idx="917">
                  <c:v>0.65554037267941501</c:v>
                </c:pt>
                <c:pt idx="918">
                  <c:v>0.65520157753712893</c:v>
                </c:pt>
                <c:pt idx="919">
                  <c:v>0.65486284149210494</c:v>
                </c:pt>
                <c:pt idx="920">
                  <c:v>0.65452416381192402</c:v>
                </c:pt>
                <c:pt idx="921">
                  <c:v>0.65418554376416593</c:v>
                </c:pt>
                <c:pt idx="922">
                  <c:v>0.653846980616413</c:v>
                </c:pt>
                <c:pt idx="923">
                  <c:v>0.65350847363624598</c:v>
                </c:pt>
                <c:pt idx="924">
                  <c:v>0.65317002209124597</c:v>
                </c:pt>
                <c:pt idx="925">
                  <c:v>0.65283162524899208</c:v>
                </c:pt>
                <c:pt idx="926">
                  <c:v>0.65249328237706794</c:v>
                </c:pt>
                <c:pt idx="927">
                  <c:v>0.652154992743052</c:v>
                </c:pt>
                <c:pt idx="928">
                  <c:v>0.65181675561452701</c:v>
                </c:pt>
                <c:pt idx="929">
                  <c:v>0.65147857025907396</c:v>
                </c:pt>
                <c:pt idx="930">
                  <c:v>0.65114043594427296</c:v>
                </c:pt>
                <c:pt idx="931">
                  <c:v>0.65080235193770508</c:v>
                </c:pt>
                <c:pt idx="932">
                  <c:v>0.650464317506951</c:v>
                </c:pt>
                <c:pt idx="933">
                  <c:v>0.65012633191959202</c:v>
                </c:pt>
                <c:pt idx="934">
                  <c:v>0.64978839444321002</c:v>
                </c:pt>
                <c:pt idx="935">
                  <c:v>0.64945050434538398</c:v>
                </c:pt>
                <c:pt idx="936">
                  <c:v>0.64911266089369701</c:v>
                </c:pt>
                <c:pt idx="937">
                  <c:v>0.64877486335572798</c:v>
                </c:pt>
                <c:pt idx="938">
                  <c:v>0.64843711099905998</c:v>
                </c:pt>
                <c:pt idx="939">
                  <c:v>0.64809940309127201</c:v>
                </c:pt>
                <c:pt idx="940">
                  <c:v>0.64776173889994704</c:v>
                </c:pt>
                <c:pt idx="941">
                  <c:v>0.64742411769266406</c:v>
                </c:pt>
                <c:pt idx="942">
                  <c:v>0.64708653873700506</c:v>
                </c:pt>
                <c:pt idx="943">
                  <c:v>0.64674900130055002</c:v>
                </c:pt>
                <c:pt idx="944">
                  <c:v>0.64641150465088204</c:v>
                </c:pt>
                <c:pt idx="945">
                  <c:v>0.64607404805558</c:v>
                </c:pt>
                <c:pt idx="946">
                  <c:v>0.64573663078222499</c:v>
                </c:pt>
                <c:pt idx="947">
                  <c:v>0.64539925209839899</c:v>
                </c:pt>
                <c:pt idx="948">
                  <c:v>0.645061911271683</c:v>
                </c:pt>
                <c:pt idx="949">
                  <c:v>0.64472460756965699</c:v>
                </c:pt>
                <c:pt idx="950">
                  <c:v>0.64438734025990296</c:v>
                </c:pt>
                <c:pt idx="951">
                  <c:v>0.644050108610001</c:v>
                </c:pt>
                <c:pt idx="952">
                  <c:v>0.64371291188753199</c:v>
                </c:pt>
                <c:pt idx="953">
                  <c:v>0.64337574936007802</c:v>
                </c:pt>
                <c:pt idx="954">
                  <c:v>0.64303862029521897</c:v>
                </c:pt>
                <c:pt idx="955">
                  <c:v>0.64270152396053604</c:v>
                </c:pt>
                <c:pt idx="956">
                  <c:v>0.64236445962361</c:v>
                </c:pt>
                <c:pt idx="957">
                  <c:v>0.64202742655202205</c:v>
                </c:pt>
                <c:pt idx="958">
                  <c:v>0.64169042401335408</c:v>
                </c:pt>
                <c:pt idx="959">
                  <c:v>0.64135345127518595</c:v>
                </c:pt>
                <c:pt idx="960">
                  <c:v>0.64101650760509798</c:v>
                </c:pt>
                <c:pt idx="961">
                  <c:v>0.64067959227067295</c:v>
                </c:pt>
                <c:pt idx="962">
                  <c:v>0.64034270453949005</c:v>
                </c:pt>
                <c:pt idx="963">
                  <c:v>0.64000584367913094</c:v>
                </c:pt>
                <c:pt idx="964">
                  <c:v>0.63966900895717793</c:v>
                </c:pt>
                <c:pt idx="965">
                  <c:v>0.63933219964121002</c:v>
                </c:pt>
                <c:pt idx="966">
                  <c:v>0.63899541499880796</c:v>
                </c:pt>
                <c:pt idx="967">
                  <c:v>0.63865865429755497</c:v>
                </c:pt>
                <c:pt idx="968">
                  <c:v>0.63832191680503003</c:v>
                </c:pt>
                <c:pt idx="969">
                  <c:v>0.63798520178881502</c:v>
                </c:pt>
                <c:pt idx="970">
                  <c:v>0.63764850851649002</c:v>
                </c:pt>
                <c:pt idx="971">
                  <c:v>0.63731183625563603</c:v>
                </c:pt>
                <c:pt idx="972">
                  <c:v>0.63697518427383604</c:v>
                </c:pt>
                <c:pt idx="973">
                  <c:v>0.63663855183866902</c:v>
                </c:pt>
                <c:pt idx="974">
                  <c:v>0.63630193821771597</c:v>
                </c:pt>
                <c:pt idx="975">
                  <c:v>0.63596534267855798</c:v>
                </c:pt>
                <c:pt idx="976">
                  <c:v>0.63562876448877703</c:v>
                </c:pt>
                <c:pt idx="977">
                  <c:v>0.63529220291595301</c:v>
                </c:pt>
                <c:pt idx="978">
                  <c:v>0.634955657227668</c:v>
                </c:pt>
                <c:pt idx="979">
                  <c:v>0.634619126691501</c:v>
                </c:pt>
                <c:pt idx="980">
                  <c:v>0.63428261057503499</c:v>
                </c:pt>
                <c:pt idx="981">
                  <c:v>0.63394610814584995</c:v>
                </c:pt>
                <c:pt idx="982">
                  <c:v>0.63360961867152599</c:v>
                </c:pt>
                <c:pt idx="983">
                  <c:v>0.63327314141964597</c:v>
                </c:pt>
                <c:pt idx="984">
                  <c:v>0.63293667565778999</c:v>
                </c:pt>
                <c:pt idx="985">
                  <c:v>0.63260022065353905</c:v>
                </c:pt>
                <c:pt idx="986">
                  <c:v>0.632263775674474</c:v>
                </c:pt>
                <c:pt idx="987">
                  <c:v>0.63192733998817507</c:v>
                </c:pt>
                <c:pt idx="988">
                  <c:v>0.63159091286222502</c:v>
                </c:pt>
                <c:pt idx="989">
                  <c:v>0.63125449356420305</c:v>
                </c:pt>
                <c:pt idx="990">
                  <c:v>0.63091808136168992</c:v>
                </c:pt>
                <c:pt idx="991">
                  <c:v>0.63058167552226907</c:v>
                </c:pt>
                <c:pt idx="992">
                  <c:v>0.63024527531351904</c:v>
                </c:pt>
                <c:pt idx="993">
                  <c:v>0.62990888000302192</c:v>
                </c:pt>
                <c:pt idx="994">
                  <c:v>0.62957248885835804</c:v>
                </c:pt>
                <c:pt idx="995">
                  <c:v>0.62923610114710904</c:v>
                </c:pt>
                <c:pt idx="996">
                  <c:v>0.62889971613685502</c:v>
                </c:pt>
                <c:pt idx="997">
                  <c:v>0.62856333309517698</c:v>
                </c:pt>
                <c:pt idx="998">
                  <c:v>0.628226951289657</c:v>
                </c:pt>
                <c:pt idx="999">
                  <c:v>0.62789056998787607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attenuation'!$AF$8:$AF$52</c:f>
              <c:numCache>
                <c:formatCode>0.000</c:formatCode>
                <c:ptCount val="45"/>
                <c:pt idx="5">
                  <c:v>0.99299999999999999</c:v>
                </c:pt>
                <c:pt idx="8">
                  <c:v>0.98599999999999999</c:v>
                </c:pt>
                <c:pt idx="10">
                  <c:v>0.97899999999999998</c:v>
                </c:pt>
                <c:pt idx="12">
                  <c:v>0.97199999999999998</c:v>
                </c:pt>
                <c:pt idx="14">
                  <c:v>0.96499999999999997</c:v>
                </c:pt>
                <c:pt idx="15">
                  <c:v>0.95799999999999996</c:v>
                </c:pt>
                <c:pt idx="16">
                  <c:v>0.95</c:v>
                </c:pt>
                <c:pt idx="17">
                  <c:v>0.94299999999999995</c:v>
                </c:pt>
                <c:pt idx="18">
                  <c:v>0.93599999999999994</c:v>
                </c:pt>
                <c:pt idx="19">
                  <c:v>0.92800000000000005</c:v>
                </c:pt>
                <c:pt idx="21">
                  <c:v>0.90900000000000003</c:v>
                </c:pt>
                <c:pt idx="22">
                  <c:v>0.89</c:v>
                </c:pt>
                <c:pt idx="23">
                  <c:v>0.85199999999999998</c:v>
                </c:pt>
                <c:pt idx="25">
                  <c:v>0.77700000000000002</c:v>
                </c:pt>
                <c:pt idx="26">
                  <c:v>0.70599999999999996</c:v>
                </c:pt>
                <c:pt idx="27">
                  <c:v>0.64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attenuation'!$BP$8:$BP$1007</c:f>
              <c:numCache>
                <c:formatCode>0.000</c:formatCode>
                <c:ptCount val="1000"/>
                <c:pt idx="0">
                  <c:v>0.99964997738926431</c:v>
                </c:pt>
                <c:pt idx="1">
                  <c:v>0.99929995504928248</c:v>
                </c:pt>
                <c:pt idx="2">
                  <c:v>0.99894993333160842</c:v>
                </c:pt>
                <c:pt idx="3">
                  <c:v>0.99859991258779601</c:v>
                </c:pt>
                <c:pt idx="4">
                  <c:v>0.99824989316939927</c:v>
                </c:pt>
                <c:pt idx="5">
                  <c:v>0.99789987542797209</c:v>
                </c:pt>
                <c:pt idx="6">
                  <c:v>0.99754985971506838</c:v>
                </c:pt>
                <c:pt idx="7">
                  <c:v>0.99719984638224213</c:v>
                </c:pt>
                <c:pt idx="8">
                  <c:v>0.99684983578104736</c:v>
                </c:pt>
                <c:pt idx="9">
                  <c:v>0.99649982826303773</c:v>
                </c:pt>
                <c:pt idx="10">
                  <c:v>0.9961498241797675</c:v>
                </c:pt>
                <c:pt idx="11">
                  <c:v>0.99579982388279031</c:v>
                </c:pt>
                <c:pt idx="12">
                  <c:v>0.99544982772366031</c:v>
                </c:pt>
                <c:pt idx="13">
                  <c:v>0.99509983605393137</c:v>
                </c:pt>
                <c:pt idx="14">
                  <c:v>0.99474984922515741</c:v>
                </c:pt>
                <c:pt idx="15">
                  <c:v>0.99439986758889243</c:v>
                </c:pt>
                <c:pt idx="16">
                  <c:v>0.99404989149669021</c:v>
                </c:pt>
                <c:pt idx="17">
                  <c:v>0.99369992130010487</c:v>
                </c:pt>
                <c:pt idx="18">
                  <c:v>0.9933499573506902</c:v>
                </c:pt>
                <c:pt idx="19">
                  <c:v>0.99300000000000033</c:v>
                </c:pt>
                <c:pt idx="20">
                  <c:v>0.99265004925207501</c:v>
                </c:pt>
                <c:pt idx="21">
                  <c:v>0.99230010372089861</c:v>
                </c:pt>
                <c:pt idx="22">
                  <c:v>0.99195016167294159</c:v>
                </c:pt>
                <c:pt idx="23">
                  <c:v>0.99160022137467418</c:v>
                </c:pt>
                <c:pt idx="24">
                  <c:v>0.99125028109256685</c:v>
                </c:pt>
                <c:pt idx="25">
                  <c:v>0.99090033909308994</c:v>
                </c:pt>
                <c:pt idx="26">
                  <c:v>0.99055039364271369</c:v>
                </c:pt>
                <c:pt idx="27">
                  <c:v>0.99020044300790844</c:v>
                </c:pt>
                <c:pt idx="28">
                  <c:v>0.98985048545514465</c:v>
                </c:pt>
                <c:pt idx="29">
                  <c:v>0.98950051925089277</c:v>
                </c:pt>
                <c:pt idx="30">
                  <c:v>0.98915054266162294</c:v>
                </c:pt>
                <c:pt idx="31">
                  <c:v>0.98880055395380562</c:v>
                </c:pt>
                <c:pt idx="32">
                  <c:v>0.98845055139391114</c:v>
                </c:pt>
                <c:pt idx="33">
                  <c:v>0.98810053324840985</c:v>
                </c:pt>
                <c:pt idx="34">
                  <c:v>0.987750497783772</c:v>
                </c:pt>
                <c:pt idx="35">
                  <c:v>0.98740044326646825</c:v>
                </c:pt>
                <c:pt idx="36">
                  <c:v>0.98705036796296863</c:v>
                </c:pt>
                <c:pt idx="37">
                  <c:v>0.9867002701397436</c:v>
                </c:pt>
                <c:pt idx="38">
                  <c:v>0.9863501480632636</c:v>
                </c:pt>
                <c:pt idx="39">
                  <c:v>0.98599999999999888</c:v>
                </c:pt>
                <c:pt idx="40">
                  <c:v>0.98564982560243564</c:v>
                </c:pt>
                <c:pt idx="41">
                  <c:v>0.98529963006712262</c:v>
                </c:pt>
                <c:pt idx="42">
                  <c:v>0.98494941997662455</c:v>
                </c:pt>
                <c:pt idx="43">
                  <c:v>0.98459920191350625</c:v>
                </c:pt>
                <c:pt idx="44">
                  <c:v>0.9842489824603321</c:v>
                </c:pt>
                <c:pt idx="45">
                  <c:v>0.98389876819966704</c:v>
                </c:pt>
                <c:pt idx="46">
                  <c:v>0.98354856571407545</c:v>
                </c:pt>
                <c:pt idx="47">
                  <c:v>0.98319838158612227</c:v>
                </c:pt>
                <c:pt idx="48">
                  <c:v>0.982848222398372</c:v>
                </c:pt>
                <c:pt idx="49">
                  <c:v>0.98249809473338934</c:v>
                </c:pt>
                <c:pt idx="50">
                  <c:v>0.98214800517373879</c:v>
                </c:pt>
                <c:pt idx="51">
                  <c:v>0.9817979603019853</c:v>
                </c:pt>
                <c:pt idx="52">
                  <c:v>0.98144796670069334</c:v>
                </c:pt>
                <c:pt idx="53">
                  <c:v>0.98109803095242754</c:v>
                </c:pt>
                <c:pt idx="54">
                  <c:v>0.98074815963975259</c:v>
                </c:pt>
                <c:pt idx="55">
                  <c:v>0.98039835934523323</c:v>
                </c:pt>
                <c:pt idx="56">
                  <c:v>0.98004863665143405</c:v>
                </c:pt>
                <c:pt idx="57">
                  <c:v>0.97969899814091965</c:v>
                </c:pt>
                <c:pt idx="58">
                  <c:v>0.97934945039625487</c:v>
                </c:pt>
                <c:pt idx="59">
                  <c:v>0.9790000000000042</c:v>
                </c:pt>
                <c:pt idx="60">
                  <c:v>0.97865064833818338</c:v>
                </c:pt>
                <c:pt idx="61">
                  <c:v>0.9783013760106124</c:v>
                </c:pt>
                <c:pt idx="62">
                  <c:v>0.97795215842056227</c:v>
                </c:pt>
                <c:pt idx="63">
                  <c:v>0.97760297097130389</c:v>
                </c:pt>
                <c:pt idx="64">
                  <c:v>0.97725378906610827</c:v>
                </c:pt>
                <c:pt idx="65">
                  <c:v>0.97690458810824654</c:v>
                </c:pt>
                <c:pt idx="66">
                  <c:v>0.97655534350098949</c:v>
                </c:pt>
                <c:pt idx="67">
                  <c:v>0.97620603064760825</c:v>
                </c:pt>
                <c:pt idx="68">
                  <c:v>0.97585662495137371</c:v>
                </c:pt>
                <c:pt idx="69">
                  <c:v>0.975507101815557</c:v>
                </c:pt>
                <c:pt idx="70">
                  <c:v>0.97515743664342902</c:v>
                </c:pt>
                <c:pt idx="71">
                  <c:v>0.97480760483826068</c:v>
                </c:pt>
                <c:pt idx="72">
                  <c:v>0.9744575818033232</c:v>
                </c:pt>
                <c:pt idx="73">
                  <c:v>0.97410734294188739</c:v>
                </c:pt>
                <c:pt idx="74">
                  <c:v>0.97375686365722425</c:v>
                </c:pt>
                <c:pt idx="75">
                  <c:v>0.9734061193526049</c:v>
                </c:pt>
                <c:pt idx="76">
                  <c:v>0.97305508543130015</c:v>
                </c:pt>
                <c:pt idx="77">
                  <c:v>0.97270373729658122</c:v>
                </c:pt>
                <c:pt idx="78">
                  <c:v>0.9723520503517189</c:v>
                </c:pt>
                <c:pt idx="79">
                  <c:v>0.97199999999998421</c:v>
                </c:pt>
                <c:pt idx="80">
                  <c:v>0.97164758104482829</c:v>
                </c:pt>
                <c:pt idx="81">
                  <c:v>0.97129486589042258</c:v>
                </c:pt>
                <c:pt idx="82">
                  <c:v>0.97094194634111841</c:v>
                </c:pt>
                <c:pt idx="83">
                  <c:v>0.97058891420126725</c:v>
                </c:pt>
                <c:pt idx="84">
                  <c:v>0.97023586127522066</c:v>
                </c:pt>
                <c:pt idx="85">
                  <c:v>0.96988287936733009</c:v>
                </c:pt>
                <c:pt idx="86">
                  <c:v>0.96953006028194699</c:v>
                </c:pt>
                <c:pt idx="87">
                  <c:v>0.96917749582342272</c:v>
                </c:pt>
                <c:pt idx="88">
                  <c:v>0.96882527779610883</c:v>
                </c:pt>
                <c:pt idx="89">
                  <c:v>0.96847349800435678</c:v>
                </c:pt>
                <c:pt idx="90">
                  <c:v>0.96812224825251803</c:v>
                </c:pt>
                <c:pt idx="91">
                  <c:v>0.96777162034494413</c:v>
                </c:pt>
                <c:pt idx="92">
                  <c:v>0.96742170608598632</c:v>
                </c:pt>
                <c:pt idx="93">
                  <c:v>0.96707259727999617</c:v>
                </c:pt>
                <c:pt idx="94">
                  <c:v>0.96672438573132524</c:v>
                </c:pt>
                <c:pt idx="95">
                  <c:v>0.96637716324432488</c:v>
                </c:pt>
                <c:pt idx="96">
                  <c:v>0.96603102162334675</c:v>
                </c:pt>
                <c:pt idx="97">
                  <c:v>0.96568605267274199</c:v>
                </c:pt>
                <c:pt idx="98">
                  <c:v>0.96534234819686227</c:v>
                </c:pt>
                <c:pt idx="99">
                  <c:v>0.96500000000005903</c:v>
                </c:pt>
                <c:pt idx="100">
                  <c:v>0.96465902748251231</c:v>
                </c:pt>
                <c:pt idx="101">
                  <c:v>0.96431916042771637</c:v>
                </c:pt>
                <c:pt idx="102">
                  <c:v>0.96398005621499405</c:v>
                </c:pt>
                <c:pt idx="103">
                  <c:v>0.96364137222366852</c:v>
                </c:pt>
                <c:pt idx="104">
                  <c:v>0.96330276583306251</c:v>
                </c:pt>
                <c:pt idx="105">
                  <c:v>0.96296389442249875</c:v>
                </c:pt>
                <c:pt idx="106">
                  <c:v>0.96262441537130039</c:v>
                </c:pt>
                <c:pt idx="107">
                  <c:v>0.96228398605879018</c:v>
                </c:pt>
                <c:pt idx="108">
                  <c:v>0.96194226386429116</c:v>
                </c:pt>
                <c:pt idx="109">
                  <c:v>0.96159890616712596</c:v>
                </c:pt>
                <c:pt idx="110">
                  <c:v>0.96125357034661785</c:v>
                </c:pt>
                <c:pt idx="111">
                  <c:v>0.96090591378208934</c:v>
                </c:pt>
                <c:pt idx="112">
                  <c:v>0.9605555938528636</c:v>
                </c:pt>
                <c:pt idx="113">
                  <c:v>0.96020226793826335</c:v>
                </c:pt>
                <c:pt idx="114">
                  <c:v>0.95984559341761166</c:v>
                </c:pt>
                <c:pt idx="115">
                  <c:v>0.95948522767023126</c:v>
                </c:pt>
                <c:pt idx="116">
                  <c:v>0.95912082807544519</c:v>
                </c:pt>
                <c:pt idx="117">
                  <c:v>0.95875205201257629</c:v>
                </c:pt>
                <c:pt idx="118">
                  <c:v>0.95837855686094742</c:v>
                </c:pt>
                <c:pt idx="119">
                  <c:v>0.95799999999988139</c:v>
                </c:pt>
                <c:pt idx="120">
                  <c:v>0.9576161840252071</c:v>
                </c:pt>
                <c:pt idx="121">
                  <c:v>0.95722749239877614</c:v>
                </c:pt>
                <c:pt idx="122">
                  <c:v>0.95683445379894572</c:v>
                </c:pt>
                <c:pt idx="123">
                  <c:v>0.95643759690407359</c:v>
                </c:pt>
                <c:pt idx="124">
                  <c:v>0.95603745039251709</c:v>
                </c:pt>
                <c:pt idx="125">
                  <c:v>0.95563454294263372</c:v>
                </c:pt>
                <c:pt idx="126">
                  <c:v>0.95522940323278083</c:v>
                </c:pt>
                <c:pt idx="127">
                  <c:v>0.95482255994131593</c:v>
                </c:pt>
                <c:pt idx="128">
                  <c:v>0.95441454174659635</c:v>
                </c:pt>
                <c:pt idx="129">
                  <c:v>0.95400587732697972</c:v>
                </c:pt>
                <c:pt idx="130">
                  <c:v>0.95359709536082338</c:v>
                </c:pt>
                <c:pt idx="131">
                  <c:v>0.95318872452648484</c:v>
                </c:pt>
                <c:pt idx="132">
                  <c:v>0.95278129350232144</c:v>
                </c:pt>
                <c:pt idx="133">
                  <c:v>0.95237533096669069</c:v>
                </c:pt>
                <c:pt idx="134">
                  <c:v>0.95197136559795015</c:v>
                </c:pt>
                <c:pt idx="135">
                  <c:v>0.95156992607445701</c:v>
                </c:pt>
                <c:pt idx="136">
                  <c:v>0.95117154107456892</c:v>
                </c:pt>
                <c:pt idx="137">
                  <c:v>0.95077673927664319</c:v>
                </c:pt>
                <c:pt idx="138">
                  <c:v>0.95038604935903737</c:v>
                </c:pt>
                <c:pt idx="139">
                  <c:v>0.95000000000010898</c:v>
                </c:pt>
                <c:pt idx="140">
                  <c:v>0.94961898641636355</c:v>
                </c:pt>
                <c:pt idx="141">
                  <c:v>0.94924286997689955</c:v>
                </c:pt>
                <c:pt idx="142">
                  <c:v>0.94887137858896398</c:v>
                </c:pt>
                <c:pt idx="143">
                  <c:v>0.94850424015980328</c:v>
                </c:pt>
                <c:pt idx="144">
                  <c:v>0.94814118259666447</c:v>
                </c:pt>
                <c:pt idx="145">
                  <c:v>0.94778193380679421</c:v>
                </c:pt>
                <c:pt idx="146">
                  <c:v>0.94742622169743917</c:v>
                </c:pt>
                <c:pt idx="147">
                  <c:v>0.94707377417584626</c:v>
                </c:pt>
                <c:pt idx="148">
                  <c:v>0.94672431914926214</c:v>
                </c:pt>
                <c:pt idx="149">
                  <c:v>0.94637758452493359</c:v>
                </c:pt>
                <c:pt idx="150">
                  <c:v>0.94603329821010729</c:v>
                </c:pt>
                <c:pt idx="151">
                  <c:v>0.94569118811203012</c:v>
                </c:pt>
                <c:pt idx="152">
                  <c:v>0.94535098213794866</c:v>
                </c:pt>
                <c:pt idx="153">
                  <c:v>0.94501240819510979</c:v>
                </c:pt>
                <c:pt idx="154">
                  <c:v>0.94467519419076029</c:v>
                </c:pt>
                <c:pt idx="155">
                  <c:v>0.94433906803214684</c:v>
                </c:pt>
                <c:pt idx="156">
                  <c:v>0.94400375762651634</c:v>
                </c:pt>
                <c:pt idx="157">
                  <c:v>0.94366899088111522</c:v>
                </c:pt>
                <c:pt idx="158">
                  <c:v>0.9433344957031905</c:v>
                </c:pt>
                <c:pt idx="159">
                  <c:v>0.94299999999998896</c:v>
                </c:pt>
                <c:pt idx="160">
                  <c:v>0.94266524530965867</c:v>
                </c:pt>
                <c:pt idx="161">
                  <c:v>0.94233002769395413</c:v>
                </c:pt>
                <c:pt idx="162">
                  <c:v>0.94199415684553112</c:v>
                </c:pt>
                <c:pt idx="163">
                  <c:v>0.94165744245704541</c:v>
                </c:pt>
                <c:pt idx="164">
                  <c:v>0.94131969422115314</c:v>
                </c:pt>
                <c:pt idx="165">
                  <c:v>0.94098072183050985</c:v>
                </c:pt>
                <c:pt idx="166">
                  <c:v>0.94064033497777144</c:v>
                </c:pt>
                <c:pt idx="167">
                  <c:v>0.94029834335559392</c:v>
                </c:pt>
                <c:pt idx="168">
                  <c:v>0.93995455665663297</c:v>
                </c:pt>
                <c:pt idx="169">
                  <c:v>0.93960878457354458</c:v>
                </c:pt>
                <c:pt idx="170">
                  <c:v>0.93926083679898464</c:v>
                </c:pt>
                <c:pt idx="171">
                  <c:v>0.93891052302560885</c:v>
                </c:pt>
                <c:pt idx="172">
                  <c:v>0.93855765294607296</c:v>
                </c:pt>
                <c:pt idx="173">
                  <c:v>0.93820203625303311</c:v>
                </c:pt>
                <c:pt idx="174">
                  <c:v>0.93784348263914497</c:v>
                </c:pt>
                <c:pt idx="175">
                  <c:v>0.93748180179706453</c:v>
                </c:pt>
                <c:pt idx="176">
                  <c:v>0.93711680341944736</c:v>
                </c:pt>
                <c:pt idx="177">
                  <c:v>0.9367482971989497</c:v>
                </c:pt>
                <c:pt idx="178">
                  <c:v>0.93637609282822709</c:v>
                </c:pt>
                <c:pt idx="179">
                  <c:v>0.93599999999993555</c:v>
                </c:pt>
                <c:pt idx="180">
                  <c:v>0.93561990734497646</c:v>
                </c:pt>
                <c:pt idx="181">
                  <c:v>0.93523601924723421</c:v>
                </c:pt>
                <c:pt idx="182">
                  <c:v>0.93484861902883865</c:v>
                </c:pt>
                <c:pt idx="183">
                  <c:v>0.93445799001191965</c:v>
                </c:pt>
                <c:pt idx="184">
                  <c:v>0.93406441551860719</c:v>
                </c:pt>
                <c:pt idx="185">
                  <c:v>0.93366817887103126</c:v>
                </c:pt>
                <c:pt idx="186">
                  <c:v>0.9332695633913215</c:v>
                </c:pt>
                <c:pt idx="187">
                  <c:v>0.932868852401608</c:v>
                </c:pt>
                <c:pt idx="188">
                  <c:v>0.93246632922402084</c:v>
                </c:pt>
                <c:pt idx="189">
                  <c:v>0.93206227718068968</c:v>
                </c:pt>
                <c:pt idx="190">
                  <c:v>0.93165697959374449</c:v>
                </c:pt>
                <c:pt idx="191">
                  <c:v>0.93125071978531526</c:v>
                </c:pt>
                <c:pt idx="192">
                  <c:v>0.93084378107753185</c:v>
                </c:pt>
                <c:pt idx="193">
                  <c:v>0.93043644679252424</c:v>
                </c:pt>
                <c:pt idx="194">
                  <c:v>0.93002900025242219</c:v>
                </c:pt>
                <c:pt idx="195">
                  <c:v>0.92962172477935578</c:v>
                </c:pt>
                <c:pt idx="196">
                  <c:v>0.92921490369545479</c:v>
                </c:pt>
                <c:pt idx="197">
                  <c:v>0.92880882032284928</c:v>
                </c:pt>
                <c:pt idx="198">
                  <c:v>0.92840375798366903</c:v>
                </c:pt>
                <c:pt idx="199">
                  <c:v>0.92800000000004401</c:v>
                </c:pt>
                <c:pt idx="200">
                  <c:v>0.92759777580151836</c:v>
                </c:pt>
                <c:pt idx="201">
                  <c:v>0.9271970992472931</c:v>
                </c:pt>
                <c:pt idx="202">
                  <c:v>0.92679793030398339</c:v>
                </c:pt>
                <c:pt idx="203">
                  <c:v>0.92640022893820451</c:v>
                </c:pt>
                <c:pt idx="204">
                  <c:v>0.92600395511657174</c:v>
                </c:pt>
                <c:pt idx="205">
                  <c:v>0.92560906880570004</c:v>
                </c:pt>
                <c:pt idx="206">
                  <c:v>0.9252155299722048</c:v>
                </c:pt>
                <c:pt idx="207">
                  <c:v>0.92482329858270129</c:v>
                </c:pt>
                <c:pt idx="208">
                  <c:v>0.9244323346038047</c:v>
                </c:pt>
                <c:pt idx="209">
                  <c:v>0.92404259800213018</c:v>
                </c:pt>
                <c:pt idx="210">
                  <c:v>0.92365404874429302</c:v>
                </c:pt>
                <c:pt idx="211">
                  <c:v>0.9232666467969084</c:v>
                </c:pt>
                <c:pt idx="212">
                  <c:v>0.92288035212659147</c:v>
                </c:pt>
                <c:pt idx="213">
                  <c:v>0.92249512469995776</c:v>
                </c:pt>
                <c:pt idx="214">
                  <c:v>0.92211092448362197</c:v>
                </c:pt>
                <c:pt idx="215">
                  <c:v>0.92172771144419974</c:v>
                </c:pt>
                <c:pt idx="216">
                  <c:v>0.92134544554830622</c:v>
                </c:pt>
                <c:pt idx="217">
                  <c:v>0.92096408676255637</c:v>
                </c:pt>
                <c:pt idx="218">
                  <c:v>0.9205835950535658</c:v>
                </c:pt>
                <c:pt idx="219">
                  <c:v>0.92020393038794945</c:v>
                </c:pt>
                <c:pt idx="220">
                  <c:v>0.91982505273232262</c:v>
                </c:pt>
                <c:pt idx="221">
                  <c:v>0.91944692205330047</c:v>
                </c:pt>
                <c:pt idx="222">
                  <c:v>0.91906949831749829</c:v>
                </c:pt>
                <c:pt idx="223">
                  <c:v>0.91869274149153135</c:v>
                </c:pt>
                <c:pt idx="224">
                  <c:v>0.91831661154201483</c:v>
                </c:pt>
                <c:pt idx="225">
                  <c:v>0.91794106843556389</c:v>
                </c:pt>
                <c:pt idx="226">
                  <c:v>0.91756607213879371</c:v>
                </c:pt>
                <c:pt idx="227">
                  <c:v>0.91719158261831957</c:v>
                </c:pt>
                <c:pt idx="228">
                  <c:v>0.91681755984075686</c:v>
                </c:pt>
                <c:pt idx="229">
                  <c:v>0.91644396377272053</c:v>
                </c:pt>
                <c:pt idx="230">
                  <c:v>0.91607075438082586</c:v>
                </c:pt>
                <c:pt idx="231">
                  <c:v>0.91569789163168824</c:v>
                </c:pt>
                <c:pt idx="232">
                  <c:v>0.91532533549192263</c:v>
                </c:pt>
                <c:pt idx="233">
                  <c:v>0.91495304592814453</c:v>
                </c:pt>
                <c:pt idx="234">
                  <c:v>0.91458098290696888</c:v>
                </c:pt>
                <c:pt idx="235">
                  <c:v>0.91420910639501107</c:v>
                </c:pt>
                <c:pt idx="236">
                  <c:v>0.91383737635888629</c:v>
                </c:pt>
                <c:pt idx="237">
                  <c:v>0.91346575276520969</c:v>
                </c:pt>
                <c:pt idx="238">
                  <c:v>0.91309419558059657</c:v>
                </c:pt>
                <c:pt idx="239">
                  <c:v>0.9127226647716622</c:v>
                </c:pt>
                <c:pt idx="240">
                  <c:v>0.91235112030502175</c:v>
                </c:pt>
                <c:pt idx="241">
                  <c:v>0.91197952214729028</c:v>
                </c:pt>
                <c:pt idx="242">
                  <c:v>0.91160783026508319</c:v>
                </c:pt>
                <c:pt idx="243">
                  <c:v>0.91123600462501564</c:v>
                </c:pt>
                <c:pt idx="244">
                  <c:v>0.91086400519370292</c:v>
                </c:pt>
                <c:pt idx="245">
                  <c:v>0.91049179193776009</c:v>
                </c:pt>
                <c:pt idx="246">
                  <c:v>0.91011932482380253</c:v>
                </c:pt>
                <c:pt idx="247">
                  <c:v>0.90974656381844543</c:v>
                </c:pt>
                <c:pt idx="248">
                  <c:v>0.90937346888830395</c:v>
                </c:pt>
                <c:pt idx="249">
                  <c:v>0.90899999999999326</c:v>
                </c:pt>
                <c:pt idx="250">
                  <c:v>0.90862612539995979</c:v>
                </c:pt>
                <c:pt idx="251">
                  <c:v>0.90825184645397405</c:v>
                </c:pt>
                <c:pt idx="252">
                  <c:v>0.9078771728076378</c:v>
                </c:pt>
                <c:pt idx="253">
                  <c:v>0.90750211410655279</c:v>
                </c:pt>
                <c:pt idx="254">
                  <c:v>0.90712667999632046</c:v>
                </c:pt>
                <c:pt idx="255">
                  <c:v>0.90675088012254279</c:v>
                </c:pt>
                <c:pt idx="256">
                  <c:v>0.90637472413082143</c:v>
                </c:pt>
                <c:pt idx="257">
                  <c:v>0.90599822166675781</c:v>
                </c:pt>
                <c:pt idx="258">
                  <c:v>0.90562138237595391</c:v>
                </c:pt>
                <c:pt idx="259">
                  <c:v>0.90524421590401127</c:v>
                </c:pt>
                <c:pt idx="260">
                  <c:v>0.90486673189653166</c:v>
                </c:pt>
                <c:pt idx="261">
                  <c:v>0.90448893999911684</c:v>
                </c:pt>
                <c:pt idx="262">
                  <c:v>0.90411084985736823</c:v>
                </c:pt>
                <c:pt idx="263">
                  <c:v>0.90373247111688781</c:v>
                </c:pt>
                <c:pt idx="264">
                  <c:v>0.90335381342327703</c:v>
                </c:pt>
                <c:pt idx="265">
                  <c:v>0.90297488642213786</c:v>
                </c:pt>
                <c:pt idx="266">
                  <c:v>0.90259569975907172</c:v>
                </c:pt>
                <c:pt idx="267">
                  <c:v>0.90221626307968039</c:v>
                </c:pt>
                <c:pt idx="268">
                  <c:v>0.90183658602956573</c:v>
                </c:pt>
                <c:pt idx="269">
                  <c:v>0.90145667825432918</c:v>
                </c:pt>
                <c:pt idx="270">
                  <c:v>0.90107654939957271</c:v>
                </c:pt>
                <c:pt idx="271">
                  <c:v>0.90069620911089765</c:v>
                </c:pt>
                <c:pt idx="272">
                  <c:v>0.90031566703390609</c:v>
                </c:pt>
                <c:pt idx="273">
                  <c:v>0.89993493281419901</c:v>
                </c:pt>
                <c:pt idx="274">
                  <c:v>0.89955401609737895</c:v>
                </c:pt>
                <c:pt idx="275">
                  <c:v>0.89917292652904801</c:v>
                </c:pt>
                <c:pt idx="276">
                  <c:v>0.89879167375480595</c:v>
                </c:pt>
                <c:pt idx="277">
                  <c:v>0.89841026742025698</c:v>
                </c:pt>
                <c:pt idx="278">
                  <c:v>0.89802871717099997</c:v>
                </c:pt>
                <c:pt idx="279">
                  <c:v>0.89764703265263901</c:v>
                </c:pt>
                <c:pt idx="280">
                  <c:v>0.89726522351077498</c:v>
                </c:pt>
                <c:pt idx="281">
                  <c:v>0.89688329939100897</c:v>
                </c:pt>
                <c:pt idx="282">
                  <c:v>0.89650126993894297</c:v>
                </c:pt>
                <c:pt idx="283">
                  <c:v>0.89611914480017996</c:v>
                </c:pt>
                <c:pt idx="284">
                  <c:v>0.89573693362032003</c:v>
                </c:pt>
                <c:pt idx="285">
                  <c:v>0.89535464604496495</c:v>
                </c:pt>
                <c:pt idx="286">
                  <c:v>0.89497229171971704</c:v>
                </c:pt>
                <c:pt idx="287">
                  <c:v>0.89458988029017794</c:v>
                </c:pt>
                <c:pt idx="288">
                  <c:v>0.89420742140194898</c:v>
                </c:pt>
                <c:pt idx="289">
                  <c:v>0.89382492470063202</c:v>
                </c:pt>
                <c:pt idx="290">
                  <c:v>0.89344239983183005</c:v>
                </c:pt>
                <c:pt idx="291">
                  <c:v>0.89305985644114205</c:v>
                </c:pt>
                <c:pt idx="292">
                  <c:v>0.89267730417417201</c:v>
                </c:pt>
                <c:pt idx="293">
                  <c:v>0.89229475267652003</c:v>
                </c:pt>
                <c:pt idx="294">
                  <c:v>0.89191221159378897</c:v>
                </c:pt>
                <c:pt idx="295">
                  <c:v>0.89152969057158005</c:v>
                </c:pt>
                <c:pt idx="296">
                  <c:v>0.89114719925549601</c:v>
                </c:pt>
                <c:pt idx="297">
                  <c:v>0.89076474729113597</c:v>
                </c:pt>
                <c:pt idx="298">
                  <c:v>0.89038234432410401</c:v>
                </c:pt>
                <c:pt idx="299">
                  <c:v>0.89000000000000101</c:v>
                </c:pt>
                <c:pt idx="300">
                  <c:v>0.88961772224656499</c:v>
                </c:pt>
                <c:pt idx="301">
                  <c:v>0.88923551212007601</c:v>
                </c:pt>
                <c:pt idx="302">
                  <c:v>0.88885336895894995</c:v>
                </c:pt>
                <c:pt idx="303">
                  <c:v>0.88847129210160503</c:v>
                </c:pt>
                <c:pt idx="304">
                  <c:v>0.888089280886456</c:v>
                </c:pt>
                <c:pt idx="305">
                  <c:v>0.88770733465192098</c:v>
                </c:pt>
                <c:pt idx="306">
                  <c:v>0.88732545273641605</c:v>
                </c:pt>
                <c:pt idx="307">
                  <c:v>0.886943634478358</c:v>
                </c:pt>
                <c:pt idx="308">
                  <c:v>0.88656187921616203</c:v>
                </c:pt>
                <c:pt idx="309">
                  <c:v>0.88618018628824602</c:v>
                </c:pt>
                <c:pt idx="310">
                  <c:v>0.88579855503302596</c:v>
                </c:pt>
                <c:pt idx="311">
                  <c:v>0.88541698478891906</c:v>
                </c:pt>
                <c:pt idx="312">
                  <c:v>0.88503547489434098</c:v>
                </c:pt>
                <c:pt idx="313">
                  <c:v>0.88465402468770804</c:v>
                </c:pt>
                <c:pt idx="314">
                  <c:v>0.88427263350743801</c:v>
                </c:pt>
                <c:pt idx="315">
                  <c:v>0.88389130069194699</c:v>
                </c:pt>
                <c:pt idx="316">
                  <c:v>0.88351002557965097</c:v>
                </c:pt>
                <c:pt idx="317">
                  <c:v>0.88312880750896694</c:v>
                </c:pt>
                <c:pt idx="318">
                  <c:v>0.882747645818311</c:v>
                </c:pt>
                <c:pt idx="319">
                  <c:v>0.88236653984610103</c:v>
                </c:pt>
                <c:pt idx="320">
                  <c:v>0.88198548893075102</c:v>
                </c:pt>
                <c:pt idx="321">
                  <c:v>0.88160449241067995</c:v>
                </c:pt>
                <c:pt idx="322">
                  <c:v>0.88122354962430405</c:v>
                </c:pt>
                <c:pt idx="323">
                  <c:v>0.88084265991003896</c:v>
                </c:pt>
                <c:pt idx="324">
                  <c:v>0.88046182260630101</c:v>
                </c:pt>
                <c:pt idx="325">
                  <c:v>0.88008103705150798</c:v>
                </c:pt>
                <c:pt idx="326">
                  <c:v>0.87970030258407506</c:v>
                </c:pt>
                <c:pt idx="327">
                  <c:v>0.87931961854242002</c:v>
                </c:pt>
                <c:pt idx="328">
                  <c:v>0.87893898426495898</c:v>
                </c:pt>
                <c:pt idx="329">
                  <c:v>0.87855839909010802</c:v>
                </c:pt>
                <c:pt idx="330">
                  <c:v>0.87817786235628403</c:v>
                </c:pt>
                <c:pt idx="331">
                  <c:v>0.877797373401903</c:v>
                </c:pt>
                <c:pt idx="332">
                  <c:v>0.87741693156538303</c:v>
                </c:pt>
                <c:pt idx="333">
                  <c:v>0.87703653618513899</c:v>
                </c:pt>
                <c:pt idx="334">
                  <c:v>0.87665618659958799</c:v>
                </c:pt>
                <c:pt idx="335">
                  <c:v>0.87627588214714702</c:v>
                </c:pt>
                <c:pt idx="336">
                  <c:v>0.87589562216623196</c:v>
                </c:pt>
                <c:pt idx="337">
                  <c:v>0.87551540599526001</c:v>
                </c:pt>
                <c:pt idx="338">
                  <c:v>0.87513523297264695</c:v>
                </c:pt>
                <c:pt idx="339">
                  <c:v>0.87475510243680998</c:v>
                </c:pt>
                <c:pt idx="340">
                  <c:v>0.874375013726165</c:v>
                </c:pt>
                <c:pt idx="341">
                  <c:v>0.87399496617912897</c:v>
                </c:pt>
                <c:pt idx="342">
                  <c:v>0.87361495913411902</c:v>
                </c:pt>
                <c:pt idx="343">
                  <c:v>0.87323499192955001</c:v>
                </c:pt>
                <c:pt idx="344">
                  <c:v>0.87285506390384104</c:v>
                </c:pt>
                <c:pt idx="345">
                  <c:v>0.87247517439540601</c:v>
                </c:pt>
                <c:pt idx="346">
                  <c:v>0.87209532274266299</c:v>
                </c:pt>
                <c:pt idx="347">
                  <c:v>0.871715508284028</c:v>
                </c:pt>
                <c:pt idx="348">
                  <c:v>0.871335730357918</c:v>
                </c:pt>
                <c:pt idx="349">
                  <c:v>0.87095598830274901</c:v>
                </c:pt>
                <c:pt idx="350">
                  <c:v>0.87057628145693799</c:v>
                </c:pt>
                <c:pt idx="351">
                  <c:v>0.87019660915890107</c:v>
                </c:pt>
                <c:pt idx="352">
                  <c:v>0.869816970747055</c:v>
                </c:pt>
                <c:pt idx="353">
                  <c:v>0.86943736555981699</c:v>
                </c:pt>
                <c:pt idx="354">
                  <c:v>0.86905779293560304</c:v>
                </c:pt>
                <c:pt idx="355">
                  <c:v>0.86867825221282902</c:v>
                </c:pt>
                <c:pt idx="356">
                  <c:v>0.86829874272991203</c:v>
                </c:pt>
                <c:pt idx="357">
                  <c:v>0.86791926382526796</c:v>
                </c:pt>
                <c:pt idx="358">
                  <c:v>0.86753981483731502</c:v>
                </c:pt>
                <c:pt idx="359">
                  <c:v>0.86716039510446896</c:v>
                </c:pt>
                <c:pt idx="360">
                  <c:v>0.86678100396514601</c:v>
                </c:pt>
                <c:pt idx="361">
                  <c:v>0.86640164075776194</c:v>
                </c:pt>
                <c:pt idx="362">
                  <c:v>0.86602230482073494</c:v>
                </c:pt>
                <c:pt idx="363">
                  <c:v>0.86564299549248103</c:v>
                </c:pt>
                <c:pt idx="364">
                  <c:v>0.86526371211141595</c:v>
                </c:pt>
                <c:pt idx="365">
                  <c:v>0.86488445401595704</c:v>
                </c:pt>
                <c:pt idx="366">
                  <c:v>0.86450522054452006</c:v>
                </c:pt>
                <c:pt idx="367">
                  <c:v>0.864126011035523</c:v>
                </c:pt>
                <c:pt idx="368">
                  <c:v>0.86374682482738097</c:v>
                </c:pt>
                <c:pt idx="369">
                  <c:v>0.86336766125851105</c:v>
                </c:pt>
                <c:pt idx="370">
                  <c:v>0.86298851966733003</c:v>
                </c:pt>
                <c:pt idx="371">
                  <c:v>0.86260939939225401</c:v>
                </c:pt>
                <c:pt idx="372">
                  <c:v>0.86223029977169996</c:v>
                </c:pt>
                <c:pt idx="373">
                  <c:v>0.861851220144084</c:v>
                </c:pt>
                <c:pt idx="374">
                  <c:v>0.86147215984782299</c:v>
                </c:pt>
                <c:pt idx="375">
                  <c:v>0.86109311822133305</c:v>
                </c:pt>
                <c:pt idx="376">
                  <c:v>0.86071409460303094</c:v>
                </c:pt>
                <c:pt idx="377">
                  <c:v>0.86033508833133399</c:v>
                </c:pt>
                <c:pt idx="378">
                  <c:v>0.85995609874465795</c:v>
                </c:pt>
                <c:pt idx="379">
                  <c:v>0.85957712518141904</c:v>
                </c:pt>
                <c:pt idx="380">
                  <c:v>0.85919816698003404</c:v>
                </c:pt>
                <c:pt idx="381">
                  <c:v>0.85881922347892004</c:v>
                </c:pt>
                <c:pt idx="382">
                  <c:v>0.85844029401649302</c:v>
                </c:pt>
                <c:pt idx="383">
                  <c:v>0.85806137793116999</c:v>
                </c:pt>
                <c:pt idx="384">
                  <c:v>0.85768247456136704</c:v>
                </c:pt>
                <c:pt idx="385">
                  <c:v>0.85730358324550004</c:v>
                </c:pt>
                <c:pt idx="386">
                  <c:v>0.856924703321987</c:v>
                </c:pt>
                <c:pt idx="387">
                  <c:v>0.85654583412924401</c:v>
                </c:pt>
                <c:pt idx="388">
                  <c:v>0.85616697500568795</c:v>
                </c:pt>
                <c:pt idx="389">
                  <c:v>0.85578812528973403</c:v>
                </c:pt>
                <c:pt idx="390">
                  <c:v>0.85540928431980001</c:v>
                </c:pt>
                <c:pt idx="391">
                  <c:v>0.85503045143430201</c:v>
                </c:pt>
                <c:pt idx="392">
                  <c:v>0.854651625971656</c:v>
                </c:pt>
                <c:pt idx="393">
                  <c:v>0.85427280727027999</c:v>
                </c:pt>
                <c:pt idx="394">
                  <c:v>0.85389399466858906</c:v>
                </c:pt>
                <c:pt idx="395">
                  <c:v>0.85351518750500099</c:v>
                </c:pt>
                <c:pt idx="396">
                  <c:v>0.853136385117931</c:v>
                </c:pt>
                <c:pt idx="397">
                  <c:v>0.85275758684579706</c:v>
                </c:pt>
                <c:pt idx="398">
                  <c:v>0.85237879202701405</c:v>
                </c:pt>
                <c:pt idx="399">
                  <c:v>0.85199999999999998</c:v>
                </c:pt>
                <c:pt idx="400">
                  <c:v>0.85162121030287996</c:v>
                </c:pt>
                <c:pt idx="401">
                  <c:v>0.85124242327262101</c:v>
                </c:pt>
                <c:pt idx="402">
                  <c:v>0.85086363944589594</c:v>
                </c:pt>
                <c:pt idx="403">
                  <c:v>0.85048485935938101</c:v>
                </c:pt>
                <c:pt idx="404">
                  <c:v>0.85010608354975103</c:v>
                </c:pt>
                <c:pt idx="405">
                  <c:v>0.84972731255368106</c:v>
                </c:pt>
                <c:pt idx="406">
                  <c:v>0.849348546907845</c:v>
                </c:pt>
                <c:pt idx="407">
                  <c:v>0.84896978714892002</c:v>
                </c:pt>
                <c:pt idx="408">
                  <c:v>0.84859103381357903</c:v>
                </c:pt>
                <c:pt idx="409">
                  <c:v>0.84821228743849697</c:v>
                </c:pt>
                <c:pt idx="410">
                  <c:v>0.84783354856035098</c:v>
                </c:pt>
                <c:pt idx="411">
                  <c:v>0.84745481771581399</c:v>
                </c:pt>
                <c:pt idx="412">
                  <c:v>0.84707609544156104</c:v>
                </c:pt>
                <c:pt idx="413">
                  <c:v>0.84669738227426894</c:v>
                </c:pt>
                <c:pt idx="414">
                  <c:v>0.84631867875061007</c:v>
                </c:pt>
                <c:pt idx="415">
                  <c:v>0.84593998540726201</c:v>
                </c:pt>
                <c:pt idx="416">
                  <c:v>0.84556130278089803</c:v>
                </c:pt>
                <c:pt idx="417">
                  <c:v>0.84518263140819294</c:v>
                </c:pt>
                <c:pt idx="418">
                  <c:v>0.84480397182582301</c:v>
                </c:pt>
                <c:pt idx="419">
                  <c:v>0.84442532457046204</c:v>
                </c:pt>
                <c:pt idx="420">
                  <c:v>0.84404669017878597</c:v>
                </c:pt>
                <c:pt idx="421">
                  <c:v>0.84366806918746895</c:v>
                </c:pt>
                <c:pt idx="422">
                  <c:v>0.84328946213318701</c:v>
                </c:pt>
                <c:pt idx="423">
                  <c:v>0.84291086955261396</c:v>
                </c:pt>
                <c:pt idx="424">
                  <c:v>0.84253229198242496</c:v>
                </c:pt>
                <c:pt idx="425">
                  <c:v>0.84215372995929494</c:v>
                </c:pt>
                <c:pt idx="426">
                  <c:v>0.84177518401990004</c:v>
                </c:pt>
                <c:pt idx="427">
                  <c:v>0.84139665470091396</c:v>
                </c:pt>
                <c:pt idx="428">
                  <c:v>0.84101814253901197</c:v>
                </c:pt>
                <c:pt idx="429">
                  <c:v>0.84063964807086999</c:v>
                </c:pt>
                <c:pt idx="430">
                  <c:v>0.84026117183316096</c:v>
                </c:pt>
                <c:pt idx="431">
                  <c:v>0.83988271436256201</c:v>
                </c:pt>
                <c:pt idx="432">
                  <c:v>0.83950427619574697</c:v>
                </c:pt>
                <c:pt idx="433">
                  <c:v>0.83912585786939098</c:v>
                </c:pt>
                <c:pt idx="434">
                  <c:v>0.83874745992016897</c:v>
                </c:pt>
                <c:pt idx="435">
                  <c:v>0.83836908288475598</c:v>
                </c:pt>
                <c:pt idx="436">
                  <c:v>0.83799072729982704</c:v>
                </c:pt>
                <c:pt idx="437">
                  <c:v>0.83761239370205698</c:v>
                </c:pt>
                <c:pt idx="438">
                  <c:v>0.83723408262812105</c:v>
                </c:pt>
                <c:pt idx="439">
                  <c:v>0.83685579461469395</c:v>
                </c:pt>
                <c:pt idx="440">
                  <c:v>0.83647753019845106</c:v>
                </c:pt>
                <c:pt idx="441">
                  <c:v>0.83609928991606697</c:v>
                </c:pt>
                <c:pt idx="442">
                  <c:v>0.83572107430421694</c:v>
                </c:pt>
                <c:pt idx="443">
                  <c:v>0.83534288389957501</c:v>
                </c:pt>
                <c:pt idx="444">
                  <c:v>0.83496471923881799</c:v>
                </c:pt>
                <c:pt idx="445">
                  <c:v>0.83458658085861903</c:v>
                </c:pt>
                <c:pt idx="446">
                  <c:v>0.83420846929565395</c:v>
                </c:pt>
                <c:pt idx="447">
                  <c:v>0.83383038508659701</c:v>
                </c:pt>
                <c:pt idx="448">
                  <c:v>0.83345232876812503</c:v>
                </c:pt>
                <c:pt idx="449">
                  <c:v>0.83307430087691103</c:v>
                </c:pt>
                <c:pt idx="450">
                  <c:v>0.83269630194963007</c:v>
                </c:pt>
                <c:pt idx="451">
                  <c:v>0.83231833252295906</c:v>
                </c:pt>
                <c:pt idx="452">
                  <c:v>0.83194039313357093</c:v>
                </c:pt>
                <c:pt idx="453">
                  <c:v>0.83156248431814106</c:v>
                </c:pt>
                <c:pt idx="454">
                  <c:v>0.83118460661334503</c:v>
                </c:pt>
                <c:pt idx="455">
                  <c:v>0.830806760555858</c:v>
                </c:pt>
                <c:pt idx="456">
                  <c:v>0.83042894668235401</c:v>
                </c:pt>
                <c:pt idx="457">
                  <c:v>0.83005116552950897</c:v>
                </c:pt>
                <c:pt idx="458">
                  <c:v>0.82967341763399705</c:v>
                </c:pt>
                <c:pt idx="459">
                  <c:v>0.82929570353249393</c:v>
                </c:pt>
                <c:pt idx="460">
                  <c:v>0.82891802376167401</c:v>
                </c:pt>
                <c:pt idx="461">
                  <c:v>0.82854037885821197</c:v>
                </c:pt>
                <c:pt idx="462">
                  <c:v>0.82816276935878397</c:v>
                </c:pt>
                <c:pt idx="463">
                  <c:v>0.82778519580006393</c:v>
                </c:pt>
                <c:pt idx="464">
                  <c:v>0.82740765871872701</c:v>
                </c:pt>
                <c:pt idx="465">
                  <c:v>0.82703015865144902</c:v>
                </c:pt>
                <c:pt idx="466">
                  <c:v>0.826652696134904</c:v>
                </c:pt>
                <c:pt idx="467">
                  <c:v>0.82627527170576698</c:v>
                </c:pt>
                <c:pt idx="468">
                  <c:v>0.825897885900714</c:v>
                </c:pt>
                <c:pt idx="469">
                  <c:v>0.825520539256418</c:v>
                </c:pt>
                <c:pt idx="470">
                  <c:v>0.825143232309556</c:v>
                </c:pt>
                <c:pt idx="471">
                  <c:v>0.82476596559680204</c:v>
                </c:pt>
                <c:pt idx="472">
                  <c:v>0.82438873965483106</c:v>
                </c:pt>
                <c:pt idx="473">
                  <c:v>0.82401155502031798</c:v>
                </c:pt>
                <c:pt idx="474">
                  <c:v>0.82363441222993794</c:v>
                </c:pt>
                <c:pt idx="475">
                  <c:v>0.82325731182036599</c:v>
                </c:pt>
                <c:pt idx="476">
                  <c:v>0.82288025432827694</c:v>
                </c:pt>
                <c:pt idx="477">
                  <c:v>0.82250324029034605</c:v>
                </c:pt>
                <c:pt idx="478">
                  <c:v>0.82212627024324803</c:v>
                </c:pt>
                <c:pt idx="479">
                  <c:v>0.82174934472365901</c:v>
                </c:pt>
                <c:pt idx="480">
                  <c:v>0.82137246426825095</c:v>
                </c:pt>
                <c:pt idx="481">
                  <c:v>0.82099562941370197</c:v>
                </c:pt>
                <c:pt idx="482">
                  <c:v>0.820618840696686</c:v>
                </c:pt>
                <c:pt idx="483">
                  <c:v>0.82024209865387798</c:v>
                </c:pt>
                <c:pt idx="484">
                  <c:v>0.81986540382195194</c:v>
                </c:pt>
                <c:pt idx="485">
                  <c:v>0.81948875673758403</c:v>
                </c:pt>
                <c:pt idx="486">
                  <c:v>0.81911215793744896</c:v>
                </c:pt>
                <c:pt idx="487">
                  <c:v>0.81873560795822098</c:v>
                </c:pt>
                <c:pt idx="488">
                  <c:v>0.81835910733657702</c:v>
                </c:pt>
                <c:pt idx="489">
                  <c:v>0.81798265660919001</c:v>
                </c:pt>
                <c:pt idx="490">
                  <c:v>0.81760625631273498</c:v>
                </c:pt>
                <c:pt idx="491">
                  <c:v>0.81722990698388898</c:v>
                </c:pt>
                <c:pt idx="492">
                  <c:v>0.81685360915932503</c:v>
                </c:pt>
                <c:pt idx="493">
                  <c:v>0.81647736337571797</c:v>
                </c:pt>
                <c:pt idx="494">
                  <c:v>0.81610117016974404</c:v>
                </c:pt>
                <c:pt idx="495">
                  <c:v>0.81572503007807806</c:v>
                </c:pt>
                <c:pt idx="496">
                  <c:v>0.81534894363739396</c:v>
                </c:pt>
                <c:pt idx="497">
                  <c:v>0.814972911384367</c:v>
                </c:pt>
                <c:pt idx="498">
                  <c:v>0.814596933855673</c:v>
                </c:pt>
                <c:pt idx="499">
                  <c:v>0.81422101158798599</c:v>
                </c:pt>
                <c:pt idx="500">
                  <c:v>0.81384514511798201</c:v>
                </c:pt>
                <c:pt idx="501">
                  <c:v>0.81346933498233598</c:v>
                </c:pt>
                <c:pt idx="502">
                  <c:v>0.81309358171772095</c:v>
                </c:pt>
                <c:pt idx="503">
                  <c:v>0.81271788586081395</c:v>
                </c:pt>
                <c:pt idx="504">
                  <c:v>0.81234224794828902</c:v>
                </c:pt>
                <c:pt idx="505">
                  <c:v>0.81196666851682198</c:v>
                </c:pt>
                <c:pt idx="506">
                  <c:v>0.81159114810308597</c:v>
                </c:pt>
                <c:pt idx="507">
                  <c:v>0.81121568724375803</c:v>
                </c:pt>
                <c:pt idx="508">
                  <c:v>0.81084028647551198</c:v>
                </c:pt>
                <c:pt idx="509">
                  <c:v>0.81046494633502397</c:v>
                </c:pt>
                <c:pt idx="510">
                  <c:v>0.81008966735896704</c:v>
                </c:pt>
                <c:pt idx="511">
                  <c:v>0.80971445008401799</c:v>
                </c:pt>
                <c:pt idx="512">
                  <c:v>0.80933929504684998</c:v>
                </c:pt>
                <c:pt idx="513">
                  <c:v>0.80896420278413994</c:v>
                </c:pt>
                <c:pt idx="514">
                  <c:v>0.80858917383256201</c:v>
                </c:pt>
                <c:pt idx="515">
                  <c:v>0.80821420872879102</c:v>
                </c:pt>
                <c:pt idx="516">
                  <c:v>0.80783930800950099</c:v>
                </c:pt>
                <c:pt idx="517">
                  <c:v>0.80746447221136897</c:v>
                </c:pt>
                <c:pt idx="518">
                  <c:v>0.80708970187106899</c:v>
                </c:pt>
                <c:pt idx="519">
                  <c:v>0.80671499752527598</c:v>
                </c:pt>
                <c:pt idx="520">
                  <c:v>0.80634035971066398</c:v>
                </c:pt>
                <c:pt idx="521">
                  <c:v>0.80596578896391002</c:v>
                </c:pt>
                <c:pt idx="522">
                  <c:v>0.80559128582168693</c:v>
                </c:pt>
                <c:pt idx="523">
                  <c:v>0.80521685082067096</c:v>
                </c:pt>
                <c:pt idx="524">
                  <c:v>0.80484248449753704</c:v>
                </c:pt>
                <c:pt idx="525">
                  <c:v>0.80446818738895898</c:v>
                </c:pt>
                <c:pt idx="526">
                  <c:v>0.80409396003161404</c:v>
                </c:pt>
                <c:pt idx="527">
                  <c:v>0.80371980296217505</c:v>
                </c:pt>
                <c:pt idx="528">
                  <c:v>0.80334571671731803</c:v>
                </c:pt>
                <c:pt idx="529">
                  <c:v>0.80297170183371702</c:v>
                </c:pt>
                <c:pt idx="530">
                  <c:v>0.80259775884804796</c:v>
                </c:pt>
                <c:pt idx="531">
                  <c:v>0.80222388829698599</c:v>
                </c:pt>
                <c:pt idx="532">
                  <c:v>0.80185009071720603</c:v>
                </c:pt>
                <c:pt idx="533">
                  <c:v>0.80147636664538202</c:v>
                </c:pt>
                <c:pt idx="534">
                  <c:v>0.80110271661818899</c:v>
                </c:pt>
                <c:pt idx="535">
                  <c:v>0.80072914117230298</c:v>
                </c:pt>
                <c:pt idx="536">
                  <c:v>0.80035564084439803</c:v>
                </c:pt>
                <c:pt idx="537">
                  <c:v>0.79998221617115006</c:v>
                </c:pt>
                <c:pt idx="538">
                  <c:v>0.799608867689234</c:v>
                </c:pt>
                <c:pt idx="539">
                  <c:v>0.79923559593532401</c:v>
                </c:pt>
                <c:pt idx="540">
                  <c:v>0.79886240144609499</c:v>
                </c:pt>
                <c:pt idx="541">
                  <c:v>0.79848928475822201</c:v>
                </c:pt>
                <c:pt idx="542">
                  <c:v>0.79811624640838097</c:v>
                </c:pt>
                <c:pt idx="543">
                  <c:v>0.79774328693324603</c:v>
                </c:pt>
                <c:pt idx="544">
                  <c:v>0.79737040686949301</c:v>
                </c:pt>
                <c:pt idx="545">
                  <c:v>0.79699760675379605</c:v>
                </c:pt>
                <c:pt idx="546">
                  <c:v>0.79662488712282997</c:v>
                </c:pt>
                <c:pt idx="547">
                  <c:v>0.79625224851327003</c:v>
                </c:pt>
                <c:pt idx="548">
                  <c:v>0.79587969146179094</c:v>
                </c:pt>
                <c:pt idx="549">
                  <c:v>0.79550721650506895</c:v>
                </c:pt>
                <c:pt idx="550">
                  <c:v>0.79513482417977799</c:v>
                </c:pt>
                <c:pt idx="551">
                  <c:v>0.79476251502259299</c:v>
                </c:pt>
                <c:pt idx="552">
                  <c:v>0.79439028957018898</c:v>
                </c:pt>
                <c:pt idx="553">
                  <c:v>0.794018148359241</c:v>
                </c:pt>
                <c:pt idx="554">
                  <c:v>0.79364609192642399</c:v>
                </c:pt>
                <c:pt idx="555">
                  <c:v>0.79327412080841297</c:v>
                </c:pt>
                <c:pt idx="556">
                  <c:v>0.79290223554188299</c:v>
                </c:pt>
                <c:pt idx="557">
                  <c:v>0.79253043666350897</c:v>
                </c:pt>
                <c:pt idx="558">
                  <c:v>0.79215872470996596</c:v>
                </c:pt>
                <c:pt idx="559">
                  <c:v>0.79178710021792797</c:v>
                </c:pt>
                <c:pt idx="560">
                  <c:v>0.79141556372407207</c:v>
                </c:pt>
                <c:pt idx="561">
                  <c:v>0.79104411576507205</c:v>
                </c:pt>
                <c:pt idx="562">
                  <c:v>0.79067275687760197</c:v>
                </c:pt>
                <c:pt idx="563">
                  <c:v>0.79030148759833796</c:v>
                </c:pt>
                <c:pt idx="564">
                  <c:v>0.78993030846395507</c:v>
                </c:pt>
                <c:pt idx="565">
                  <c:v>0.78955922001112799</c:v>
                </c:pt>
                <c:pt idx="566">
                  <c:v>0.789188222776532</c:v>
                </c:pt>
                <c:pt idx="567">
                  <c:v>0.78881731729684101</c:v>
                </c:pt>
                <c:pt idx="568">
                  <c:v>0.78844650410873096</c:v>
                </c:pt>
                <c:pt idx="569">
                  <c:v>0.78807578374887599</c:v>
                </c:pt>
                <c:pt idx="570">
                  <c:v>0.78770515675395303</c:v>
                </c:pt>
                <c:pt idx="571">
                  <c:v>0.787334623660635</c:v>
                </c:pt>
                <c:pt idx="572">
                  <c:v>0.78696418500559706</c:v>
                </c:pt>
                <c:pt idx="573">
                  <c:v>0.78659384132551502</c:v>
                </c:pt>
                <c:pt idx="574">
                  <c:v>0.78622359315706303</c:v>
                </c:pt>
                <c:pt idx="575">
                  <c:v>0.78585344103691701</c:v>
                </c:pt>
                <c:pt idx="576">
                  <c:v>0.78548338550175201</c:v>
                </c:pt>
                <c:pt idx="577">
                  <c:v>0.78511342708824206</c:v>
                </c:pt>
                <c:pt idx="578">
                  <c:v>0.78474356633306197</c:v>
                </c:pt>
                <c:pt idx="579">
                  <c:v>0.78437380377288801</c:v>
                </c:pt>
                <c:pt idx="580">
                  <c:v>0.784004139944394</c:v>
                </c:pt>
                <c:pt idx="581">
                  <c:v>0.78363457538425596</c:v>
                </c:pt>
                <c:pt idx="582">
                  <c:v>0.78326511062914705</c:v>
                </c:pt>
                <c:pt idx="583">
                  <c:v>0.78289574621574498</c:v>
                </c:pt>
                <c:pt idx="584">
                  <c:v>0.782526482680722</c:v>
                </c:pt>
                <c:pt idx="585">
                  <c:v>0.78215732056075504</c:v>
                </c:pt>
                <c:pt idx="586">
                  <c:v>0.78178826039251803</c:v>
                </c:pt>
                <c:pt idx="587">
                  <c:v>0.781419302712686</c:v>
                </c:pt>
                <c:pt idx="588">
                  <c:v>0.781050448057934</c:v>
                </c:pt>
                <c:pt idx="589">
                  <c:v>0.78068169696493794</c:v>
                </c:pt>
                <c:pt idx="590">
                  <c:v>0.78031304997037099</c:v>
                </c:pt>
                <c:pt idx="591">
                  <c:v>0.77994450761090994</c:v>
                </c:pt>
                <c:pt idx="592">
                  <c:v>0.77957607042322896</c:v>
                </c:pt>
                <c:pt idx="593">
                  <c:v>0.77920773894400197</c:v>
                </c:pt>
                <c:pt idx="594">
                  <c:v>0.77883951370990601</c:v>
                </c:pt>
                <c:pt idx="595">
                  <c:v>0.778471395257615</c:v>
                </c:pt>
                <c:pt idx="596">
                  <c:v>0.77810338412380398</c:v>
                </c:pt>
                <c:pt idx="597">
                  <c:v>0.77773548084514799</c:v>
                </c:pt>
                <c:pt idx="598">
                  <c:v>0.77736768595832095</c:v>
                </c:pt>
                <c:pt idx="599">
                  <c:v>0.77700000000000002</c:v>
                </c:pt>
                <c:pt idx="600">
                  <c:v>0.77663242345953298</c:v>
                </c:pt>
                <c:pt idx="601">
                  <c:v>0.77626495663696504</c:v>
                </c:pt>
                <c:pt idx="602">
                  <c:v>0.77589759978501593</c:v>
                </c:pt>
                <c:pt idx="603">
                  <c:v>0.77553035315640506</c:v>
                </c:pt>
                <c:pt idx="604">
                  <c:v>0.77516321700385293</c:v>
                </c:pt>
                <c:pt idx="605">
                  <c:v>0.77479619158007895</c:v>
                </c:pt>
                <c:pt idx="606">
                  <c:v>0.77442927713780196</c:v>
                </c:pt>
                <c:pt idx="607">
                  <c:v>0.77406247392974203</c:v>
                </c:pt>
                <c:pt idx="608">
                  <c:v>0.77369578220861801</c:v>
                </c:pt>
                <c:pt idx="609">
                  <c:v>0.77332920222715096</c:v>
                </c:pt>
                <c:pt idx="610">
                  <c:v>0.77296273423805895</c:v>
                </c:pt>
                <c:pt idx="611">
                  <c:v>0.77259637849406204</c:v>
                </c:pt>
                <c:pt idx="612">
                  <c:v>0.77223013524788098</c:v>
                </c:pt>
                <c:pt idx="613">
                  <c:v>0.77186400475223294</c:v>
                </c:pt>
                <c:pt idx="614">
                  <c:v>0.77149798725983998</c:v>
                </c:pt>
                <c:pt idx="615">
                  <c:v>0.77113208302342007</c:v>
                </c:pt>
                <c:pt idx="616">
                  <c:v>0.77076629229569305</c:v>
                </c:pt>
                <c:pt idx="617">
                  <c:v>0.77040061532937898</c:v>
                </c:pt>
                <c:pt idx="618">
                  <c:v>0.77003505237719705</c:v>
                </c:pt>
                <c:pt idx="619">
                  <c:v>0.76966960369186799</c:v>
                </c:pt>
                <c:pt idx="620">
                  <c:v>0.76930426952610897</c:v>
                </c:pt>
                <c:pt idx="621">
                  <c:v>0.76893905013264197</c:v>
                </c:pt>
                <c:pt idx="622">
                  <c:v>0.76857394576418503</c:v>
                </c:pt>
                <c:pt idx="623">
                  <c:v>0.76820895667345801</c:v>
                </c:pt>
                <c:pt idx="624">
                  <c:v>0.76784408311318098</c:v>
                </c:pt>
                <c:pt idx="625">
                  <c:v>0.76747932533607399</c:v>
                </c:pt>
                <c:pt idx="626">
                  <c:v>0.76711468359485502</c:v>
                </c:pt>
                <c:pt idx="627">
                  <c:v>0.76675015814224501</c:v>
                </c:pt>
                <c:pt idx="628">
                  <c:v>0.76638574923096303</c:v>
                </c:pt>
                <c:pt idx="629">
                  <c:v>0.76602145711372893</c:v>
                </c:pt>
                <c:pt idx="630">
                  <c:v>0.765657282043262</c:v>
                </c:pt>
                <c:pt idx="631">
                  <c:v>0.76529322427228097</c:v>
                </c:pt>
                <c:pt idx="632">
                  <c:v>0.76492928405350702</c:v>
                </c:pt>
                <c:pt idx="633">
                  <c:v>0.76456546163965899</c:v>
                </c:pt>
                <c:pt idx="634">
                  <c:v>0.76420175728345696</c:v>
                </c:pt>
                <c:pt idx="635">
                  <c:v>0.76383817123761999</c:v>
                </c:pt>
                <c:pt idx="636">
                  <c:v>0.76347470375486703</c:v>
                </c:pt>
                <c:pt idx="637">
                  <c:v>0.76311135508791894</c:v>
                </c:pt>
                <c:pt idx="638">
                  <c:v>0.762748125489494</c:v>
                </c:pt>
                <c:pt idx="639">
                  <c:v>0.76238501521231306</c:v>
                </c:pt>
                <c:pt idx="640">
                  <c:v>0.76202202450909495</c:v>
                </c:pt>
                <c:pt idx="641">
                  <c:v>0.76165915363255998</c:v>
                </c:pt>
                <c:pt idx="642">
                  <c:v>0.76129640283542599</c:v>
                </c:pt>
                <c:pt idx="643">
                  <c:v>0.76093377237041504</c:v>
                </c:pt>
                <c:pt idx="644">
                  <c:v>0.76057126249024498</c:v>
                </c:pt>
                <c:pt idx="645">
                  <c:v>0.76020887344763499</c:v>
                </c:pt>
                <c:pt idx="646">
                  <c:v>0.75984660549530603</c:v>
                </c:pt>
                <c:pt idx="647">
                  <c:v>0.75948445888597793</c:v>
                </c:pt>
                <c:pt idx="648">
                  <c:v>0.759122433872369</c:v>
                </c:pt>
                <c:pt idx="649">
                  <c:v>0.75876053070719895</c:v>
                </c:pt>
                <c:pt idx="650">
                  <c:v>0.75839874964318799</c:v>
                </c:pt>
                <c:pt idx="651">
                  <c:v>0.75803709093305494</c:v>
                </c:pt>
                <c:pt idx="652">
                  <c:v>0.75767555482951998</c:v>
                </c:pt>
                <c:pt idx="653">
                  <c:v>0.75731414158530297</c:v>
                </c:pt>
                <c:pt idx="654">
                  <c:v>0.75695285145312297</c:v>
                </c:pt>
                <c:pt idx="655">
                  <c:v>0.75659168468569904</c:v>
                </c:pt>
                <c:pt idx="656">
                  <c:v>0.75623064153575204</c:v>
                </c:pt>
                <c:pt idx="657">
                  <c:v>0.75586972225600102</c:v>
                </c:pt>
                <c:pt idx="658">
                  <c:v>0.75550892709916506</c:v>
                </c:pt>
                <c:pt idx="659">
                  <c:v>0.75514825631796401</c:v>
                </c:pt>
                <c:pt idx="660">
                  <c:v>0.75478771016511803</c:v>
                </c:pt>
                <c:pt idx="661">
                  <c:v>0.75442728889334598</c:v>
                </c:pt>
                <c:pt idx="662">
                  <c:v>0.75406699275536704</c:v>
                </c:pt>
                <c:pt idx="663">
                  <c:v>0.75370682200390204</c:v>
                </c:pt>
                <c:pt idx="664">
                  <c:v>0.75334677689166996</c:v>
                </c:pt>
                <c:pt idx="665">
                  <c:v>0.75298685767139095</c:v>
                </c:pt>
                <c:pt idx="666">
                  <c:v>0.75262706459578299</c:v>
                </c:pt>
                <c:pt idx="667">
                  <c:v>0.75226739791756703</c:v>
                </c:pt>
                <c:pt idx="668">
                  <c:v>0.75190785788946202</c:v>
                </c:pt>
                <c:pt idx="669">
                  <c:v>0.75154844476418803</c:v>
                </c:pt>
                <c:pt idx="670">
                  <c:v>0.75118915879446402</c:v>
                </c:pt>
                <c:pt idx="671">
                  <c:v>0.75083000023301105</c:v>
                </c:pt>
                <c:pt idx="672">
                  <c:v>0.75047096933254698</c:v>
                </c:pt>
                <c:pt idx="673">
                  <c:v>0.75011206634579197</c:v>
                </c:pt>
                <c:pt idx="674">
                  <c:v>0.74975329152546499</c:v>
                </c:pt>
                <c:pt idx="675">
                  <c:v>0.749394645124287</c:v>
                </c:pt>
                <c:pt idx="676">
                  <c:v>0.74903612739497705</c:v>
                </c:pt>
                <c:pt idx="677">
                  <c:v>0.74867773859025399</c:v>
                </c:pt>
                <c:pt idx="678">
                  <c:v>0.74831947896283801</c:v>
                </c:pt>
                <c:pt idx="679">
                  <c:v>0.74796134876544906</c:v>
                </c:pt>
                <c:pt idx="680">
                  <c:v>0.74760334825080599</c:v>
                </c:pt>
                <c:pt idx="681">
                  <c:v>0.74724547767162797</c:v>
                </c:pt>
                <c:pt idx="682">
                  <c:v>0.74688773728063595</c:v>
                </c:pt>
                <c:pt idx="683">
                  <c:v>0.74653012733054902</c:v>
                </c:pt>
                <c:pt idx="684">
                  <c:v>0.74617264807408601</c:v>
                </c:pt>
                <c:pt idx="685">
                  <c:v>0.74581529976396699</c:v>
                </c:pt>
                <c:pt idx="686">
                  <c:v>0.74545808265291202</c:v>
                </c:pt>
                <c:pt idx="687">
                  <c:v>0.74510099699363996</c:v>
                </c:pt>
                <c:pt idx="688">
                  <c:v>0.74474404303887098</c:v>
                </c:pt>
                <c:pt idx="689">
                  <c:v>0.74438722104132493</c:v>
                </c:pt>
                <c:pt idx="690">
                  <c:v>0.74403053125371998</c:v>
                </c:pt>
                <c:pt idx="691">
                  <c:v>0.74367397392877599</c:v>
                </c:pt>
                <c:pt idx="692">
                  <c:v>0.74331754931921401</c:v>
                </c:pt>
                <c:pt idx="693">
                  <c:v>0.74296125767775301</c:v>
                </c:pt>
                <c:pt idx="694">
                  <c:v>0.74260509925711093</c:v>
                </c:pt>
                <c:pt idx="695">
                  <c:v>0.74224907431001008</c:v>
                </c:pt>
                <c:pt idx="696">
                  <c:v>0.74189318308916796</c:v>
                </c:pt>
                <c:pt idx="697">
                  <c:v>0.74153742584730498</c:v>
                </c:pt>
                <c:pt idx="698">
                  <c:v>0.74118180283713997</c:v>
                </c:pt>
                <c:pt idx="699">
                  <c:v>0.74082631431139401</c:v>
                </c:pt>
                <c:pt idx="700">
                  <c:v>0.74047096052278505</c:v>
                </c:pt>
                <c:pt idx="701">
                  <c:v>0.74011574172403405</c:v>
                </c:pt>
                <c:pt idx="702">
                  <c:v>0.73976065816785996</c:v>
                </c:pt>
                <c:pt idx="703">
                  <c:v>0.73940571010698197</c:v>
                </c:pt>
                <c:pt idx="704">
                  <c:v>0.73905089779411992</c:v>
                </c:pt>
                <c:pt idx="705">
                  <c:v>0.73869622148199299</c:v>
                </c:pt>
                <c:pt idx="706">
                  <c:v>0.73834168142332202</c:v>
                </c:pt>
                <c:pt idx="707">
                  <c:v>0.73798727787082607</c:v>
                </c:pt>
                <c:pt idx="708">
                  <c:v>0.73763301107722401</c:v>
                </c:pt>
                <c:pt idx="709">
                  <c:v>0.737278881295236</c:v>
                </c:pt>
                <c:pt idx="710">
                  <c:v>0.736924888777581</c:v>
                </c:pt>
                <c:pt idx="711">
                  <c:v>0.73657103377697997</c:v>
                </c:pt>
                <c:pt idx="712">
                  <c:v>0.73621731654615097</c:v>
                </c:pt>
                <c:pt idx="713">
                  <c:v>0.73586373733781407</c:v>
                </c:pt>
                <c:pt idx="714">
                  <c:v>0.73551029640468901</c:v>
                </c:pt>
                <c:pt idx="715">
                  <c:v>0.73515699399949597</c:v>
                </c:pt>
                <c:pt idx="716">
                  <c:v>0.734803830374953</c:v>
                </c:pt>
                <c:pt idx="717">
                  <c:v>0.73445080578378197</c:v>
                </c:pt>
                <c:pt idx="718">
                  <c:v>0.73409792047869993</c:v>
                </c:pt>
                <c:pt idx="719">
                  <c:v>0.73374517471242795</c:v>
                </c:pt>
                <c:pt idx="720">
                  <c:v>0.73339256873768499</c:v>
                </c:pt>
                <c:pt idx="721">
                  <c:v>0.73304010280719101</c:v>
                </c:pt>
                <c:pt idx="722">
                  <c:v>0.73268777717366596</c:v>
                </c:pt>
                <c:pt idx="723">
                  <c:v>0.73233559208982801</c:v>
                </c:pt>
                <c:pt idx="724">
                  <c:v>0.73198354780839903</c:v>
                </c:pt>
                <c:pt idx="725">
                  <c:v>0.73163164458209606</c:v>
                </c:pt>
                <c:pt idx="726">
                  <c:v>0.73127988266363997</c:v>
                </c:pt>
                <c:pt idx="727">
                  <c:v>0.73092826230575092</c:v>
                </c:pt>
                <c:pt idx="728">
                  <c:v>0.73057678376114699</c:v>
                </c:pt>
                <c:pt idx="729">
                  <c:v>0.73022544728254901</c:v>
                </c:pt>
                <c:pt idx="730">
                  <c:v>0.72987425312267606</c:v>
                </c:pt>
                <c:pt idx="731">
                  <c:v>0.72952320153424799</c:v>
                </c:pt>
                <c:pt idx="732">
                  <c:v>0.72917229276998397</c:v>
                </c:pt>
                <c:pt idx="733">
                  <c:v>0.72882152708260306</c:v>
                </c:pt>
                <c:pt idx="734">
                  <c:v>0.72847090472482601</c:v>
                </c:pt>
                <c:pt idx="735">
                  <c:v>0.72812042594937199</c:v>
                </c:pt>
                <c:pt idx="736">
                  <c:v>0.72777009100896106</c:v>
                </c:pt>
                <c:pt idx="737">
                  <c:v>0.72741990015631197</c:v>
                </c:pt>
                <c:pt idx="738">
                  <c:v>0.727069853644144</c:v>
                </c:pt>
                <c:pt idx="739">
                  <c:v>0.726719951725178</c:v>
                </c:pt>
                <c:pt idx="740">
                  <c:v>0.72637019465213193</c:v>
                </c:pt>
                <c:pt idx="741">
                  <c:v>0.72602058267772707</c:v>
                </c:pt>
                <c:pt idx="742">
                  <c:v>0.72567111605468204</c:v>
                </c:pt>
                <c:pt idx="743">
                  <c:v>0.72532179503571692</c:v>
                </c:pt>
                <c:pt idx="744">
                  <c:v>0.72497261987355099</c:v>
                </c:pt>
                <c:pt idx="745">
                  <c:v>0.724623590820903</c:v>
                </c:pt>
                <c:pt idx="746">
                  <c:v>0.72427470813049399</c:v>
                </c:pt>
                <c:pt idx="747">
                  <c:v>0.72392597205504305</c:v>
                </c:pt>
                <c:pt idx="748">
                  <c:v>0.72357738284726902</c:v>
                </c:pt>
                <c:pt idx="749">
                  <c:v>0.72322894075989197</c:v>
                </c:pt>
                <c:pt idx="750">
                  <c:v>0.72288064604563207</c:v>
                </c:pt>
                <c:pt idx="751">
                  <c:v>0.72253249895720906</c:v>
                </c:pt>
                <c:pt idx="752">
                  <c:v>0.722184499747341</c:v>
                </c:pt>
                <c:pt idx="753">
                  <c:v>0.72183664866874797</c:v>
                </c:pt>
                <c:pt idx="754">
                  <c:v>0.72148894597415003</c:v>
                </c:pt>
                <c:pt idx="755">
                  <c:v>0.72114139191626703</c:v>
                </c:pt>
                <c:pt idx="756">
                  <c:v>0.72079398674781803</c:v>
                </c:pt>
                <c:pt idx="757">
                  <c:v>0.72044673072152299</c:v>
                </c:pt>
                <c:pt idx="758">
                  <c:v>0.72009962409010098</c:v>
                </c:pt>
                <c:pt idx="759">
                  <c:v>0.71975266710627106</c:v>
                </c:pt>
                <c:pt idx="760">
                  <c:v>0.71940586002275497</c:v>
                </c:pt>
                <c:pt idx="761">
                  <c:v>0.71905920309227001</c:v>
                </c:pt>
                <c:pt idx="762">
                  <c:v>0.718712696567537</c:v>
                </c:pt>
                <c:pt idx="763">
                  <c:v>0.71836634070127503</c:v>
                </c:pt>
                <c:pt idx="764">
                  <c:v>0.71802013574620305</c:v>
                </c:pt>
                <c:pt idx="765">
                  <c:v>0.71767408195504201</c:v>
                </c:pt>
                <c:pt idx="766">
                  <c:v>0.71732817958051098</c:v>
                </c:pt>
                <c:pt idx="767">
                  <c:v>0.71698242887532992</c:v>
                </c:pt>
                <c:pt idx="768">
                  <c:v>0.71663683009221701</c:v>
                </c:pt>
                <c:pt idx="769">
                  <c:v>0.71629138348389298</c:v>
                </c:pt>
                <c:pt idx="770">
                  <c:v>0.71594608930307801</c:v>
                </c:pt>
                <c:pt idx="771">
                  <c:v>0.71560094780249006</c:v>
                </c:pt>
                <c:pt idx="772">
                  <c:v>0.71525595923484908</c:v>
                </c:pt>
                <c:pt idx="773">
                  <c:v>0.71491112385287603</c:v>
                </c:pt>
                <c:pt idx="774">
                  <c:v>0.71456644190928797</c:v>
                </c:pt>
                <c:pt idx="775">
                  <c:v>0.71422191365680698</c:v>
                </c:pt>
                <c:pt idx="776">
                  <c:v>0.71387753934815201</c:v>
                </c:pt>
                <c:pt idx="777">
                  <c:v>0.71353331923604202</c:v>
                </c:pt>
                <c:pt idx="778">
                  <c:v>0.71318925357319696</c:v>
                </c:pt>
                <c:pt idx="779">
                  <c:v>0.71284534261233601</c:v>
                </c:pt>
                <c:pt idx="780">
                  <c:v>0.71250158660618002</c:v>
                </c:pt>
                <c:pt idx="781">
                  <c:v>0.71215798580744605</c:v>
                </c:pt>
                <c:pt idx="782">
                  <c:v>0.71181454046885606</c:v>
                </c:pt>
                <c:pt idx="783">
                  <c:v>0.71147125084312901</c:v>
                </c:pt>
                <c:pt idx="784">
                  <c:v>0.71112811718298397</c:v>
                </c:pt>
                <c:pt idx="785">
                  <c:v>0.71078513974114099</c:v>
                </c:pt>
                <c:pt idx="786">
                  <c:v>0.71044231877031905</c:v>
                </c:pt>
                <c:pt idx="787">
                  <c:v>0.71009965452323898</c:v>
                </c:pt>
                <c:pt idx="788">
                  <c:v>0.70975714725261896</c:v>
                </c:pt>
                <c:pt idx="789">
                  <c:v>0.70941479721117906</c:v>
                </c:pt>
                <c:pt idx="790">
                  <c:v>0.70907260465163902</c:v>
                </c:pt>
                <c:pt idx="791">
                  <c:v>0.708730569826719</c:v>
                </c:pt>
                <c:pt idx="792">
                  <c:v>0.70838869298913698</c:v>
                </c:pt>
                <c:pt idx="793">
                  <c:v>0.70804697439161401</c:v>
                </c:pt>
                <c:pt idx="794">
                  <c:v>0.70770541428686906</c:v>
                </c:pt>
                <c:pt idx="795">
                  <c:v>0.70736401292762108</c:v>
                </c:pt>
                <c:pt idx="796">
                  <c:v>0.70702277056659102</c:v>
                </c:pt>
                <c:pt idx="797">
                  <c:v>0.70668168745649806</c:v>
                </c:pt>
                <c:pt idx="798">
                  <c:v>0.70634076385006095</c:v>
                </c:pt>
                <c:pt idx="799">
                  <c:v>0.70599999999999996</c:v>
                </c:pt>
                <c:pt idx="800">
                  <c:v>0.70565939598398897</c:v>
                </c:pt>
                <c:pt idx="801">
                  <c:v>0.70531895117952104</c:v>
                </c:pt>
                <c:pt idx="802">
                  <c:v>0.70497866478904103</c:v>
                </c:pt>
                <c:pt idx="803">
                  <c:v>0.70463853601499693</c:v>
                </c:pt>
                <c:pt idx="804">
                  <c:v>0.70429856405983604</c:v>
                </c:pt>
                <c:pt idx="805">
                  <c:v>0.70395874812600401</c:v>
                </c:pt>
                <c:pt idx="806">
                  <c:v>0.70361908741594692</c:v>
                </c:pt>
                <c:pt idx="807">
                  <c:v>0.70327958113211297</c:v>
                </c:pt>
                <c:pt idx="808">
                  <c:v>0.70294022847694904</c:v>
                </c:pt>
                <c:pt idx="809">
                  <c:v>0.70260102865289997</c:v>
                </c:pt>
                <c:pt idx="810">
                  <c:v>0.70226198086241398</c:v>
                </c:pt>
                <c:pt idx="811">
                  <c:v>0.70192308430793693</c:v>
                </c:pt>
                <c:pt idx="812">
                  <c:v>0.70158433819191701</c:v>
                </c:pt>
                <c:pt idx="813">
                  <c:v>0.70124574171679899</c:v>
                </c:pt>
                <c:pt idx="814">
                  <c:v>0.70090729408503094</c:v>
                </c:pt>
                <c:pt idx="815">
                  <c:v>0.70056899449905896</c:v>
                </c:pt>
                <c:pt idx="816">
                  <c:v>0.70023084216133002</c:v>
                </c:pt>
                <c:pt idx="817">
                  <c:v>0.699892836274291</c:v>
                </c:pt>
                <c:pt idx="818">
                  <c:v>0.69955497604038808</c:v>
                </c:pt>
                <c:pt idx="819">
                  <c:v>0.69921726066206802</c:v>
                </c:pt>
                <c:pt idx="820">
                  <c:v>0.69887968934177802</c:v>
                </c:pt>
                <c:pt idx="821">
                  <c:v>0.69854226128196406</c:v>
                </c:pt>
                <c:pt idx="822">
                  <c:v>0.698204975685074</c:v>
                </c:pt>
                <c:pt idx="823">
                  <c:v>0.69786783175355405</c:v>
                </c:pt>
                <c:pt idx="824">
                  <c:v>0.69753082868985006</c:v>
                </c:pt>
                <c:pt idx="825">
                  <c:v>0.69719396569640901</c:v>
                </c:pt>
                <c:pt idx="826">
                  <c:v>0.696857241975679</c:v>
                </c:pt>
                <c:pt idx="827">
                  <c:v>0.69652065673010499</c:v>
                </c:pt>
                <c:pt idx="828">
                  <c:v>0.69618420916213508</c:v>
                </c:pt>
                <c:pt idx="829">
                  <c:v>0.69584789847421502</c:v>
                </c:pt>
                <c:pt idx="830">
                  <c:v>0.69551172386879201</c:v>
                </c:pt>
                <c:pt idx="831">
                  <c:v>0.69517568454831302</c:v>
                </c:pt>
                <c:pt idx="832">
                  <c:v>0.69483977971522393</c:v>
                </c:pt>
                <c:pt idx="833">
                  <c:v>0.69450400857197203</c:v>
                </c:pt>
                <c:pt idx="834">
                  <c:v>0.69416837032100398</c:v>
                </c:pt>
                <c:pt idx="835">
                  <c:v>0.69383286416476597</c:v>
                </c:pt>
                <c:pt idx="836">
                  <c:v>0.69349748930570498</c:v>
                </c:pt>
                <c:pt idx="837">
                  <c:v>0.69316224494626899</c:v>
                </c:pt>
                <c:pt idx="838">
                  <c:v>0.69282713028890308</c:v>
                </c:pt>
                <c:pt idx="839">
                  <c:v>0.69249214453605401</c:v>
                </c:pt>
                <c:pt idx="840">
                  <c:v>0.69215728689016898</c:v>
                </c:pt>
                <c:pt idx="841">
                  <c:v>0.69182255655369507</c:v>
                </c:pt>
                <c:pt idx="842">
                  <c:v>0.69148795272907804</c:v>
                </c:pt>
                <c:pt idx="843">
                  <c:v>0.69115347461876597</c:v>
                </c:pt>
                <c:pt idx="844">
                  <c:v>0.69081912142520507</c:v>
                </c:pt>
                <c:pt idx="845">
                  <c:v>0.69048489235084098</c:v>
                </c:pt>
                <c:pt idx="846">
                  <c:v>0.69015078659812101</c:v>
                </c:pt>
                <c:pt idx="847">
                  <c:v>0.68981680336949203</c:v>
                </c:pt>
                <c:pt idx="848">
                  <c:v>0.689482941867401</c:v>
                </c:pt>
                <c:pt idx="849">
                  <c:v>0.68914920129429502</c:v>
                </c:pt>
                <c:pt idx="850">
                  <c:v>0.68881558085261907</c:v>
                </c:pt>
                <c:pt idx="851">
                  <c:v>0.68848207974482201</c:v>
                </c:pt>
                <c:pt idx="852">
                  <c:v>0.68814869717334903</c:v>
                </c:pt>
                <c:pt idx="853">
                  <c:v>0.68781543234064701</c:v>
                </c:pt>
                <c:pt idx="854">
                  <c:v>0.68748228444916393</c:v>
                </c:pt>
                <c:pt idx="855">
                  <c:v>0.68714925270134497</c:v>
                </c:pt>
                <c:pt idx="856">
                  <c:v>0.68681633629963701</c:v>
                </c:pt>
                <c:pt idx="857">
                  <c:v>0.68648353444648702</c:v>
                </c:pt>
                <c:pt idx="858">
                  <c:v>0.68615084634434298</c:v>
                </c:pt>
                <c:pt idx="859">
                  <c:v>0.68581827119564998</c:v>
                </c:pt>
                <c:pt idx="860">
                  <c:v>0.68548580820285498</c:v>
                </c:pt>
                <c:pt idx="861">
                  <c:v>0.68515345656840498</c:v>
                </c:pt>
                <c:pt idx="862">
                  <c:v>0.68482121549474706</c:v>
                </c:pt>
                <c:pt idx="863">
                  <c:v>0.68448908418432697</c:v>
                </c:pt>
                <c:pt idx="864">
                  <c:v>0.68415706183959202</c:v>
                </c:pt>
                <c:pt idx="865">
                  <c:v>0.68382514766298907</c:v>
                </c:pt>
                <c:pt idx="866">
                  <c:v>0.683493340856965</c:v>
                </c:pt>
                <c:pt idx="867">
                  <c:v>0.683161640623966</c:v>
                </c:pt>
                <c:pt idx="868">
                  <c:v>0.68283004616643894</c:v>
                </c:pt>
                <c:pt idx="869">
                  <c:v>0.68249855668683002</c:v>
                </c:pt>
                <c:pt idx="870">
                  <c:v>0.68216717138758698</c:v>
                </c:pt>
                <c:pt idx="871">
                  <c:v>0.68183588947115603</c:v>
                </c:pt>
                <c:pt idx="872">
                  <c:v>0.68150471013998293</c:v>
                </c:pt>
                <c:pt idx="873">
                  <c:v>0.68117363259651698</c:v>
                </c:pt>
                <c:pt idx="874">
                  <c:v>0.68084265604320193</c:v>
                </c:pt>
                <c:pt idx="875">
                  <c:v>0.680511779682486</c:v>
                </c:pt>
                <c:pt idx="876">
                  <c:v>0.68018100271681603</c:v>
                </c:pt>
                <c:pt idx="877">
                  <c:v>0.67985032434863901</c:v>
                </c:pt>
                <c:pt idx="878">
                  <c:v>0.67951974378039992</c:v>
                </c:pt>
                <c:pt idx="879">
                  <c:v>0.67918926021454706</c:v>
                </c:pt>
                <c:pt idx="880">
                  <c:v>0.67885887285352697</c:v>
                </c:pt>
                <c:pt idx="881">
                  <c:v>0.67852858089978607</c:v>
                </c:pt>
                <c:pt idx="882">
                  <c:v>0.67819838355577</c:v>
                </c:pt>
                <c:pt idx="883">
                  <c:v>0.67786828002392796</c:v>
                </c:pt>
                <c:pt idx="884">
                  <c:v>0.67753826950670404</c:v>
                </c:pt>
                <c:pt idx="885">
                  <c:v>0.67720835120654699</c:v>
                </c:pt>
                <c:pt idx="886">
                  <c:v>0.67687852432590301</c:v>
                </c:pt>
                <c:pt idx="887">
                  <c:v>0.67654878806721697</c:v>
                </c:pt>
                <c:pt idx="888">
                  <c:v>0.67621914163293906</c:v>
                </c:pt>
                <c:pt idx="889">
                  <c:v>0.67588958422551304</c:v>
                </c:pt>
                <c:pt idx="890">
                  <c:v>0.675560115047386</c:v>
                </c:pt>
                <c:pt idx="891">
                  <c:v>0.67523073330100603</c:v>
                </c:pt>
                <c:pt idx="892">
                  <c:v>0.67490143818881898</c:v>
                </c:pt>
                <c:pt idx="893">
                  <c:v>0.67457222891327207</c:v>
                </c:pt>
                <c:pt idx="894">
                  <c:v>0.67424310467681092</c:v>
                </c:pt>
                <c:pt idx="895">
                  <c:v>0.67391406468188297</c:v>
                </c:pt>
                <c:pt idx="896">
                  <c:v>0.67358510813093497</c:v>
                </c:pt>
                <c:pt idx="897">
                  <c:v>0.67325623422641401</c:v>
                </c:pt>
                <c:pt idx="898">
                  <c:v>0.67292744217076605</c:v>
                </c:pt>
                <c:pt idx="899">
                  <c:v>0.67259873116643798</c:v>
                </c:pt>
                <c:pt idx="900">
                  <c:v>0.67227010041587698</c:v>
                </c:pt>
                <c:pt idx="901">
                  <c:v>0.67194154912152904</c:v>
                </c:pt>
                <c:pt idx="902">
                  <c:v>0.67161307648584101</c:v>
                </c:pt>
                <c:pt idx="903">
                  <c:v>0.67128468171125999</c:v>
                </c:pt>
                <c:pt idx="904">
                  <c:v>0.67095636400023295</c:v>
                </c:pt>
                <c:pt idx="905">
                  <c:v>0.67062812255520599</c:v>
                </c:pt>
                <c:pt idx="906">
                  <c:v>0.67029995657862607</c:v>
                </c:pt>
                <c:pt idx="907">
                  <c:v>0.66997186527293895</c:v>
                </c:pt>
                <c:pt idx="908">
                  <c:v>0.66964384784059305</c:v>
                </c:pt>
                <c:pt idx="909">
                  <c:v>0.66931590348403402</c:v>
                </c:pt>
                <c:pt idx="910">
                  <c:v>0.66898803140570906</c:v>
                </c:pt>
                <c:pt idx="911">
                  <c:v>0.66866023080806503</c:v>
                </c:pt>
                <c:pt idx="912">
                  <c:v>0.66833250089354801</c:v>
                </c:pt>
                <c:pt idx="913">
                  <c:v>0.66800484086460399</c:v>
                </c:pt>
                <c:pt idx="914">
                  <c:v>0.66767724992368205</c:v>
                </c:pt>
                <c:pt idx="915">
                  <c:v>0.66734972727322606</c:v>
                </c:pt>
                <c:pt idx="916">
                  <c:v>0.66702227211568499</c:v>
                </c:pt>
                <c:pt idx="917">
                  <c:v>0.66669488365350493</c:v>
                </c:pt>
                <c:pt idx="918">
                  <c:v>0.66636756108913198</c:v>
                </c:pt>
                <c:pt idx="919">
                  <c:v>0.66604030362501399</c:v>
                </c:pt>
                <c:pt idx="920">
                  <c:v>0.66571311046359605</c:v>
                </c:pt>
                <c:pt idx="921">
                  <c:v>0.66538598080732603</c:v>
                </c:pt>
                <c:pt idx="922">
                  <c:v>0.66505891385865001</c:v>
                </c:pt>
                <c:pt idx="923">
                  <c:v>0.66473190882001598</c:v>
                </c:pt>
                <c:pt idx="924">
                  <c:v>0.66440496489386902</c:v>
                </c:pt>
                <c:pt idx="925">
                  <c:v>0.664078081282657</c:v>
                </c:pt>
                <c:pt idx="926">
                  <c:v>0.66375125718882599</c:v>
                </c:pt>
                <c:pt idx="927">
                  <c:v>0.66342449181482299</c:v>
                </c:pt>
                <c:pt idx="928">
                  <c:v>0.66309778436309408</c:v>
                </c:pt>
                <c:pt idx="929">
                  <c:v>0.66277113403608701</c:v>
                </c:pt>
                <c:pt idx="930">
                  <c:v>0.66244454003624798</c:v>
                </c:pt>
                <c:pt idx="931">
                  <c:v>0.66211800156602396</c:v>
                </c:pt>
                <c:pt idx="932">
                  <c:v>0.66179151782786105</c:v>
                </c:pt>
                <c:pt idx="933">
                  <c:v>0.661465088024206</c:v>
                </c:pt>
                <c:pt idx="934">
                  <c:v>0.66113871135750601</c:v>
                </c:pt>
                <c:pt idx="935">
                  <c:v>0.66081238703020806</c:v>
                </c:pt>
                <c:pt idx="936">
                  <c:v>0.660486114244758</c:v>
                </c:pt>
                <c:pt idx="937">
                  <c:v>0.66015989220360405</c:v>
                </c:pt>
                <c:pt idx="938">
                  <c:v>0.65983372010919106</c:v>
                </c:pt>
                <c:pt idx="939">
                  <c:v>0.65950759716396601</c:v>
                </c:pt>
                <c:pt idx="940">
                  <c:v>0.65918152257037699</c:v>
                </c:pt>
                <c:pt idx="941">
                  <c:v>0.65885549553086897</c:v>
                </c:pt>
                <c:pt idx="942">
                  <c:v>0.65852951524789005</c:v>
                </c:pt>
                <c:pt idx="943">
                  <c:v>0.65820358092388598</c:v>
                </c:pt>
                <c:pt idx="944">
                  <c:v>0.65787769176130495</c:v>
                </c:pt>
                <c:pt idx="945">
                  <c:v>0.65755184696259206</c:v>
                </c:pt>
                <c:pt idx="946">
                  <c:v>0.65722604573019505</c:v>
                </c:pt>
                <c:pt idx="947">
                  <c:v>0.65690028726655902</c:v>
                </c:pt>
                <c:pt idx="948">
                  <c:v>0.65657457077413306</c:v>
                </c:pt>
                <c:pt idx="949">
                  <c:v>0.65624889545536202</c:v>
                </c:pt>
                <c:pt idx="950">
                  <c:v>0.65592326051269401</c:v>
                </c:pt>
                <c:pt idx="951">
                  <c:v>0.65559766514857398</c:v>
                </c:pt>
                <c:pt idx="952">
                  <c:v>0.65527210856545004</c:v>
                </c:pt>
                <c:pt idx="953">
                  <c:v>0.65494658996576893</c:v>
                </c:pt>
                <c:pt idx="954">
                  <c:v>0.65462110855197597</c:v>
                </c:pt>
                <c:pt idx="955">
                  <c:v>0.65429566352652002</c:v>
                </c:pt>
                <c:pt idx="956">
                  <c:v>0.65397025409184595</c:v>
                </c:pt>
                <c:pt idx="957">
                  <c:v>0.65364487945040106</c:v>
                </c:pt>
                <c:pt idx="958">
                  <c:v>0.653319538804633</c:v>
                </c:pt>
                <c:pt idx="959">
                  <c:v>0.65299423135698698</c:v>
                </c:pt>
                <c:pt idx="960">
                  <c:v>0.65266895630990995</c:v>
                </c:pt>
                <c:pt idx="961">
                  <c:v>0.65234371286585002</c:v>
                </c:pt>
                <c:pt idx="962">
                  <c:v>0.65201850022725205</c:v>
                </c:pt>
                <c:pt idx="963">
                  <c:v>0.65169331759656401</c:v>
                </c:pt>
                <c:pt idx="964">
                  <c:v>0.651368164176232</c:v>
                </c:pt>
                <c:pt idx="965">
                  <c:v>0.65104303916870299</c:v>
                </c:pt>
                <c:pt idx="966">
                  <c:v>0.65071794177642395</c:v>
                </c:pt>
                <c:pt idx="967">
                  <c:v>0.65039287120184097</c:v>
                </c:pt>
                <c:pt idx="968">
                  <c:v>0.65006782664740093</c:v>
                </c:pt>
                <c:pt idx="969">
                  <c:v>0.64974280731555101</c:v>
                </c:pt>
                <c:pt idx="970">
                  <c:v>0.64941781240873797</c:v>
                </c:pt>
                <c:pt idx="971">
                  <c:v>0.64909284112940802</c:v>
                </c:pt>
                <c:pt idx="972">
                  <c:v>0.64876789268000701</c:v>
                </c:pt>
                <c:pt idx="973">
                  <c:v>0.64844296626298403</c:v>
                </c:pt>
                <c:pt idx="974">
                  <c:v>0.64811806108078396</c:v>
                </c:pt>
                <c:pt idx="975">
                  <c:v>0.64779317633585298</c:v>
                </c:pt>
                <c:pt idx="976">
                  <c:v>0.64746831123064008</c:v>
                </c:pt>
                <c:pt idx="977">
                  <c:v>0.64714346496759001</c:v>
                </c:pt>
                <c:pt idx="978">
                  <c:v>0.64681863674914997</c:v>
                </c:pt>
                <c:pt idx="979">
                  <c:v>0.64649382577776704</c:v>
                </c:pt>
                <c:pt idx="980">
                  <c:v>0.64616903125588798</c:v>
                </c:pt>
                <c:pt idx="981">
                  <c:v>0.64584425238595899</c:v>
                </c:pt>
                <c:pt idx="982">
                  <c:v>0.64551948837042805</c:v>
                </c:pt>
                <c:pt idx="983">
                  <c:v>0.64519473841174002</c:v>
                </c:pt>
                <c:pt idx="984">
                  <c:v>0.64487000171234199</c:v>
                </c:pt>
                <c:pt idx="985">
                  <c:v>0.64454527747468204</c:v>
                </c:pt>
                <c:pt idx="986">
                  <c:v>0.64422056490120494</c:v>
                </c:pt>
                <c:pt idx="987">
                  <c:v>0.64389586319435899</c:v>
                </c:pt>
                <c:pt idx="988">
                  <c:v>0.64357117155659105</c:v>
                </c:pt>
                <c:pt idx="989">
                  <c:v>0.64324648919034599</c:v>
                </c:pt>
                <c:pt idx="990">
                  <c:v>0.64292181529807302</c:v>
                </c:pt>
                <c:pt idx="991">
                  <c:v>0.64259714908221599</c:v>
                </c:pt>
                <c:pt idx="992">
                  <c:v>0.642272489745224</c:v>
                </c:pt>
                <c:pt idx="993">
                  <c:v>0.64194783648954301</c:v>
                </c:pt>
                <c:pt idx="994">
                  <c:v>0.64162318851761901</c:v>
                </c:pt>
                <c:pt idx="995">
                  <c:v>0.64129854503189998</c:v>
                </c:pt>
                <c:pt idx="996">
                  <c:v>0.640973905234832</c:v>
                </c:pt>
                <c:pt idx="997">
                  <c:v>0.64064926832886093</c:v>
                </c:pt>
                <c:pt idx="998">
                  <c:v>0.64032463351643498</c:v>
                </c:pt>
                <c:pt idx="999">
                  <c:v>0.64</c:v>
                </c:pt>
              </c:numCache>
            </c:numRef>
          </c:yVal>
          <c:smooth val="0"/>
        </c:ser>
        <c:dLbls>
          <c:showLegendKey val="0"/>
          <c:showVal val="0"/>
          <c:showCatName val="0"/>
          <c:showSerName val="0"/>
          <c:showPercent val="0"/>
          <c:showBubbleSize val="0"/>
        </c:dLbls>
        <c:axId val="193927808"/>
        <c:axId val="193966848"/>
      </c:scatterChart>
      <c:valAx>
        <c:axId val="19392780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93966848"/>
        <c:crosses val="autoZero"/>
        <c:crossBetween val="midCat"/>
      </c:valAx>
      <c:valAx>
        <c:axId val="19396684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93927808"/>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a:t>
            </a:r>
            <a:r>
              <a:rPr lang="en-GB" baseline="0"/>
              <a:t> Rb</a:t>
            </a:r>
            <a:endParaRPr lang="en-GB"/>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1"/>
          <c:order val="0"/>
          <c:tx>
            <c:v>Readhead (2002)</c:v>
          </c:tx>
          <c:spPr>
            <a:ln w="28575">
              <a:noFill/>
            </a:ln>
          </c:spPr>
          <c:marker>
            <c:symbol val="diamond"/>
            <c:size val="7"/>
            <c:spPr>
              <a:solidFill>
                <a:srgbClr val="00B0F0"/>
              </a:solidFill>
              <a:ln>
                <a:solidFill>
                  <a:srgbClr val="00B0F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attenuation'!$AJ$8:$AJ$52</c:f>
              <c:numCache>
                <c:formatCode>0.000</c:formatCode>
                <c:ptCount val="45"/>
                <c:pt idx="0">
                  <c:v>0.95699999999999996</c:v>
                </c:pt>
                <c:pt idx="1">
                  <c:v>0.91900000000000004</c:v>
                </c:pt>
                <c:pt idx="3">
                  <c:v>0.88500000000000001</c:v>
                </c:pt>
                <c:pt idx="5">
                  <c:v>0.85299999999999998</c:v>
                </c:pt>
                <c:pt idx="7">
                  <c:v>0.79500000000000004</c:v>
                </c:pt>
                <c:pt idx="8">
                  <c:v>0.74299999999999999</c:v>
                </c:pt>
                <c:pt idx="9">
                  <c:v>0.69500000000000006</c:v>
                </c:pt>
                <c:pt idx="10">
                  <c:v>0.65200000000000002</c:v>
                </c:pt>
                <c:pt idx="11">
                  <c:v>0.61199999999999999</c:v>
                </c:pt>
                <c:pt idx="12">
                  <c:v>0.57600000000000007</c:v>
                </c:pt>
                <c:pt idx="13">
                  <c:v>0.54299999999999993</c:v>
                </c:pt>
                <c:pt idx="14">
                  <c:v>0.51200000000000001</c:v>
                </c:pt>
                <c:pt idx="15">
                  <c:v>0.45799999999999996</c:v>
                </c:pt>
                <c:pt idx="16">
                  <c:v>0.41200000000000003</c:v>
                </c:pt>
                <c:pt idx="17">
                  <c:v>0.373</c:v>
                </c:pt>
                <c:pt idx="18">
                  <c:v>0.33999999999999997</c:v>
                </c:pt>
                <c:pt idx="19">
                  <c:v>0.31100000000000005</c:v>
                </c:pt>
                <c:pt idx="21">
                  <c:v>0.25600000000000001</c:v>
                </c:pt>
                <c:pt idx="22">
                  <c:v>0.21599999999999997</c:v>
                </c:pt>
                <c:pt idx="23">
                  <c:v>0.16500000000000004</c:v>
                </c:pt>
                <c:pt idx="24">
                  <c:v>0.13300000000000001</c:v>
                </c:pt>
                <c:pt idx="25">
                  <c:v>0.11099999999999999</c:v>
                </c:pt>
                <c:pt idx="26">
                  <c:v>8.3999999999999964E-2</c:v>
                </c:pt>
                <c:pt idx="27">
                  <c:v>6.7999999999999949E-2</c:v>
                </c:pt>
                <c:pt idx="28">
                  <c:v>5.7000000000000051E-2</c:v>
                </c:pt>
                <c:pt idx="29">
                  <c:v>4.9000000000000044E-2</c:v>
                </c:pt>
                <c:pt idx="30">
                  <c:v>4.3000000000000038E-2</c:v>
                </c:pt>
                <c:pt idx="31">
                  <c:v>3.8000000000000034E-2</c:v>
                </c:pt>
                <c:pt idx="32">
                  <c:v>2.8000000000000025E-2</c:v>
                </c:pt>
                <c:pt idx="34">
                  <c:v>2.4000000000000021E-2</c:v>
                </c:pt>
                <c:pt idx="35">
                  <c:v>1.9000000000000017E-2</c:v>
                </c:pt>
                <c:pt idx="36">
                  <c:v>1.6000000000000014E-2</c:v>
                </c:pt>
                <c:pt idx="37">
                  <c:v>1.3000000000000012E-2</c:v>
                </c:pt>
                <c:pt idx="38">
                  <c:v>1.100000000000001E-2</c:v>
                </c:pt>
                <c:pt idx="39">
                  <c:v>1.0000000000000009E-2</c:v>
                </c:pt>
                <c:pt idx="40">
                  <c:v>8.0000000000000071E-3</c:v>
                </c:pt>
              </c:numCache>
            </c:numRef>
          </c:yVal>
          <c:smooth val="0"/>
        </c:ser>
        <c:ser>
          <c:idx val="3"/>
          <c:order val="1"/>
          <c:tx>
            <c:v>Fitted Readhead (2002)</c:v>
          </c:tx>
          <c:spPr>
            <a:ln w="28575">
              <a:solidFill>
                <a:srgbClr val="00B0F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attenuation'!$BT$8:$BT$1007</c:f>
              <c:numCache>
                <c:formatCode>0.000</c:formatCode>
                <c:ptCount val="1000"/>
                <c:pt idx="0">
                  <c:v>0.98816508416106497</c:v>
                </c:pt>
                <c:pt idx="1">
                  <c:v>0.98037381312055905</c:v>
                </c:pt>
                <c:pt idx="2">
                  <c:v>0.97258254208005301</c:v>
                </c:pt>
                <c:pt idx="3">
                  <c:v>0.96479127103954698</c:v>
                </c:pt>
                <c:pt idx="4">
                  <c:v>0.95699999999904095</c:v>
                </c:pt>
                <c:pt idx="5">
                  <c:v>0.94921621233130304</c:v>
                </c:pt>
                <c:pt idx="6">
                  <c:v>0.94147816224454195</c:v>
                </c:pt>
                <c:pt idx="7">
                  <c:v>0.93383200599192195</c:v>
                </c:pt>
                <c:pt idx="8">
                  <c:v>0.92632389982660501</c:v>
                </c:pt>
                <c:pt idx="9">
                  <c:v>0.91900000000175497</c:v>
                </c:pt>
                <c:pt idx="10">
                  <c:v>0.91189239025176405</c:v>
                </c:pt>
                <c:pt idx="11">
                  <c:v>0.90497686423594703</c:v>
                </c:pt>
                <c:pt idx="12">
                  <c:v>0.89821514309484796</c:v>
                </c:pt>
                <c:pt idx="13">
                  <c:v>0.89156894796900998</c:v>
                </c:pt>
                <c:pt idx="14">
                  <c:v>0.88499999999897705</c:v>
                </c:pt>
                <c:pt idx="15">
                  <c:v>0.87847822666605602</c:v>
                </c:pt>
                <c:pt idx="16">
                  <c:v>0.87200638081460702</c:v>
                </c:pt>
                <c:pt idx="17">
                  <c:v>0.86559542162975001</c:v>
                </c:pt>
                <c:pt idx="18">
                  <c:v>0.85925630829660704</c:v>
                </c:pt>
                <c:pt idx="19">
                  <c:v>0.85300000000029896</c:v>
                </c:pt>
                <c:pt idx="20">
                  <c:v>0.84683505371115797</c:v>
                </c:pt>
                <c:pt idx="21">
                  <c:v>0.84076041754035602</c:v>
                </c:pt>
                <c:pt idx="22">
                  <c:v>0.83477263738427598</c:v>
                </c:pt>
                <c:pt idx="23">
                  <c:v>0.82886825913929796</c:v>
                </c:pt>
                <c:pt idx="24">
                  <c:v>0.82304382870180504</c:v>
                </c:pt>
                <c:pt idx="25">
                  <c:v>0.81729589196817998</c:v>
                </c:pt>
                <c:pt idx="26">
                  <c:v>0.81162099483480299</c:v>
                </c:pt>
                <c:pt idx="27">
                  <c:v>0.80601568319805805</c:v>
                </c:pt>
                <c:pt idx="28">
                  <c:v>0.80047650295432704</c:v>
                </c:pt>
                <c:pt idx="29">
                  <c:v>0.79499999999999005</c:v>
                </c:pt>
                <c:pt idx="30">
                  <c:v>0.78958279791285402</c:v>
                </c:pt>
                <c:pt idx="31">
                  <c:v>0.78422183099641096</c:v>
                </c:pt>
                <c:pt idx="32">
                  <c:v>0.77891411123557996</c:v>
                </c:pt>
                <c:pt idx="33">
                  <c:v>0.773656650615276</c:v>
                </c:pt>
                <c:pt idx="34">
                  <c:v>0.76844646112041604</c:v>
                </c:pt>
                <c:pt idx="35">
                  <c:v>0.76328055473591705</c:v>
                </c:pt>
                <c:pt idx="36">
                  <c:v>0.75815594344669601</c:v>
                </c:pt>
                <c:pt idx="37">
                  <c:v>0.75306963923767001</c:v>
                </c:pt>
                <c:pt idx="38">
                  <c:v>0.74801865409375401</c:v>
                </c:pt>
                <c:pt idx="39">
                  <c:v>0.74299999999986699</c:v>
                </c:pt>
                <c:pt idx="40">
                  <c:v>0.73801175463742996</c:v>
                </c:pt>
                <c:pt idx="41">
                  <c:v>0.73305625847389</c:v>
                </c:pt>
                <c:pt idx="42">
                  <c:v>0.72813691767319999</c:v>
                </c:pt>
                <c:pt idx="43">
                  <c:v>0.72325713839931205</c:v>
                </c:pt>
                <c:pt idx="44">
                  <c:v>0.71842032681617796</c:v>
                </c:pt>
                <c:pt idx="45">
                  <c:v>0.71362988908775205</c:v>
                </c:pt>
                <c:pt idx="46">
                  <c:v>0.70888923137798499</c:v>
                </c:pt>
                <c:pt idx="47">
                  <c:v>0.70420175985083</c:v>
                </c:pt>
                <c:pt idx="48">
                  <c:v>0.69957088067023998</c:v>
                </c:pt>
                <c:pt idx="49">
                  <c:v>0.69500000000016704</c:v>
                </c:pt>
                <c:pt idx="50">
                  <c:v>0.69049118353711603</c:v>
                </c:pt>
                <c:pt idx="51">
                  <c:v>0.68604113510780196</c:v>
                </c:pt>
                <c:pt idx="52">
                  <c:v>0.68164521807149103</c:v>
                </c:pt>
                <c:pt idx="53">
                  <c:v>0.67729879578745</c:v>
                </c:pt>
                <c:pt idx="54">
                  <c:v>0.67299723161494696</c:v>
                </c:pt>
                <c:pt idx="55">
                  <c:v>0.66873588891324898</c:v>
                </c:pt>
                <c:pt idx="56">
                  <c:v>0.66451013104162104</c:v>
                </c:pt>
                <c:pt idx="57">
                  <c:v>0.66031532135933302</c:v>
                </c:pt>
                <c:pt idx="58">
                  <c:v>0.65614682322564899</c:v>
                </c:pt>
                <c:pt idx="59">
                  <c:v>0.65199999999983804</c:v>
                </c:pt>
                <c:pt idx="60">
                  <c:v>0.64787151121445297</c:v>
                </c:pt>
                <c:pt idx="61">
                  <c:v>0.64376320109519403</c:v>
                </c:pt>
                <c:pt idx="62">
                  <c:v>0.63967821004104897</c:v>
                </c:pt>
                <c:pt idx="63">
                  <c:v>0.63561967845100398</c:v>
                </c:pt>
                <c:pt idx="64">
                  <c:v>0.63159074672404503</c:v>
                </c:pt>
                <c:pt idx="65">
                  <c:v>0.62759455525916197</c:v>
                </c:pt>
                <c:pt idx="66">
                  <c:v>0.62363424445533799</c:v>
                </c:pt>
                <c:pt idx="67">
                  <c:v>0.61971295471156296</c:v>
                </c:pt>
                <c:pt idx="68">
                  <c:v>0.61583382642682305</c:v>
                </c:pt>
                <c:pt idx="69">
                  <c:v>0.61200000000010502</c:v>
                </c:pt>
                <c:pt idx="70">
                  <c:v>0.60821377160469503</c:v>
                </c:pt>
                <c:pt idx="71">
                  <c:v>0.604474060511072</c:v>
                </c:pt>
                <c:pt idx="72">
                  <c:v>0.60077894176401703</c:v>
                </c:pt>
                <c:pt idx="73">
                  <c:v>0.59712649040830901</c:v>
                </c:pt>
                <c:pt idx="74">
                  <c:v>0.59351478148872805</c:v>
                </c:pt>
                <c:pt idx="75">
                  <c:v>0.58994189005005204</c:v>
                </c:pt>
                <c:pt idx="76">
                  <c:v>0.58640589113705999</c:v>
                </c:pt>
                <c:pt idx="77">
                  <c:v>0.58290485979453399</c:v>
                </c:pt>
                <c:pt idx="78">
                  <c:v>0.57943687106724995</c:v>
                </c:pt>
                <c:pt idx="79">
                  <c:v>0.57599999999998996</c:v>
                </c:pt>
                <c:pt idx="80">
                  <c:v>0.572592402367052</c:v>
                </c:pt>
                <c:pt idx="81">
                  <c:v>0.56921255686081396</c:v>
                </c:pt>
                <c:pt idx="82">
                  <c:v>0.56585902290317502</c:v>
                </c:pt>
                <c:pt idx="83">
                  <c:v>0.56253035991603395</c:v>
                </c:pt>
                <c:pt idx="84">
                  <c:v>0.55922512732128804</c:v>
                </c:pt>
                <c:pt idx="85">
                  <c:v>0.55594188454083604</c:v>
                </c:pt>
                <c:pt idx="86">
                  <c:v>0.55267919099657703</c:v>
                </c:pt>
                <c:pt idx="87">
                  <c:v>0.54943560611040798</c:v>
                </c:pt>
                <c:pt idx="88">
                  <c:v>0.54620968930422797</c:v>
                </c:pt>
                <c:pt idx="89">
                  <c:v>0.54299999999993498</c:v>
                </c:pt>
                <c:pt idx="90">
                  <c:v>0.53980561892705003</c:v>
                </c:pt>
                <c:pt idx="91">
                  <c:v>0.53662771204557802</c:v>
                </c:pt>
                <c:pt idx="92">
                  <c:v>0.53346796662314699</c:v>
                </c:pt>
                <c:pt idx="93">
                  <c:v>0.53032806992738601</c:v>
                </c:pt>
                <c:pt idx="94">
                  <c:v>0.52720970922592303</c:v>
                </c:pt>
                <c:pt idx="95">
                  <c:v>0.52411457178638499</c:v>
                </c:pt>
                <c:pt idx="96">
                  <c:v>0.52104434487640106</c:v>
                </c:pt>
                <c:pt idx="97">
                  <c:v>0.51800071576359796</c:v>
                </c:pt>
                <c:pt idx="98">
                  <c:v>0.51498537171560499</c:v>
                </c:pt>
                <c:pt idx="99">
                  <c:v>0.51200000000004997</c:v>
                </c:pt>
                <c:pt idx="100">
                  <c:v>0.50904588974110299</c:v>
                </c:pt>
                <c:pt idx="101">
                  <c:v>0.50612273748911496</c:v>
                </c:pt>
                <c:pt idx="102">
                  <c:v>0.50322984165097495</c:v>
                </c:pt>
                <c:pt idx="103">
                  <c:v>0.50036650063357802</c:v>
                </c:pt>
                <c:pt idx="104">
                  <c:v>0.49753201284381399</c:v>
                </c:pt>
                <c:pt idx="105">
                  <c:v>0.49472567668857598</c:v>
                </c:pt>
                <c:pt idx="106">
                  <c:v>0.49194679057475499</c:v>
                </c:pt>
                <c:pt idx="107">
                  <c:v>0.48919465290924502</c:v>
                </c:pt>
                <c:pt idx="108">
                  <c:v>0.48646856209893602</c:v>
                </c:pt>
                <c:pt idx="109">
                  <c:v>0.48376781655072099</c:v>
                </c:pt>
                <c:pt idx="110">
                  <c:v>0.48109171467149198</c:v>
                </c:pt>
                <c:pt idx="111">
                  <c:v>0.47843955486814099</c:v>
                </c:pt>
                <c:pt idx="112">
                  <c:v>0.47581063554755998</c:v>
                </c:pt>
                <c:pt idx="113">
                  <c:v>0.47320425511664099</c:v>
                </c:pt>
                <c:pt idx="114">
                  <c:v>0.47061971198227598</c:v>
                </c:pt>
                <c:pt idx="115">
                  <c:v>0.46805630455135699</c:v>
                </c:pt>
                <c:pt idx="116">
                  <c:v>0.46551333123077698</c:v>
                </c:pt>
                <c:pt idx="117">
                  <c:v>0.462990090427427</c:v>
                </c:pt>
                <c:pt idx="118">
                  <c:v>0.460485880548199</c:v>
                </c:pt>
                <c:pt idx="119">
                  <c:v>0.45799999999998497</c:v>
                </c:pt>
                <c:pt idx="120">
                  <c:v>0.45553186580278299</c:v>
                </c:pt>
                <c:pt idx="121">
                  <c:v>0.45308136942900701</c:v>
                </c:pt>
                <c:pt idx="122">
                  <c:v>0.45064852096417701</c:v>
                </c:pt>
                <c:pt idx="123">
                  <c:v>0.44823333049381497</c:v>
                </c:pt>
                <c:pt idx="124">
                  <c:v>0.44583580810343998</c:v>
                </c:pt>
                <c:pt idx="125">
                  <c:v>0.443455963878572</c:v>
                </c:pt>
                <c:pt idx="126">
                  <c:v>0.44109380790473202</c:v>
                </c:pt>
                <c:pt idx="127">
                  <c:v>0.438749350267439</c:v>
                </c:pt>
                <c:pt idx="128">
                  <c:v>0.43642260105221498</c:v>
                </c:pt>
                <c:pt idx="129">
                  <c:v>0.43411357034457798</c:v>
                </c:pt>
                <c:pt idx="130">
                  <c:v>0.43182226823004999</c:v>
                </c:pt>
                <c:pt idx="131">
                  <c:v>0.42954870479415003</c:v>
                </c:pt>
                <c:pt idx="132">
                  <c:v>0.42729289012239902</c:v>
                </c:pt>
                <c:pt idx="133">
                  <c:v>0.42505483430031699</c:v>
                </c:pt>
                <c:pt idx="134">
                  <c:v>0.42283454741342402</c:v>
                </c:pt>
                <c:pt idx="135">
                  <c:v>0.42063203954724099</c:v>
                </c:pt>
                <c:pt idx="136">
                  <c:v>0.41844732078728603</c:v>
                </c:pt>
                <c:pt idx="137">
                  <c:v>0.416280401219082</c:v>
                </c:pt>
                <c:pt idx="138">
                  <c:v>0.41413129092814699</c:v>
                </c:pt>
                <c:pt idx="139">
                  <c:v>0.41200000000000198</c:v>
                </c:pt>
                <c:pt idx="140">
                  <c:v>0.409886522047752</c:v>
                </c:pt>
                <c:pt idx="141">
                  <c:v>0.40779078479483899</c:v>
                </c:pt>
                <c:pt idx="142">
                  <c:v>0.405712699492291</c:v>
                </c:pt>
                <c:pt idx="143">
                  <c:v>0.40365217739113401</c:v>
                </c:pt>
                <c:pt idx="144">
                  <c:v>0.40160912974239599</c:v>
                </c:pt>
                <c:pt idx="145">
                  <c:v>0.39958346779710402</c:v>
                </c:pt>
                <c:pt idx="146">
                  <c:v>0.397575102806285</c:v>
                </c:pt>
                <c:pt idx="147">
                  <c:v>0.39558394602096603</c:v>
                </c:pt>
                <c:pt idx="148">
                  <c:v>0.39360990869217299</c:v>
                </c:pt>
                <c:pt idx="149">
                  <c:v>0.391652902070936</c:v>
                </c:pt>
                <c:pt idx="150">
                  <c:v>0.389712837408279</c:v>
                </c:pt>
                <c:pt idx="151">
                  <c:v>0.38778962595523098</c:v>
                </c:pt>
                <c:pt idx="152">
                  <c:v>0.38588317896281898</c:v>
                </c:pt>
                <c:pt idx="153">
                  <c:v>0.38399340768206902</c:v>
                </c:pt>
                <c:pt idx="154">
                  <c:v>0.38212022336400903</c:v>
                </c:pt>
                <c:pt idx="155">
                  <c:v>0.380263537259666</c:v>
                </c:pt>
                <c:pt idx="156">
                  <c:v>0.37842326062006798</c:v>
                </c:pt>
                <c:pt idx="157">
                  <c:v>0.37659930469623998</c:v>
                </c:pt>
                <c:pt idx="158">
                  <c:v>0.37479158073921098</c:v>
                </c:pt>
                <c:pt idx="159">
                  <c:v>0.37300000000000699</c:v>
                </c:pt>
                <c:pt idx="160">
                  <c:v>0.371224421006212</c:v>
                </c:pt>
                <c:pt idx="161">
                  <c:v>0.369464491391642</c:v>
                </c:pt>
                <c:pt idx="162">
                  <c:v>0.36771980606666699</c:v>
                </c:pt>
                <c:pt idx="163">
                  <c:v>0.365989959941659</c:v>
                </c:pt>
                <c:pt idx="164">
                  <c:v>0.36427454792698799</c:v>
                </c:pt>
                <c:pt idx="165">
                  <c:v>0.36257316493302699</c:v>
                </c:pt>
                <c:pt idx="166">
                  <c:v>0.360885405870146</c:v>
                </c:pt>
                <c:pt idx="167">
                  <c:v>0.35921086564871701</c:v>
                </c:pt>
                <c:pt idx="168">
                  <c:v>0.35754913917911102</c:v>
                </c:pt>
                <c:pt idx="169">
                  <c:v>0.35589982137170001</c:v>
                </c:pt>
                <c:pt idx="170">
                  <c:v>0.35426250713685498</c:v>
                </c:pt>
                <c:pt idx="171">
                  <c:v>0.35263679138494702</c:v>
                </c:pt>
                <c:pt idx="172">
                  <c:v>0.35102226902634798</c:v>
                </c:pt>
                <c:pt idx="173">
                  <c:v>0.349418534971428</c:v>
                </c:pt>
                <c:pt idx="174">
                  <c:v>0.34782518413056002</c:v>
                </c:pt>
                <c:pt idx="175">
                  <c:v>0.34624181141411497</c:v>
                </c:pt>
                <c:pt idx="176">
                  <c:v>0.34466801173246397</c:v>
                </c:pt>
                <c:pt idx="177">
                  <c:v>0.34310337999597801</c:v>
                </c:pt>
                <c:pt idx="178">
                  <c:v>0.34154751111502901</c:v>
                </c:pt>
                <c:pt idx="179">
                  <c:v>0.33999999999998698</c:v>
                </c:pt>
                <c:pt idx="180">
                  <c:v>0.33846054392741198</c:v>
                </c:pt>
                <c:pt idx="181">
                  <c:v>0.33692924963860299</c:v>
                </c:pt>
                <c:pt idx="182">
                  <c:v>0.33540632624104799</c:v>
                </c:pt>
                <c:pt idx="183">
                  <c:v>0.33389198284223598</c:v>
                </c:pt>
                <c:pt idx="184">
                  <c:v>0.332386428549653</c:v>
                </c:pt>
                <c:pt idx="185">
                  <c:v>0.33088987247078799</c:v>
                </c:pt>
                <c:pt idx="186">
                  <c:v>0.329402523713127</c:v>
                </c:pt>
                <c:pt idx="187">
                  <c:v>0.32792459138415803</c:v>
                </c:pt>
                <c:pt idx="188">
                  <c:v>0.32645628459136999</c:v>
                </c:pt>
                <c:pt idx="189">
                  <c:v>0.32499781244224901</c:v>
                </c:pt>
                <c:pt idx="190">
                  <c:v>0.32354938404428202</c:v>
                </c:pt>
                <c:pt idx="191">
                  <c:v>0.322111208504958</c:v>
                </c:pt>
                <c:pt idx="192">
                  <c:v>0.32068349493176501</c:v>
                </c:pt>
                <c:pt idx="193">
                  <c:v>0.31926645243218899</c:v>
                </c:pt>
                <c:pt idx="194">
                  <c:v>0.31786029011371802</c:v>
                </c:pt>
                <c:pt idx="195">
                  <c:v>0.31646521708384001</c:v>
                </c:pt>
                <c:pt idx="196">
                  <c:v>0.31508144245004199</c:v>
                </c:pt>
                <c:pt idx="197">
                  <c:v>0.31370917531981302</c:v>
                </c:pt>
                <c:pt idx="198">
                  <c:v>0.31234862480063902</c:v>
                </c:pt>
                <c:pt idx="199">
                  <c:v>0.31100000000000699</c:v>
                </c:pt>
                <c:pt idx="200">
                  <c:v>0.30966345086279401</c:v>
                </c:pt>
                <c:pt idx="201">
                  <c:v>0.30833889068342302</c:v>
                </c:pt>
                <c:pt idx="202">
                  <c:v>0.30702617359370499</c:v>
                </c:pt>
                <c:pt idx="203">
                  <c:v>0.305725153725452</c:v>
                </c:pt>
                <c:pt idx="204">
                  <c:v>0.30443568521047498</c:v>
                </c:pt>
                <c:pt idx="205">
                  <c:v>0.30315762218058601</c:v>
                </c:pt>
                <c:pt idx="206">
                  <c:v>0.30189081876759699</c:v>
                </c:pt>
                <c:pt idx="207">
                  <c:v>0.30063512910331802</c:v>
                </c:pt>
                <c:pt idx="208">
                  <c:v>0.29939040731956101</c:v>
                </c:pt>
                <c:pt idx="209">
                  <c:v>0.29815650754813799</c:v>
                </c:pt>
                <c:pt idx="210">
                  <c:v>0.29693328392085899</c:v>
                </c:pt>
                <c:pt idx="211">
                  <c:v>0.29572059056953698</c:v>
                </c:pt>
                <c:pt idx="212">
                  <c:v>0.29451828162598298</c:v>
                </c:pt>
                <c:pt idx="213">
                  <c:v>0.29332621122200803</c:v>
                </c:pt>
                <c:pt idx="214">
                  <c:v>0.29214423348942398</c:v>
                </c:pt>
                <c:pt idx="215">
                  <c:v>0.29097220256004203</c:v>
                </c:pt>
                <c:pt idx="216">
                  <c:v>0.28980997256567298</c:v>
                </c:pt>
                <c:pt idx="217">
                  <c:v>0.28865739763812998</c:v>
                </c:pt>
                <c:pt idx="218">
                  <c:v>0.28751433190922299</c:v>
                </c:pt>
                <c:pt idx="219">
                  <c:v>0.28638062951076398</c:v>
                </c:pt>
                <c:pt idx="220">
                  <c:v>0.285256144574564</c:v>
                </c:pt>
                <c:pt idx="221">
                  <c:v>0.284140731232435</c:v>
                </c:pt>
                <c:pt idx="222">
                  <c:v>0.28303424361618801</c:v>
                </c:pt>
                <c:pt idx="223">
                  <c:v>0.28193653585763501</c:v>
                </c:pt>
                <c:pt idx="224">
                  <c:v>0.28084746208858702</c:v>
                </c:pt>
                <c:pt idx="225">
                  <c:v>0.27976687644085602</c:v>
                </c:pt>
                <c:pt idx="226">
                  <c:v>0.27869463304625203</c:v>
                </c:pt>
                <c:pt idx="227">
                  <c:v>0.27763058603658802</c:v>
                </c:pt>
                <c:pt idx="228">
                  <c:v>0.27657458954367498</c:v>
                </c:pt>
                <c:pt idx="229">
                  <c:v>0.27552649769932402</c:v>
                </c:pt>
                <c:pt idx="230">
                  <c:v>0.27448616463534697</c:v>
                </c:pt>
                <c:pt idx="231">
                  <c:v>0.27345344448355402</c:v>
                </c:pt>
                <c:pt idx="232">
                  <c:v>0.27242819137575902</c:v>
                </c:pt>
                <c:pt idx="233">
                  <c:v>0.27141025944377201</c:v>
                </c:pt>
                <c:pt idx="234">
                  <c:v>0.270399502819404</c:v>
                </c:pt>
                <c:pt idx="235">
                  <c:v>0.26939577563446598</c:v>
                </c:pt>
                <c:pt idx="236">
                  <c:v>0.26839893202077197</c:v>
                </c:pt>
                <c:pt idx="237">
                  <c:v>0.267408826110131</c:v>
                </c:pt>
                <c:pt idx="238">
                  <c:v>0.26642531203435499</c:v>
                </c:pt>
                <c:pt idx="239">
                  <c:v>0.26544824392525601</c:v>
                </c:pt>
                <c:pt idx="240">
                  <c:v>0.26447747591464499</c:v>
                </c:pt>
                <c:pt idx="241">
                  <c:v>0.263512862134333</c:v>
                </c:pt>
                <c:pt idx="242">
                  <c:v>0.26255425671613303</c:v>
                </c:pt>
                <c:pt idx="243">
                  <c:v>0.26160151379185498</c:v>
                </c:pt>
                <c:pt idx="244">
                  <c:v>0.26065448749330999</c:v>
                </c:pt>
                <c:pt idx="245">
                  <c:v>0.25971303195231099</c:v>
                </c:pt>
                <c:pt idx="246">
                  <c:v>0.258777001300669</c:v>
                </c:pt>
                <c:pt idx="247">
                  <c:v>0.25784624967019498</c:v>
                </c:pt>
                <c:pt idx="248">
                  <c:v>0.25692063119270098</c:v>
                </c:pt>
                <c:pt idx="249">
                  <c:v>0.25599999999999701</c:v>
                </c:pt>
                <c:pt idx="250">
                  <c:v>0.25508423339556402</c:v>
                </c:pt>
                <c:pt idx="251">
                  <c:v>0.25417330136955302</c:v>
                </c:pt>
                <c:pt idx="252">
                  <c:v>0.25326719708378198</c:v>
                </c:pt>
                <c:pt idx="253">
                  <c:v>0.252365913700071</c:v>
                </c:pt>
                <c:pt idx="254">
                  <c:v>0.25146944438023899</c:v>
                </c:pt>
                <c:pt idx="255">
                  <c:v>0.250577782286106</c:v>
                </c:pt>
                <c:pt idx="256">
                  <c:v>0.24969092057948999</c:v>
                </c:pt>
                <c:pt idx="257">
                  <c:v>0.24880885242220999</c:v>
                </c:pt>
                <c:pt idx="258">
                  <c:v>0.24793157097608601</c:v>
                </c:pt>
                <c:pt idx="259">
                  <c:v>0.24705906940293601</c:v>
                </c:pt>
                <c:pt idx="260">
                  <c:v>0.246191340864581</c:v>
                </c:pt>
                <c:pt idx="261">
                  <c:v>0.24532837852283801</c:v>
                </c:pt>
                <c:pt idx="262">
                  <c:v>0.24447017553952799</c:v>
                </c:pt>
                <c:pt idx="263">
                  <c:v>0.243616725076469</c:v>
                </c:pt>
                <c:pt idx="264">
                  <c:v>0.24276802029548</c:v>
                </c:pt>
                <c:pt idx="265">
                  <c:v>0.24192405435838099</c:v>
                </c:pt>
                <c:pt idx="266">
                  <c:v>0.241084820426991</c:v>
                </c:pt>
                <c:pt idx="267">
                  <c:v>0.24025031166312899</c:v>
                </c:pt>
                <c:pt idx="268">
                  <c:v>0.23942052122861401</c:v>
                </c:pt>
                <c:pt idx="269">
                  <c:v>0.238595442285264</c:v>
                </c:pt>
                <c:pt idx="270">
                  <c:v>0.237775067994901</c:v>
                </c:pt>
                <c:pt idx="271">
                  <c:v>0.23695939151934101</c:v>
                </c:pt>
                <c:pt idx="272">
                  <c:v>0.23614840602040499</c:v>
                </c:pt>
                <c:pt idx="273">
                  <c:v>0.23534210465991201</c:v>
                </c:pt>
                <c:pt idx="274">
                  <c:v>0.23454048059968099</c:v>
                </c:pt>
                <c:pt idx="275">
                  <c:v>0.233743527001531</c:v>
                </c:pt>
                <c:pt idx="276">
                  <c:v>0.23295123702728099</c:v>
                </c:pt>
                <c:pt idx="277">
                  <c:v>0.23216360383875001</c:v>
                </c:pt>
                <c:pt idx="278">
                  <c:v>0.23138062059775799</c:v>
                </c:pt>
                <c:pt idx="279">
                  <c:v>0.23060228046612299</c:v>
                </c:pt>
                <c:pt idx="280">
                  <c:v>0.229828576605665</c:v>
                </c:pt>
                <c:pt idx="281">
                  <c:v>0.22905950217820301</c:v>
                </c:pt>
                <c:pt idx="282">
                  <c:v>0.228295050345556</c:v>
                </c:pt>
                <c:pt idx="283">
                  <c:v>0.22753521426954301</c:v>
                </c:pt>
                <c:pt idx="284">
                  <c:v>0.22677998711198399</c:v>
                </c:pt>
                <c:pt idx="285">
                  <c:v>0.22602936203469701</c:v>
                </c:pt>
                <c:pt idx="286">
                  <c:v>0.225283332199501</c:v>
                </c:pt>
                <c:pt idx="287">
                  <c:v>0.22454189076821601</c:v>
                </c:pt>
                <c:pt idx="288">
                  <c:v>0.22380503090266099</c:v>
                </c:pt>
                <c:pt idx="289">
                  <c:v>0.22307274576465499</c:v>
                </c:pt>
                <c:pt idx="290">
                  <c:v>0.22234502851601701</c:v>
                </c:pt>
                <c:pt idx="291">
                  <c:v>0.221621872318566</c:v>
                </c:pt>
                <c:pt idx="292">
                  <c:v>0.22090327033412199</c:v>
                </c:pt>
                <c:pt idx="293">
                  <c:v>0.22018921572450401</c:v>
                </c:pt>
                <c:pt idx="294">
                  <c:v>0.21947970165153</c:v>
                </c:pt>
                <c:pt idx="295">
                  <c:v>0.218774721277019</c:v>
                </c:pt>
                <c:pt idx="296">
                  <c:v>0.21807426776279201</c:v>
                </c:pt>
                <c:pt idx="297">
                  <c:v>0.217378334270667</c:v>
                </c:pt>
                <c:pt idx="298">
                  <c:v>0.21668691396246401</c:v>
                </c:pt>
                <c:pt idx="299">
                  <c:v>0.216</c:v>
                </c:pt>
                <c:pt idx="300">
                  <c:v>0.21531758165356299</c:v>
                </c:pt>
                <c:pt idx="301">
                  <c:v>0.21463963262729899</c:v>
                </c:pt>
                <c:pt idx="302">
                  <c:v>0.21396612273382401</c:v>
                </c:pt>
                <c:pt idx="303">
                  <c:v>0.21329702178575299</c:v>
                </c:pt>
                <c:pt idx="304">
                  <c:v>0.21263229959569899</c:v>
                </c:pt>
                <c:pt idx="305">
                  <c:v>0.21197192597627801</c:v>
                </c:pt>
                <c:pt idx="306">
                  <c:v>0.21131587074010499</c:v>
                </c:pt>
                <c:pt idx="307">
                  <c:v>0.21066410369979299</c:v>
                </c:pt>
                <c:pt idx="308">
                  <c:v>0.210016594667957</c:v>
                </c:pt>
                <c:pt idx="309">
                  <c:v>0.209373313457213</c:v>
                </c:pt>
                <c:pt idx="310">
                  <c:v>0.20873422988017401</c:v>
                </c:pt>
                <c:pt idx="311">
                  <c:v>0.20809931374945501</c:v>
                </c:pt>
                <c:pt idx="312">
                  <c:v>0.207468534877671</c:v>
                </c:pt>
                <c:pt idx="313">
                  <c:v>0.20684186307743699</c:v>
                </c:pt>
                <c:pt idx="314">
                  <c:v>0.20621926816136599</c:v>
                </c:pt>
                <c:pt idx="315">
                  <c:v>0.20560071994207499</c:v>
                </c:pt>
                <c:pt idx="316">
                  <c:v>0.20498618823217599</c:v>
                </c:pt>
                <c:pt idx="317">
                  <c:v>0.204375642844285</c:v>
                </c:pt>
                <c:pt idx="318">
                  <c:v>0.20376905359101699</c:v>
                </c:pt>
                <c:pt idx="319">
                  <c:v>0.20316639028498601</c:v>
                </c:pt>
                <c:pt idx="320">
                  <c:v>0.20256762273880699</c:v>
                </c:pt>
                <c:pt idx="321">
                  <c:v>0.20197272076509301</c:v>
                </c:pt>
                <c:pt idx="322">
                  <c:v>0.20138165417646101</c:v>
                </c:pt>
                <c:pt idx="323">
                  <c:v>0.200794392785524</c:v>
                </c:pt>
                <c:pt idx="324">
                  <c:v>0.200210906404897</c:v>
                </c:pt>
                <c:pt idx="325">
                  <c:v>0.19963116484719501</c:v>
                </c:pt>
                <c:pt idx="326">
                  <c:v>0.19905513792503199</c:v>
                </c:pt>
                <c:pt idx="327">
                  <c:v>0.19848279545102299</c:v>
                </c:pt>
                <c:pt idx="328">
                  <c:v>0.19791410723778299</c:v>
                </c:pt>
                <c:pt idx="329">
                  <c:v>0.197349043097926</c:v>
                </c:pt>
                <c:pt idx="330">
                  <c:v>0.19678757284406601</c:v>
                </c:pt>
                <c:pt idx="331">
                  <c:v>0.19622966628881899</c:v>
                </c:pt>
                <c:pt idx="332">
                  <c:v>0.19567529324479899</c:v>
                </c:pt>
                <c:pt idx="333">
                  <c:v>0.19512442352462001</c:v>
                </c:pt>
                <c:pt idx="334">
                  <c:v>0.19457702694089701</c:v>
                </c:pt>
                <c:pt idx="335">
                  <c:v>0.194033073306245</c:v>
                </c:pt>
                <c:pt idx="336">
                  <c:v>0.19349253243327899</c:v>
                </c:pt>
                <c:pt idx="337">
                  <c:v>0.192955374134612</c:v>
                </c:pt>
                <c:pt idx="338">
                  <c:v>0.19242156822286</c:v>
                </c:pt>
                <c:pt idx="339">
                  <c:v>0.19189108451063699</c:v>
                </c:pt>
                <c:pt idx="340">
                  <c:v>0.19136389281055799</c:v>
                </c:pt>
                <c:pt idx="341">
                  <c:v>0.190839962935237</c:v>
                </c:pt>
                <c:pt idx="342">
                  <c:v>0.19031926469728899</c:v>
                </c:pt>
                <c:pt idx="343">
                  <c:v>0.18980176790932901</c:v>
                </c:pt>
                <c:pt idx="344">
                  <c:v>0.18928744238397099</c:v>
                </c:pt>
                <c:pt idx="345">
                  <c:v>0.18877625793382999</c:v>
                </c:pt>
                <c:pt idx="346">
                  <c:v>0.18826818437151999</c:v>
                </c:pt>
                <c:pt idx="347">
                  <c:v>0.18776319150965601</c:v>
                </c:pt>
                <c:pt idx="348">
                  <c:v>0.18726124916085299</c:v>
                </c:pt>
                <c:pt idx="349">
                  <c:v>0.186762327137725</c:v>
                </c:pt>
                <c:pt idx="350">
                  <c:v>0.18626639525288699</c:v>
                </c:pt>
                <c:pt idx="351">
                  <c:v>0.185773423318953</c:v>
                </c:pt>
                <c:pt idx="352">
                  <c:v>0.18528338114853901</c:v>
                </c:pt>
                <c:pt idx="353">
                  <c:v>0.184796238554257</c:v>
                </c:pt>
                <c:pt idx="354">
                  <c:v>0.18431196534872499</c:v>
                </c:pt>
                <c:pt idx="355">
                  <c:v>0.18383053134455499</c:v>
                </c:pt>
                <c:pt idx="356">
                  <c:v>0.18335190635436199</c:v>
                </c:pt>
                <c:pt idx="357">
                  <c:v>0.182876060190762</c:v>
                </c:pt>
                <c:pt idx="358">
                  <c:v>0.18240296266636799</c:v>
                </c:pt>
                <c:pt idx="359">
                  <c:v>0.18193258359379499</c:v>
                </c:pt>
                <c:pt idx="360">
                  <c:v>0.181464892785659</c:v>
                </c:pt>
                <c:pt idx="361">
                  <c:v>0.180999860054572</c:v>
                </c:pt>
                <c:pt idx="362">
                  <c:v>0.18053745521315101</c:v>
                </c:pt>
                <c:pt idx="363">
                  <c:v>0.18007764807401</c:v>
                </c:pt>
                <c:pt idx="364">
                  <c:v>0.17962040844976301</c:v>
                </c:pt>
                <c:pt idx="365">
                  <c:v>0.17916570615302399</c:v>
                </c:pt>
                <c:pt idx="366">
                  <c:v>0.17871351099641</c:v>
                </c:pt>
                <c:pt idx="367">
                  <c:v>0.17826379279253299</c:v>
                </c:pt>
                <c:pt idx="368">
                  <c:v>0.17781652135400899</c:v>
                </c:pt>
                <c:pt idx="369">
                  <c:v>0.17737166649345301</c:v>
                </c:pt>
                <c:pt idx="370">
                  <c:v>0.17692919802347801</c:v>
                </c:pt>
                <c:pt idx="371">
                  <c:v>0.1764890857567</c:v>
                </c:pt>
                <c:pt idx="372">
                  <c:v>0.17605129950573301</c:v>
                </c:pt>
                <c:pt idx="373">
                  <c:v>0.17561580908319099</c:v>
                </c:pt>
                <c:pt idx="374">
                  <c:v>0.17518258430169001</c:v>
                </c:pt>
                <c:pt idx="375">
                  <c:v>0.17475159497384399</c:v>
                </c:pt>
                <c:pt idx="376">
                  <c:v>0.17432281091226801</c:v>
                </c:pt>
                <c:pt idx="377">
                  <c:v>0.173896201929576</c:v>
                </c:pt>
                <c:pt idx="378">
                  <c:v>0.17347173783838199</c:v>
                </c:pt>
                <c:pt idx="379">
                  <c:v>0.17304938845130199</c:v>
                </c:pt>
                <c:pt idx="380">
                  <c:v>0.17262912358095001</c:v>
                </c:pt>
                <c:pt idx="381">
                  <c:v>0.17221091303993999</c:v>
                </c:pt>
                <c:pt idx="382">
                  <c:v>0.17179472664088799</c:v>
                </c:pt>
                <c:pt idx="383">
                  <c:v>0.171380534196407</c:v>
                </c:pt>
                <c:pt idx="384">
                  <c:v>0.17096830551911299</c:v>
                </c:pt>
                <c:pt idx="385">
                  <c:v>0.17055801042162</c:v>
                </c:pt>
                <c:pt idx="386">
                  <c:v>0.17014961871654199</c:v>
                </c:pt>
                <c:pt idx="387">
                  <c:v>0.169743100216495</c:v>
                </c:pt>
                <c:pt idx="388">
                  <c:v>0.169338424734093</c:v>
                </c:pt>
                <c:pt idx="389">
                  <c:v>0.16893556208194899</c:v>
                </c:pt>
                <c:pt idx="390">
                  <c:v>0.16853448207267999</c:v>
                </c:pt>
                <c:pt idx="391">
                  <c:v>0.16813515451889999</c:v>
                </c:pt>
                <c:pt idx="392">
                  <c:v>0.16773754923322301</c:v>
                </c:pt>
                <c:pt idx="393">
                  <c:v>0.16734163602826299</c:v>
                </c:pt>
                <c:pt idx="394">
                  <c:v>0.166947384716636</c:v>
                </c:pt>
                <c:pt idx="395">
                  <c:v>0.16655476511095599</c:v>
                </c:pt>
                <c:pt idx="396">
                  <c:v>0.16616374702383799</c:v>
                </c:pt>
                <c:pt idx="397">
                  <c:v>0.165774300267896</c:v>
                </c:pt>
                <c:pt idx="398">
                  <c:v>0.16538639465574501</c:v>
                </c:pt>
                <c:pt idx="399">
                  <c:v>0.16500000000000001</c:v>
                </c:pt>
                <c:pt idx="400">
                  <c:v>0.16461509030558399</c:v>
                </c:pt>
                <c:pt idx="401">
                  <c:v>0.16423165634666201</c:v>
                </c:pt>
                <c:pt idx="402">
                  <c:v>0.16384969308970601</c:v>
                </c:pt>
                <c:pt idx="403">
                  <c:v>0.16346919550119099</c:v>
                </c:pt>
                <c:pt idx="404">
                  <c:v>0.16309015854758999</c:v>
                </c:pt>
                <c:pt idx="405">
                  <c:v>0.16271257719537499</c:v>
                </c:pt>
                <c:pt idx="406">
                  <c:v>0.16233644641102099</c:v>
                </c:pt>
                <c:pt idx="407">
                  <c:v>0.161961761161001</c:v>
                </c:pt>
                <c:pt idx="408">
                  <c:v>0.16158851641178901</c:v>
                </c:pt>
                <c:pt idx="409">
                  <c:v>0.161216707129857</c:v>
                </c:pt>
                <c:pt idx="410">
                  <c:v>0.160846328281679</c:v>
                </c:pt>
                <c:pt idx="411">
                  <c:v>0.16047737483372801</c:v>
                </c:pt>
                <c:pt idx="412">
                  <c:v>0.160109841752479</c:v>
                </c:pt>
                <c:pt idx="413">
                  <c:v>0.15974372400440401</c:v>
                </c:pt>
                <c:pt idx="414">
                  <c:v>0.159379016555976</c:v>
                </c:pt>
                <c:pt idx="415">
                  <c:v>0.15901571437366999</c:v>
                </c:pt>
                <c:pt idx="416">
                  <c:v>0.15865381242395801</c:v>
                </c:pt>
                <c:pt idx="417">
                  <c:v>0.15829330567331301</c:v>
                </c:pt>
                <c:pt idx="418">
                  <c:v>0.157934189088211</c:v>
                </c:pt>
                <c:pt idx="419">
                  <c:v>0.15757645763512201</c:v>
                </c:pt>
                <c:pt idx="420">
                  <c:v>0.15722010628052199</c:v>
                </c:pt>
                <c:pt idx="421">
                  <c:v>0.15686512999088401</c:v>
                </c:pt>
                <c:pt idx="422">
                  <c:v>0.15651152373268001</c:v>
                </c:pt>
                <c:pt idx="423">
                  <c:v>0.156159282472385</c:v>
                </c:pt>
                <c:pt idx="424">
                  <c:v>0.15580840117647099</c:v>
                </c:pt>
                <c:pt idx="425">
                  <c:v>0.15545887481141199</c:v>
                </c:pt>
                <c:pt idx="426">
                  <c:v>0.15511069834368199</c:v>
                </c:pt>
                <c:pt idx="427">
                  <c:v>0.15476386673975401</c:v>
                </c:pt>
                <c:pt idx="428">
                  <c:v>0.154418374966101</c:v>
                </c:pt>
                <c:pt idx="429">
                  <c:v>0.15407421798919699</c:v>
                </c:pt>
                <c:pt idx="430">
                  <c:v>0.15373139077551501</c:v>
                </c:pt>
                <c:pt idx="431">
                  <c:v>0.153389888291528</c:v>
                </c:pt>
                <c:pt idx="432">
                  <c:v>0.15304970550371</c:v>
                </c:pt>
                <c:pt idx="433">
                  <c:v>0.152710837378535</c:v>
                </c:pt>
                <c:pt idx="434">
                  <c:v>0.15237327888247501</c:v>
                </c:pt>
                <c:pt idx="435">
                  <c:v>0.152037024982005</c:v>
                </c:pt>
                <c:pt idx="436">
                  <c:v>0.151702070643596</c:v>
                </c:pt>
                <c:pt idx="437">
                  <c:v>0.15136841083372399</c:v>
                </c:pt>
                <c:pt idx="438">
                  <c:v>0.15103604051886099</c:v>
                </c:pt>
                <c:pt idx="439">
                  <c:v>0.15070495466548101</c:v>
                </c:pt>
                <c:pt idx="440">
                  <c:v>0.15037514824005699</c:v>
                </c:pt>
                <c:pt idx="441">
                  <c:v>0.15004661620906201</c:v>
                </c:pt>
                <c:pt idx="442">
                  <c:v>0.14971935353897001</c:v>
                </c:pt>
                <c:pt idx="443">
                  <c:v>0.14939335519625399</c:v>
                </c:pt>
                <c:pt idx="444">
                  <c:v>0.149068616147389</c:v>
                </c:pt>
                <c:pt idx="445">
                  <c:v>0.14874513135884601</c:v>
                </c:pt>
                <c:pt idx="446">
                  <c:v>0.1484228957971</c:v>
                </c:pt>
                <c:pt idx="447">
                  <c:v>0.148101904428624</c:v>
                </c:pt>
                <c:pt idx="448">
                  <c:v>0.14778215221989</c:v>
                </c:pt>
                <c:pt idx="449">
                  <c:v>0.14746363413737401</c:v>
                </c:pt>
                <c:pt idx="450">
                  <c:v>0.14714634514754801</c:v>
                </c:pt>
                <c:pt idx="451">
                  <c:v>0.14683028021688499</c:v>
                </c:pt>
                <c:pt idx="452">
                  <c:v>0.14651543431185901</c:v>
                </c:pt>
                <c:pt idx="453">
                  <c:v>0.14620180239894401</c:v>
                </c:pt>
                <c:pt idx="454">
                  <c:v>0.145889379444612</c:v>
                </c:pt>
                <c:pt idx="455">
                  <c:v>0.145578160415337</c:v>
                </c:pt>
                <c:pt idx="456">
                  <c:v>0.14526814027759299</c:v>
                </c:pt>
                <c:pt idx="457">
                  <c:v>0.144959313997853</c:v>
                </c:pt>
                <c:pt idx="458">
                  <c:v>0.14465167654259001</c:v>
                </c:pt>
                <c:pt idx="459">
                  <c:v>0.144345222878278</c:v>
                </c:pt>
                <c:pt idx="460">
                  <c:v>0.144039947971389</c:v>
                </c:pt>
                <c:pt idx="461">
                  <c:v>0.14373584678839901</c:v>
                </c:pt>
                <c:pt idx="462">
                  <c:v>0.14343291429577901</c:v>
                </c:pt>
                <c:pt idx="463">
                  <c:v>0.143131145460003</c:v>
                </c:pt>
                <c:pt idx="464">
                  <c:v>0.14283053524754599</c:v>
                </c:pt>
                <c:pt idx="465">
                  <c:v>0.14253107862487899</c:v>
                </c:pt>
                <c:pt idx="466">
                  <c:v>0.142232770558477</c:v>
                </c:pt>
                <c:pt idx="467">
                  <c:v>0.141935606014813</c:v>
                </c:pt>
                <c:pt idx="468">
                  <c:v>0.14163957996036</c:v>
                </c:pt>
                <c:pt idx="469">
                  <c:v>0.141344687361591</c:v>
                </c:pt>
                <c:pt idx="470">
                  <c:v>0.141050923184981</c:v>
                </c:pt>
                <c:pt idx="471">
                  <c:v>0.140758282397003</c:v>
                </c:pt>
                <c:pt idx="472">
                  <c:v>0.140466759964129</c:v>
                </c:pt>
                <c:pt idx="473">
                  <c:v>0.140176350852834</c:v>
                </c:pt>
                <c:pt idx="474">
                  <c:v>0.13988705002959001</c:v>
                </c:pt>
                <c:pt idx="475">
                  <c:v>0.139598852460871</c:v>
                </c:pt>
                <c:pt idx="476">
                  <c:v>0.139311753113151</c:v>
                </c:pt>
                <c:pt idx="477">
                  <c:v>0.13902574695290301</c:v>
                </c:pt>
                <c:pt idx="478">
                  <c:v>0.1387408289466</c:v>
                </c:pt>
                <c:pt idx="479">
                  <c:v>0.13845699406071599</c:v>
                </c:pt>
                <c:pt idx="480">
                  <c:v>0.13817423726172401</c:v>
                </c:pt>
                <c:pt idx="481">
                  <c:v>0.137892553516098</c:v>
                </c:pt>
                <c:pt idx="482">
                  <c:v>0.13761193779031</c:v>
                </c:pt>
                <c:pt idx="483">
                  <c:v>0.137332385050835</c:v>
                </c:pt>
                <c:pt idx="484">
                  <c:v>0.137053890264145</c:v>
                </c:pt>
                <c:pt idx="485">
                  <c:v>0.13677644839671499</c:v>
                </c:pt>
                <c:pt idx="486">
                  <c:v>0.136500054415017</c:v>
                </c:pt>
                <c:pt idx="487">
                  <c:v>0.136224703285525</c:v>
                </c:pt>
                <c:pt idx="488">
                  <c:v>0.13595038997471201</c:v>
                </c:pt>
                <c:pt idx="489">
                  <c:v>0.13567710944905201</c:v>
                </c:pt>
                <c:pt idx="490">
                  <c:v>0.135404856675018</c:v>
                </c:pt>
                <c:pt idx="491">
                  <c:v>0.13513362661908401</c:v>
                </c:pt>
                <c:pt idx="492">
                  <c:v>0.134863414247723</c:v>
                </c:pt>
                <c:pt idx="493">
                  <c:v>0.134594214527407</c:v>
                </c:pt>
                <c:pt idx="494">
                  <c:v>0.134326022424612</c:v>
                </c:pt>
                <c:pt idx="495">
                  <c:v>0.13405883290581</c:v>
                </c:pt>
                <c:pt idx="496">
                  <c:v>0.13379264093747401</c:v>
                </c:pt>
                <c:pt idx="497">
                  <c:v>0.13352744148607801</c:v>
                </c:pt>
                <c:pt idx="498">
                  <c:v>0.13326322951809599</c:v>
                </c:pt>
                <c:pt idx="499">
                  <c:v>0.13300000000000001</c:v>
                </c:pt>
                <c:pt idx="500">
                  <c:v>0.132737748124101</c:v>
                </c:pt>
                <c:pt idx="501">
                  <c:v>0.132476469986053</c:v>
                </c:pt>
                <c:pt idx="502">
                  <c:v>0.13221616190735</c:v>
                </c:pt>
                <c:pt idx="503">
                  <c:v>0.13195682020948099</c:v>
                </c:pt>
                <c:pt idx="504">
                  <c:v>0.131698441213941</c:v>
                </c:pt>
                <c:pt idx="505">
                  <c:v>0.13144102124221901</c:v>
                </c:pt>
                <c:pt idx="506">
                  <c:v>0.131184556615808</c:v>
                </c:pt>
                <c:pt idx="507">
                  <c:v>0.13092904365620001</c:v>
                </c:pt>
                <c:pt idx="508">
                  <c:v>0.13067447868488599</c:v>
                </c:pt>
                <c:pt idx="509">
                  <c:v>0.13042085802335801</c:v>
                </c:pt>
                <c:pt idx="510">
                  <c:v>0.13016817799310901</c:v>
                </c:pt>
                <c:pt idx="511">
                  <c:v>0.12991643491562899</c:v>
                </c:pt>
                <c:pt idx="512">
                  <c:v>0.129665625112412</c:v>
                </c:pt>
                <c:pt idx="513">
                  <c:v>0.12941574490494701</c:v>
                </c:pt>
                <c:pt idx="514">
                  <c:v>0.12916679061472799</c:v>
                </c:pt>
                <c:pt idx="515">
                  <c:v>0.128918758563245</c:v>
                </c:pt>
                <c:pt idx="516">
                  <c:v>0.128671645071992</c:v>
                </c:pt>
                <c:pt idx="517">
                  <c:v>0.12842544646245899</c:v>
                </c:pt>
                <c:pt idx="518">
                  <c:v>0.128180159056139</c:v>
                </c:pt>
                <c:pt idx="519">
                  <c:v>0.12793577917452201</c:v>
                </c:pt>
                <c:pt idx="520">
                  <c:v>0.12769230313910199</c:v>
                </c:pt>
                <c:pt idx="521">
                  <c:v>0.127449727271369</c:v>
                </c:pt>
                <c:pt idx="522">
                  <c:v>0.12720804789281701</c:v>
                </c:pt>
                <c:pt idx="523">
                  <c:v>0.12696726132493499</c:v>
                </c:pt>
                <c:pt idx="524">
                  <c:v>0.12672736388921699</c:v>
                </c:pt>
                <c:pt idx="525">
                  <c:v>0.12648835190715299</c:v>
                </c:pt>
                <c:pt idx="526">
                  <c:v>0.126250221700236</c:v>
                </c:pt>
                <c:pt idx="527">
                  <c:v>0.126012969589958</c:v>
                </c:pt>
                <c:pt idx="528">
                  <c:v>0.12577659189780999</c:v>
                </c:pt>
                <c:pt idx="529">
                  <c:v>0.12554108494528499</c:v>
                </c:pt>
                <c:pt idx="530">
                  <c:v>0.12530644505387301</c:v>
                </c:pt>
                <c:pt idx="531">
                  <c:v>0.12507266854506699</c:v>
                </c:pt>
                <c:pt idx="532">
                  <c:v>0.124839751740358</c:v>
                </c:pt>
                <c:pt idx="533">
                  <c:v>0.124607690961239</c:v>
                </c:pt>
                <c:pt idx="534">
                  <c:v>0.1243764825292</c:v>
                </c:pt>
                <c:pt idx="535">
                  <c:v>0.124146122765735</c:v>
                </c:pt>
                <c:pt idx="536">
                  <c:v>0.123916607992334</c:v>
                </c:pt>
                <c:pt idx="537">
                  <c:v>0.12368793453049</c:v>
                </c:pt>
                <c:pt idx="538">
                  <c:v>0.123460098701694</c:v>
                </c:pt>
                <c:pt idx="539">
                  <c:v>0.12323309682743799</c:v>
                </c:pt>
                <c:pt idx="540">
                  <c:v>0.123006925229214</c:v>
                </c:pt>
                <c:pt idx="541">
                  <c:v>0.122781580228514</c:v>
                </c:pt>
                <c:pt idx="542">
                  <c:v>0.122557058146829</c:v>
                </c:pt>
                <c:pt idx="543">
                  <c:v>0.122333355305651</c:v>
                </c:pt>
                <c:pt idx="544">
                  <c:v>0.122110468026472</c:v>
                </c:pt>
                <c:pt idx="545">
                  <c:v>0.12188839263078401</c:v>
                </c:pt>
                <c:pt idx="546">
                  <c:v>0.121667125440079</c:v>
                </c:pt>
                <c:pt idx="547">
                  <c:v>0.12144666277584799</c:v>
                </c:pt>
                <c:pt idx="548">
                  <c:v>0.121227000959583</c:v>
                </c:pt>
                <c:pt idx="549">
                  <c:v>0.121008136312777</c:v>
                </c:pt>
                <c:pt idx="550">
                  <c:v>0.12079006515692001</c:v>
                </c:pt>
                <c:pt idx="551">
                  <c:v>0.120572783813504</c:v>
                </c:pt>
                <c:pt idx="552">
                  <c:v>0.120356288604022</c:v>
                </c:pt>
                <c:pt idx="553">
                  <c:v>0.120140575849965</c:v>
                </c:pt>
                <c:pt idx="554">
                  <c:v>0.11992564187282601</c:v>
                </c:pt>
                <c:pt idx="555">
                  <c:v>0.119711482994094</c:v>
                </c:pt>
                <c:pt idx="556">
                  <c:v>0.119498095535264</c:v>
                </c:pt>
                <c:pt idx="557">
                  <c:v>0.119285475817825</c:v>
                </c:pt>
                <c:pt idx="558">
                  <c:v>0.119073620163271</c:v>
                </c:pt>
                <c:pt idx="559">
                  <c:v>0.118862524893093</c:v>
                </c:pt>
                <c:pt idx="560">
                  <c:v>0.11865218632878199</c:v>
                </c:pt>
                <c:pt idx="561">
                  <c:v>0.118442600791831</c:v>
                </c:pt>
                <c:pt idx="562">
                  <c:v>0.118233764603732</c:v>
                </c:pt>
                <c:pt idx="563">
                  <c:v>0.118025674085975</c:v>
                </c:pt>
                <c:pt idx="564">
                  <c:v>0.11781832556005301</c:v>
                </c:pt>
                <c:pt idx="565">
                  <c:v>0.117611715347458</c:v>
                </c:pt>
                <c:pt idx="566">
                  <c:v>0.117405839769681</c:v>
                </c:pt>
                <c:pt idx="567">
                  <c:v>0.117200695148215</c:v>
                </c:pt>
                <c:pt idx="568">
                  <c:v>0.116996277804551</c:v>
                </c:pt>
                <c:pt idx="569">
                  <c:v>0.11679258406018</c:v>
                </c:pt>
                <c:pt idx="570">
                  <c:v>0.116589610236596</c:v>
                </c:pt>
                <c:pt idx="571">
                  <c:v>0.116387352655288</c:v>
                </c:pt>
                <c:pt idx="572">
                  <c:v>0.11618580763774999</c:v>
                </c:pt>
                <c:pt idx="573">
                  <c:v>0.115984971505473</c:v>
                </c:pt>
                <c:pt idx="574">
                  <c:v>0.11578484057994901</c:v>
                </c:pt>
                <c:pt idx="575">
                  <c:v>0.115585411182669</c:v>
                </c:pt>
                <c:pt idx="576">
                  <c:v>0.115386679635125</c:v>
                </c:pt>
                <c:pt idx="577">
                  <c:v>0.11518864225881</c:v>
                </c:pt>
                <c:pt idx="578">
                  <c:v>0.11499129537521501</c:v>
                </c:pt>
                <c:pt idx="579">
                  <c:v>0.114794635305832</c:v>
                </c:pt>
                <c:pt idx="580">
                  <c:v>0.114598658372152</c:v>
                </c:pt>
                <c:pt idx="581">
                  <c:v>0.11440336089566799</c:v>
                </c:pt>
                <c:pt idx="582">
                  <c:v>0.11420873919787</c:v>
                </c:pt>
                <c:pt idx="583">
                  <c:v>0.11401478960025201</c:v>
                </c:pt>
                <c:pt idx="584">
                  <c:v>0.113821508424305</c:v>
                </c:pt>
                <c:pt idx="585">
                  <c:v>0.11362889199152</c:v>
                </c:pt>
                <c:pt idx="586">
                  <c:v>0.113436936623389</c:v>
                </c:pt>
                <c:pt idx="587">
                  <c:v>0.113245638641404</c:v>
                </c:pt>
                <c:pt idx="588">
                  <c:v>0.113054994367058</c:v>
                </c:pt>
                <c:pt idx="589">
                  <c:v>0.112865000121841</c:v>
                </c:pt>
                <c:pt idx="590">
                  <c:v>0.112675652227245</c:v>
                </c:pt>
                <c:pt idx="591">
                  <c:v>0.112486947004763</c:v>
                </c:pt>
                <c:pt idx="592">
                  <c:v>0.112298880775886</c:v>
                </c:pt>
                <c:pt idx="593">
                  <c:v>0.112111449862106</c:v>
                </c:pt>
                <c:pt idx="594">
                  <c:v>0.11192465058491401</c:v>
                </c:pt>
                <c:pt idx="595">
                  <c:v>0.11173847926580301</c:v>
                </c:pt>
                <c:pt idx="596">
                  <c:v>0.111552932226265</c:v>
                </c:pt>
                <c:pt idx="597">
                  <c:v>0.11136800578779001</c:v>
                </c:pt>
                <c:pt idx="598">
                  <c:v>0.111183696271871</c:v>
                </c:pt>
                <c:pt idx="599">
                  <c:v>0.111</c:v>
                </c:pt>
                <c:pt idx="600">
                  <c:v>0.110816913592611</c:v>
                </c:pt>
                <c:pt idx="601">
                  <c:v>0.11063443486591</c:v>
                </c:pt>
                <c:pt idx="602">
                  <c:v>0.110452561935045</c:v>
                </c:pt>
                <c:pt idx="603">
                  <c:v>0.11027129291516399</c:v>
                </c:pt>
                <c:pt idx="604">
                  <c:v>0.110090625921416</c:v>
                </c:pt>
                <c:pt idx="605">
                  <c:v>0.109910559068948</c:v>
                </c:pt>
                <c:pt idx="606">
                  <c:v>0.10973109047291101</c:v>
                </c:pt>
                <c:pt idx="607">
                  <c:v>0.10955221824845</c:v>
                </c:pt>
                <c:pt idx="608">
                  <c:v>0.109373940510716</c:v>
                </c:pt>
                <c:pt idx="609">
                  <c:v>0.109196255374856</c:v>
                </c:pt>
                <c:pt idx="610">
                  <c:v>0.109019160956018</c:v>
                </c:pt>
                <c:pt idx="611">
                  <c:v>0.108842655369352</c:v>
                </c:pt>
                <c:pt idx="612">
                  <c:v>0.108666736730004</c:v>
                </c:pt>
                <c:pt idx="613">
                  <c:v>0.108491403153124</c:v>
                </c:pt>
                <c:pt idx="614">
                  <c:v>0.10831665275386</c:v>
                </c:pt>
                <c:pt idx="615">
                  <c:v>0.10814248364736</c:v>
                </c:pt>
                <c:pt idx="616">
                  <c:v>0.107968893948772</c:v>
                </c:pt>
                <c:pt idx="617">
                  <c:v>0.10779588177324501</c:v>
                </c:pt>
                <c:pt idx="618">
                  <c:v>0.107623445235927</c:v>
                </c:pt>
                <c:pt idx="619">
                  <c:v>0.107451582451966</c:v>
                </c:pt>
                <c:pt idx="620">
                  <c:v>0.107280291536512</c:v>
                </c:pt>
                <c:pt idx="621">
                  <c:v>0.10710957060471001</c:v>
                </c:pt>
                <c:pt idx="622">
                  <c:v>0.10693941777171199</c:v>
                </c:pt>
                <c:pt idx="623">
                  <c:v>0.106769831152664</c:v>
                </c:pt>
                <c:pt idx="624">
                  <c:v>0.106600808862714</c:v>
                </c:pt>
                <c:pt idx="625">
                  <c:v>0.106432349017012</c:v>
                </c:pt>
                <c:pt idx="626">
                  <c:v>0.10626444973070601</c:v>
                </c:pt>
                <c:pt idx="627">
                  <c:v>0.106097109118943</c:v>
                </c:pt>
                <c:pt idx="628">
                  <c:v>0.105930325296873</c:v>
                </c:pt>
                <c:pt idx="629">
                  <c:v>0.105764096379643</c:v>
                </c:pt>
                <c:pt idx="630">
                  <c:v>0.10559842048240101</c:v>
                </c:pt>
                <c:pt idx="631">
                  <c:v>0.105433295720297</c:v>
                </c:pt>
                <c:pt idx="632">
                  <c:v>0.10526872020847799</c:v>
                </c:pt>
                <c:pt idx="633">
                  <c:v>0.105104692062093</c:v>
                </c:pt>
                <c:pt idx="634">
                  <c:v>0.10494120939628999</c:v>
                </c:pt>
                <c:pt idx="635">
                  <c:v>0.104778270326217</c:v>
                </c:pt>
                <c:pt idx="636">
                  <c:v>0.104615872967023</c:v>
                </c:pt>
                <c:pt idx="637">
                  <c:v>0.104454015433856</c:v>
                </c:pt>
                <c:pt idx="638">
                  <c:v>0.104292695841864</c:v>
                </c:pt>
                <c:pt idx="639">
                  <c:v>0.10413191230619501</c:v>
                </c:pt>
                <c:pt idx="640">
                  <c:v>0.103971662941999</c:v>
                </c:pt>
                <c:pt idx="641">
                  <c:v>0.103811945864422</c:v>
                </c:pt>
                <c:pt idx="642">
                  <c:v>0.103652759188614</c:v>
                </c:pt>
                <c:pt idx="643">
                  <c:v>0.10349410102972301</c:v>
                </c:pt>
                <c:pt idx="644">
                  <c:v>0.103335969502897</c:v>
                </c:pt>
                <c:pt idx="645">
                  <c:v>0.103178362723285</c:v>
                </c:pt>
                <c:pt idx="646">
                  <c:v>0.103021278806034</c:v>
                </c:pt>
                <c:pt idx="647">
                  <c:v>0.10286471586629301</c:v>
                </c:pt>
                <c:pt idx="648">
                  <c:v>0.10270867201921099</c:v>
                </c:pt>
                <c:pt idx="649">
                  <c:v>0.102553145379935</c:v>
                </c:pt>
                <c:pt idx="650">
                  <c:v>0.102398134063615</c:v>
                </c:pt>
                <c:pt idx="651">
                  <c:v>0.102243636185397</c:v>
                </c:pt>
                <c:pt idx="652">
                  <c:v>0.10208964986043199</c:v>
                </c:pt>
                <c:pt idx="653">
                  <c:v>0.101936173203866</c:v>
                </c:pt>
                <c:pt idx="654">
                  <c:v>0.101783204330848</c:v>
                </c:pt>
                <c:pt idx="655">
                  <c:v>0.101630741356527</c:v>
                </c:pt>
                <c:pt idx="656">
                  <c:v>0.101478782396051</c:v>
                </c:pt>
                <c:pt idx="657">
                  <c:v>0.101327325564568</c:v>
                </c:pt>
                <c:pt idx="658">
                  <c:v>0.101176368977226</c:v>
                </c:pt>
                <c:pt idx="659">
                  <c:v>0.101025910749174</c:v>
                </c:pt>
                <c:pt idx="660">
                  <c:v>0.10087594899556</c:v>
                </c:pt>
                <c:pt idx="661">
                  <c:v>0.100726481831533</c:v>
                </c:pt>
                <c:pt idx="662">
                  <c:v>0.10057750737224</c:v>
                </c:pt>
                <c:pt idx="663">
                  <c:v>0.100429023732831</c:v>
                </c:pt>
                <c:pt idx="664">
                  <c:v>0.100281029028453</c:v>
                </c:pt>
                <c:pt idx="665">
                  <c:v>0.10013352137425401</c:v>
                </c:pt>
                <c:pt idx="666">
                  <c:v>9.9986498885383301E-2</c:v>
                </c:pt>
                <c:pt idx="667">
                  <c:v>9.9839959676988901E-2</c:v>
                </c:pt>
                <c:pt idx="668">
                  <c:v>9.96939018642191E-2</c:v>
                </c:pt>
                <c:pt idx="669">
                  <c:v>9.9548323562222193E-2</c:v>
                </c:pt>
                <c:pt idx="670">
                  <c:v>9.9403222886146503E-2</c:v>
                </c:pt>
                <c:pt idx="671">
                  <c:v>9.9258597951140407E-2</c:v>
                </c:pt>
                <c:pt idx="672">
                  <c:v>9.9114446872352005E-2</c:v>
                </c:pt>
                <c:pt idx="673">
                  <c:v>9.8970767764929801E-2</c:v>
                </c:pt>
                <c:pt idx="674">
                  <c:v>9.8827558744022007E-2</c:v>
                </c:pt>
                <c:pt idx="675">
                  <c:v>9.8684817924776999E-2</c:v>
                </c:pt>
                <c:pt idx="676">
                  <c:v>9.8542543422343101E-2</c:v>
                </c:pt>
                <c:pt idx="677">
                  <c:v>9.8400733351868497E-2</c:v>
                </c:pt>
                <c:pt idx="678">
                  <c:v>9.8259385828501605E-2</c:v>
                </c:pt>
                <c:pt idx="679">
                  <c:v>9.8118498967390805E-2</c:v>
                </c:pt>
                <c:pt idx="680">
                  <c:v>9.7978070883684196E-2</c:v>
                </c:pt>
                <c:pt idx="681">
                  <c:v>9.7838099692530295E-2</c:v>
                </c:pt>
                <c:pt idx="682">
                  <c:v>9.7698583509077397E-2</c:v>
                </c:pt>
                <c:pt idx="683">
                  <c:v>9.7559520448473602E-2</c:v>
                </c:pt>
                <c:pt idx="684">
                  <c:v>9.74209086258674E-2</c:v>
                </c:pt>
                <c:pt idx="685">
                  <c:v>9.7282746156407099E-2</c:v>
                </c:pt>
                <c:pt idx="686">
                  <c:v>9.7145031155240993E-2</c:v>
                </c:pt>
                <c:pt idx="687">
                  <c:v>9.7007761737517295E-2</c:v>
                </c:pt>
                <c:pt idx="688">
                  <c:v>9.6870936018384493E-2</c:v>
                </c:pt>
                <c:pt idx="689">
                  <c:v>9.6734552112990799E-2</c:v>
                </c:pt>
                <c:pt idx="690">
                  <c:v>9.6598608136484507E-2</c:v>
                </c:pt>
                <c:pt idx="691">
                  <c:v>9.6463102204013898E-2</c:v>
                </c:pt>
                <c:pt idx="692">
                  <c:v>9.6328032430727406E-2</c:v>
                </c:pt>
                <c:pt idx="693">
                  <c:v>9.6193396931773201E-2</c:v>
                </c:pt>
                <c:pt idx="694">
                  <c:v>9.6059193822299702E-2</c:v>
                </c:pt>
                <c:pt idx="695">
                  <c:v>9.5925421217455106E-2</c:v>
                </c:pt>
                <c:pt idx="696">
                  <c:v>9.5792077232387904E-2</c:v>
                </c:pt>
                <c:pt idx="697">
                  <c:v>9.5659159982246306E-2</c:v>
                </c:pt>
                <c:pt idx="698">
                  <c:v>9.5526667582178607E-2</c:v>
                </c:pt>
                <c:pt idx="699">
                  <c:v>9.5394598147333101E-2</c:v>
                </c:pt>
                <c:pt idx="700">
                  <c:v>9.5262949792858098E-2</c:v>
                </c:pt>
                <c:pt idx="701">
                  <c:v>9.5131720633902003E-2</c:v>
                </c:pt>
                <c:pt idx="702">
                  <c:v>9.5000908785613E-2</c:v>
                </c:pt>
                <c:pt idx="703">
                  <c:v>9.4870512363139495E-2</c:v>
                </c:pt>
                <c:pt idx="704">
                  <c:v>9.4740529481629795E-2</c:v>
                </c:pt>
                <c:pt idx="705">
                  <c:v>9.4610958256232197E-2</c:v>
                </c:pt>
                <c:pt idx="706">
                  <c:v>9.4481796802094897E-2</c:v>
                </c:pt>
                <c:pt idx="707">
                  <c:v>9.4353043234366399E-2</c:v>
                </c:pt>
                <c:pt idx="708">
                  <c:v>9.4224695668194899E-2</c:v>
                </c:pt>
                <c:pt idx="709">
                  <c:v>9.4096752218728694E-2</c:v>
                </c:pt>
                <c:pt idx="710">
                  <c:v>9.3969211001116201E-2</c:v>
                </c:pt>
                <c:pt idx="711">
                  <c:v>9.3842070130505606E-2</c:v>
                </c:pt>
                <c:pt idx="712">
                  <c:v>9.37153277220453E-2</c:v>
                </c:pt>
                <c:pt idx="713">
                  <c:v>9.3588981890883605E-2</c:v>
                </c:pt>
                <c:pt idx="714">
                  <c:v>9.3463030752168705E-2</c:v>
                </c:pt>
                <c:pt idx="715">
                  <c:v>9.3337472421049103E-2</c:v>
                </c:pt>
                <c:pt idx="716">
                  <c:v>9.3212305012672997E-2</c:v>
                </c:pt>
                <c:pt idx="717">
                  <c:v>9.3087526642188695E-2</c:v>
                </c:pt>
                <c:pt idx="718">
                  <c:v>9.2963135424744506E-2</c:v>
                </c:pt>
                <c:pt idx="719">
                  <c:v>9.2839129475488696E-2</c:v>
                </c:pt>
                <c:pt idx="720">
                  <c:v>9.27155069095697E-2</c:v>
                </c:pt>
                <c:pt idx="721">
                  <c:v>9.2592265842135799E-2</c:v>
                </c:pt>
                <c:pt idx="722">
                  <c:v>9.2469404388335202E-2</c:v>
                </c:pt>
                <c:pt idx="723">
                  <c:v>9.2346920663316304E-2</c:v>
                </c:pt>
                <c:pt idx="724">
                  <c:v>9.2224812782227494E-2</c:v>
                </c:pt>
                <c:pt idx="725">
                  <c:v>9.2103078860216903E-2</c:v>
                </c:pt>
                <c:pt idx="726">
                  <c:v>9.1981717012433004E-2</c:v>
                </c:pt>
                <c:pt idx="727">
                  <c:v>9.1860725354023898E-2</c:v>
                </c:pt>
                <c:pt idx="728">
                  <c:v>9.1740102000138199E-2</c:v>
                </c:pt>
                <c:pt idx="729">
                  <c:v>9.1619845065923994E-2</c:v>
                </c:pt>
                <c:pt idx="730">
                  <c:v>9.1499952666529605E-2</c:v>
                </c:pt>
                <c:pt idx="731">
                  <c:v>9.1380422917103396E-2</c:v>
                </c:pt>
                <c:pt idx="732">
                  <c:v>9.1261253932793704E-2</c:v>
                </c:pt>
                <c:pt idx="733">
                  <c:v>9.1142443828748795E-2</c:v>
                </c:pt>
                <c:pt idx="734">
                  <c:v>9.1023990720117007E-2</c:v>
                </c:pt>
                <c:pt idx="735">
                  <c:v>9.0905892722046605E-2</c:v>
                </c:pt>
                <c:pt idx="736">
                  <c:v>9.0788147949685996E-2</c:v>
                </c:pt>
                <c:pt idx="737">
                  <c:v>9.0670754518183294E-2</c:v>
                </c:pt>
                <c:pt idx="738">
                  <c:v>9.0553710542687099E-2</c:v>
                </c:pt>
                <c:pt idx="739">
                  <c:v>9.0437014138345498E-2</c:v>
                </c:pt>
                <c:pt idx="740">
                  <c:v>9.0320663420306799E-2</c:v>
                </c:pt>
                <c:pt idx="741">
                  <c:v>9.0204656503719505E-2</c:v>
                </c:pt>
                <c:pt idx="742">
                  <c:v>9.0088991503731702E-2</c:v>
                </c:pt>
                <c:pt idx="743">
                  <c:v>8.9973666535491895E-2</c:v>
                </c:pt>
                <c:pt idx="744">
                  <c:v>8.9858679714148307E-2</c:v>
                </c:pt>
                <c:pt idx="745">
                  <c:v>8.9744029154849095E-2</c:v>
                </c:pt>
                <c:pt idx="746">
                  <c:v>8.96297129727429E-2</c:v>
                </c:pt>
                <c:pt idx="747">
                  <c:v>8.9515729282977699E-2</c:v>
                </c:pt>
                <c:pt idx="748">
                  <c:v>8.9402076200702105E-2</c:v>
                </c:pt>
                <c:pt idx="749">
                  <c:v>8.9288751841064204E-2</c:v>
                </c:pt>
                <c:pt idx="750">
                  <c:v>8.9175754319212402E-2</c:v>
                </c:pt>
                <c:pt idx="751">
                  <c:v>8.9063081750294995E-2</c:v>
                </c:pt>
                <c:pt idx="752">
                  <c:v>8.8950732249460193E-2</c:v>
                </c:pt>
                <c:pt idx="753">
                  <c:v>8.8838703931856597E-2</c:v>
                </c:pt>
                <c:pt idx="754">
                  <c:v>8.8726994912632196E-2</c:v>
                </c:pt>
                <c:pt idx="755">
                  <c:v>8.8615603306935506E-2</c:v>
                </c:pt>
                <c:pt idx="756">
                  <c:v>8.8504527229914601E-2</c:v>
                </c:pt>
                <c:pt idx="757">
                  <c:v>8.8393764796718094E-2</c:v>
                </c:pt>
                <c:pt idx="758">
                  <c:v>8.8283314122494197E-2</c:v>
                </c:pt>
                <c:pt idx="759">
                  <c:v>8.8173173322391094E-2</c:v>
                </c:pt>
                <c:pt idx="760">
                  <c:v>8.8063340511557203E-2</c:v>
                </c:pt>
                <c:pt idx="761">
                  <c:v>8.7953813805140807E-2</c:v>
                </c:pt>
                <c:pt idx="762">
                  <c:v>8.7844591318290297E-2</c:v>
                </c:pt>
                <c:pt idx="763">
                  <c:v>8.77356711661538E-2</c:v>
                </c:pt>
                <c:pt idx="764">
                  <c:v>8.7627051463879793E-2</c:v>
                </c:pt>
                <c:pt idx="765">
                  <c:v>8.7518730326616501E-2</c:v>
                </c:pt>
                <c:pt idx="766">
                  <c:v>8.7410705869512301E-2</c:v>
                </c:pt>
                <c:pt idx="767">
                  <c:v>8.7302976207715502E-2</c:v>
                </c:pt>
                <c:pt idx="768">
                  <c:v>8.7195539456374302E-2</c:v>
                </c:pt>
                <c:pt idx="769">
                  <c:v>8.7088393730637106E-2</c:v>
                </c:pt>
                <c:pt idx="770">
                  <c:v>8.6981537145652293E-2</c:v>
                </c:pt>
                <c:pt idx="771">
                  <c:v>8.6874967816568005E-2</c:v>
                </c:pt>
                <c:pt idx="772">
                  <c:v>8.6768683858532702E-2</c:v>
                </c:pt>
                <c:pt idx="773">
                  <c:v>8.6662683386694597E-2</c:v>
                </c:pt>
                <c:pt idx="774">
                  <c:v>8.6556964516201998E-2</c:v>
                </c:pt>
                <c:pt idx="775">
                  <c:v>8.6451525362203394E-2</c:v>
                </c:pt>
                <c:pt idx="776">
                  <c:v>8.6346364039846801E-2</c:v>
                </c:pt>
                <c:pt idx="777">
                  <c:v>8.6241478664280793E-2</c:v>
                </c:pt>
                <c:pt idx="778">
                  <c:v>8.6136867350653498E-2</c:v>
                </c:pt>
                <c:pt idx="779">
                  <c:v>8.6032528214113294E-2</c:v>
                </c:pt>
                <c:pt idx="780">
                  <c:v>8.5928459369808599E-2</c:v>
                </c:pt>
                <c:pt idx="781">
                  <c:v>8.5824658932887599E-2</c:v>
                </c:pt>
                <c:pt idx="782">
                  <c:v>8.5721125018498601E-2</c:v>
                </c:pt>
                <c:pt idx="783">
                  <c:v>8.56178557417899E-2</c:v>
                </c:pt>
                <c:pt idx="784">
                  <c:v>8.5514849217909902E-2</c:v>
                </c:pt>
                <c:pt idx="785">
                  <c:v>8.5412103562006902E-2</c:v>
                </c:pt>
                <c:pt idx="786">
                  <c:v>8.5309616889229098E-2</c:v>
                </c:pt>
                <c:pt idx="787">
                  <c:v>8.5207387314725005E-2</c:v>
                </c:pt>
                <c:pt idx="788">
                  <c:v>8.5105412953642698E-2</c:v>
                </c:pt>
                <c:pt idx="789">
                  <c:v>8.5003691921130706E-2</c:v>
                </c:pt>
                <c:pt idx="790">
                  <c:v>8.4902222332337102E-2</c:v>
                </c:pt>
                <c:pt idx="791">
                  <c:v>8.4801002302410403E-2</c:v>
                </c:pt>
                <c:pt idx="792">
                  <c:v>8.4700029946498806E-2</c:v>
                </c:pt>
                <c:pt idx="793">
                  <c:v>8.4599303379750704E-2</c:v>
                </c:pt>
                <c:pt idx="794">
                  <c:v>8.4498820717314405E-2</c:v>
                </c:pt>
                <c:pt idx="795">
                  <c:v>8.4398580074338106E-2</c:v>
                </c:pt>
                <c:pt idx="796">
                  <c:v>8.42985795659702E-2</c:v>
                </c:pt>
                <c:pt idx="797">
                  <c:v>8.4198817307358995E-2</c:v>
                </c:pt>
                <c:pt idx="798">
                  <c:v>8.4099291413652799E-2</c:v>
                </c:pt>
                <c:pt idx="799">
                  <c:v>8.4000000000000005E-2</c:v>
                </c:pt>
                <c:pt idx="800">
                  <c:v>8.3900941393572806E-2</c:v>
                </c:pt>
                <c:pt idx="801">
                  <c:v>8.3802114769639405E-2</c:v>
                </c:pt>
                <c:pt idx="802">
                  <c:v>8.3703519515492195E-2</c:v>
                </c:pt>
                <c:pt idx="803">
                  <c:v>8.3605155018423499E-2</c:v>
                </c:pt>
                <c:pt idx="804">
                  <c:v>8.3507020665725407E-2</c:v>
                </c:pt>
                <c:pt idx="805">
                  <c:v>8.3409115844690199E-2</c:v>
                </c:pt>
                <c:pt idx="806">
                  <c:v>8.3311439942610296E-2</c:v>
                </c:pt>
                <c:pt idx="807">
                  <c:v>8.3213992346777801E-2</c:v>
                </c:pt>
                <c:pt idx="808">
                  <c:v>8.3116772444484996E-2</c:v>
                </c:pt>
                <c:pt idx="809">
                  <c:v>8.3019779623024204E-2</c:v>
                </c:pt>
                <c:pt idx="810">
                  <c:v>8.2923013269687706E-2</c:v>
                </c:pt>
                <c:pt idx="811">
                  <c:v>8.2826472771767704E-2</c:v>
                </c:pt>
                <c:pt idx="812">
                  <c:v>8.2730157516556505E-2</c:v>
                </c:pt>
                <c:pt idx="813">
                  <c:v>8.2634066891346294E-2</c:v>
                </c:pt>
                <c:pt idx="814">
                  <c:v>8.2538200283429397E-2</c:v>
                </c:pt>
                <c:pt idx="815">
                  <c:v>8.2442557080098094E-2</c:v>
                </c:pt>
                <c:pt idx="816">
                  <c:v>8.2347136668644599E-2</c:v>
                </c:pt>
                <c:pt idx="817">
                  <c:v>8.2251938436361194E-2</c:v>
                </c:pt>
                <c:pt idx="818">
                  <c:v>8.2156961770540105E-2</c:v>
                </c:pt>
                <c:pt idx="819">
                  <c:v>8.20622060584736E-2</c:v>
                </c:pt>
                <c:pt idx="820">
                  <c:v>8.1967670687454003E-2</c:v>
                </c:pt>
                <c:pt idx="821">
                  <c:v>8.1873355044773499E-2</c:v>
                </c:pt>
                <c:pt idx="822">
                  <c:v>8.1779258517724496E-2</c:v>
                </c:pt>
                <c:pt idx="823">
                  <c:v>8.1685380493599094E-2</c:v>
                </c:pt>
                <c:pt idx="824">
                  <c:v>8.1591720359689507E-2</c:v>
                </c:pt>
                <c:pt idx="825">
                  <c:v>8.1498277503288294E-2</c:v>
                </c:pt>
                <c:pt idx="826">
                  <c:v>8.1405051311687404E-2</c:v>
                </c:pt>
                <c:pt idx="827">
                  <c:v>8.1312041172179203E-2</c:v>
                </c:pt>
                <c:pt idx="828">
                  <c:v>8.1219246472056097E-2</c:v>
                </c:pt>
                <c:pt idx="829">
                  <c:v>8.1126666598610106E-2</c:v>
                </c:pt>
                <c:pt idx="830">
                  <c:v>8.1034300939133594E-2</c:v>
                </c:pt>
                <c:pt idx="831">
                  <c:v>8.0942148880918899E-2</c:v>
                </c:pt>
                <c:pt idx="832">
                  <c:v>8.0850209811258206E-2</c:v>
                </c:pt>
                <c:pt idx="833">
                  <c:v>8.0758483117443797E-2</c:v>
                </c:pt>
                <c:pt idx="834">
                  <c:v>8.0666968186767898E-2</c:v>
                </c:pt>
                <c:pt idx="835">
                  <c:v>8.0575664406522807E-2</c:v>
                </c:pt>
                <c:pt idx="836">
                  <c:v>8.0484571164000804E-2</c:v>
                </c:pt>
                <c:pt idx="837">
                  <c:v>8.0393687846494102E-2</c:v>
                </c:pt>
                <c:pt idx="838">
                  <c:v>8.0303013841295096E-2</c:v>
                </c:pt>
                <c:pt idx="839">
                  <c:v>8.0212548535695802E-2</c:v>
                </c:pt>
                <c:pt idx="840">
                  <c:v>8.0122291316988697E-2</c:v>
                </c:pt>
                <c:pt idx="841">
                  <c:v>8.0032241572465898E-2</c:v>
                </c:pt>
                <c:pt idx="842">
                  <c:v>7.9942398689419797E-2</c:v>
                </c:pt>
                <c:pt idx="843">
                  <c:v>7.9852762055142607E-2</c:v>
                </c:pt>
                <c:pt idx="844">
                  <c:v>7.9763331056926498E-2</c:v>
                </c:pt>
                <c:pt idx="845">
                  <c:v>7.9674105082063906E-2</c:v>
                </c:pt>
                <c:pt idx="846">
                  <c:v>7.9585083517846905E-2</c:v>
                </c:pt>
                <c:pt idx="847">
                  <c:v>7.9496265751567902E-2</c:v>
                </c:pt>
                <c:pt idx="848">
                  <c:v>7.9407651170519095E-2</c:v>
                </c:pt>
                <c:pt idx="849">
                  <c:v>7.9319239161992794E-2</c:v>
                </c:pt>
                <c:pt idx="850">
                  <c:v>7.9231029113281198E-2</c:v>
                </c:pt>
                <c:pt idx="851">
                  <c:v>7.9143020411676604E-2</c:v>
                </c:pt>
                <c:pt idx="852">
                  <c:v>7.9055212444471307E-2</c:v>
                </c:pt>
                <c:pt idx="853">
                  <c:v>7.8967604598957394E-2</c:v>
                </c:pt>
                <c:pt idx="854">
                  <c:v>7.8880196262427399E-2</c:v>
                </c:pt>
                <c:pt idx="855">
                  <c:v>7.8792986822173394E-2</c:v>
                </c:pt>
                <c:pt idx="856">
                  <c:v>7.8705975665487704E-2</c:v>
                </c:pt>
                <c:pt idx="857">
                  <c:v>7.8619162179662597E-2</c:v>
                </c:pt>
                <c:pt idx="858">
                  <c:v>7.8532545751990299E-2</c:v>
                </c:pt>
                <c:pt idx="859">
                  <c:v>7.8446125769763106E-2</c:v>
                </c:pt>
                <c:pt idx="860">
                  <c:v>7.8359901620273301E-2</c:v>
                </c:pt>
                <c:pt idx="861">
                  <c:v>7.8273872690812998E-2</c:v>
                </c:pt>
                <c:pt idx="862">
                  <c:v>7.8188038368674703E-2</c:v>
                </c:pt>
                <c:pt idx="863">
                  <c:v>7.8102398041150406E-2</c:v>
                </c:pt>
                <c:pt idx="864">
                  <c:v>7.8016951095532694E-2</c:v>
                </c:pt>
                <c:pt idx="865">
                  <c:v>7.7931696919113502E-2</c:v>
                </c:pt>
                <c:pt idx="866">
                  <c:v>7.7846634899185294E-2</c:v>
                </c:pt>
                <c:pt idx="867">
                  <c:v>7.7761764423040294E-2</c:v>
                </c:pt>
                <c:pt idx="868">
                  <c:v>7.7677084877970703E-2</c:v>
                </c:pt>
                <c:pt idx="869">
                  <c:v>7.7592595651268803E-2</c:v>
                </c:pt>
                <c:pt idx="870">
                  <c:v>7.7508296130226903E-2</c:v>
                </c:pt>
                <c:pt idx="871">
                  <c:v>7.7424185702137202E-2</c:v>
                </c:pt>
                <c:pt idx="872">
                  <c:v>7.7340263754292093E-2</c:v>
                </c:pt>
                <c:pt idx="873">
                  <c:v>7.7256529673983707E-2</c:v>
                </c:pt>
                <c:pt idx="874">
                  <c:v>7.7172982848504296E-2</c:v>
                </c:pt>
                <c:pt idx="875">
                  <c:v>7.7089622665146199E-2</c:v>
                </c:pt>
                <c:pt idx="876">
                  <c:v>7.7006448511201697E-2</c:v>
                </c:pt>
                <c:pt idx="877">
                  <c:v>7.6923459773963004E-2</c:v>
                </c:pt>
                <c:pt idx="878">
                  <c:v>7.6840655840722305E-2</c:v>
                </c:pt>
                <c:pt idx="879">
                  <c:v>7.6758036098772006E-2</c:v>
                </c:pt>
                <c:pt idx="880">
                  <c:v>7.6675599935404196E-2</c:v>
                </c:pt>
                <c:pt idx="881">
                  <c:v>7.6593346737911294E-2</c:v>
                </c:pt>
                <c:pt idx="882">
                  <c:v>7.6511275893585598E-2</c:v>
                </c:pt>
                <c:pt idx="883">
                  <c:v>7.6429386789719195E-2</c:v>
                </c:pt>
                <c:pt idx="884">
                  <c:v>7.6347678813604505E-2</c:v>
                </c:pt>
                <c:pt idx="885">
                  <c:v>7.6266151352533604E-2</c:v>
                </c:pt>
                <c:pt idx="886">
                  <c:v>7.6184803793798994E-2</c:v>
                </c:pt>
                <c:pt idx="887">
                  <c:v>7.6103635524692806E-2</c:v>
                </c:pt>
                <c:pt idx="888">
                  <c:v>7.6022645932507196E-2</c:v>
                </c:pt>
                <c:pt idx="889">
                  <c:v>7.59418344045346E-2</c:v>
                </c:pt>
                <c:pt idx="890">
                  <c:v>7.5861200328067299E-2</c:v>
                </c:pt>
                <c:pt idx="891">
                  <c:v>7.5780743090397396E-2</c:v>
                </c:pt>
                <c:pt idx="892">
                  <c:v>7.5700462078817199E-2</c:v>
                </c:pt>
                <c:pt idx="893">
                  <c:v>7.5620356680619005E-2</c:v>
                </c:pt>
                <c:pt idx="894">
                  <c:v>7.5540426283095194E-2</c:v>
                </c:pt>
                <c:pt idx="895">
                  <c:v>7.5460670273537797E-2</c:v>
                </c:pt>
                <c:pt idx="896">
                  <c:v>7.5381088039239194E-2</c:v>
                </c:pt>
                <c:pt idx="897">
                  <c:v>7.5301678967491695E-2</c:v>
                </c:pt>
                <c:pt idx="898">
                  <c:v>7.5222442445587498E-2</c:v>
                </c:pt>
                <c:pt idx="899">
                  <c:v>7.5143377860818802E-2</c:v>
                </c:pt>
                <c:pt idx="900">
                  <c:v>7.5064484600478099E-2</c:v>
                </c:pt>
                <c:pt idx="901">
                  <c:v>7.4985762051857294E-2</c:v>
                </c:pt>
                <c:pt idx="902">
                  <c:v>7.4907209602249003E-2</c:v>
                </c:pt>
                <c:pt idx="903">
                  <c:v>7.4828826638945301E-2</c:v>
                </c:pt>
                <c:pt idx="904">
                  <c:v>7.4750612549238399E-2</c:v>
                </c:pt>
                <c:pt idx="905">
                  <c:v>7.4672566720420705E-2</c:v>
                </c:pt>
                <c:pt idx="906">
                  <c:v>7.4594688539784501E-2</c:v>
                </c:pt>
                <c:pt idx="907">
                  <c:v>7.4516977394621903E-2</c:v>
                </c:pt>
                <c:pt idx="908">
                  <c:v>7.4439432672225206E-2</c:v>
                </c:pt>
                <c:pt idx="909">
                  <c:v>7.4362053759886707E-2</c:v>
                </c:pt>
                <c:pt idx="910">
                  <c:v>7.4284840044898701E-2</c:v>
                </c:pt>
                <c:pt idx="911">
                  <c:v>7.4207790914553304E-2</c:v>
                </c:pt>
                <c:pt idx="912">
                  <c:v>7.4130905756143006E-2</c:v>
                </c:pt>
                <c:pt idx="913">
                  <c:v>7.4054183956959896E-2</c:v>
                </c:pt>
                <c:pt idx="914">
                  <c:v>7.3977624904296393E-2</c:v>
                </c:pt>
                <c:pt idx="915">
                  <c:v>7.3901227985444601E-2</c:v>
                </c:pt>
                <c:pt idx="916">
                  <c:v>7.38249925876968E-2</c:v>
                </c:pt>
                <c:pt idx="917">
                  <c:v>7.3748918098345301E-2</c:v>
                </c:pt>
                <c:pt idx="918">
                  <c:v>7.3673003904682302E-2</c:v>
                </c:pt>
                <c:pt idx="919">
                  <c:v>7.3597249394000197E-2</c:v>
                </c:pt>
                <c:pt idx="920">
                  <c:v>7.3521653953591198E-2</c:v>
                </c:pt>
                <c:pt idx="921">
                  <c:v>7.3446216970747505E-2</c:v>
                </c:pt>
                <c:pt idx="922">
                  <c:v>7.3370937832761302E-2</c:v>
                </c:pt>
                <c:pt idx="923">
                  <c:v>7.3295815926925106E-2</c:v>
                </c:pt>
                <c:pt idx="924">
                  <c:v>7.3220850640530993E-2</c:v>
                </c:pt>
                <c:pt idx="925">
                  <c:v>7.31460413608713E-2</c:v>
                </c:pt>
                <c:pt idx="926">
                  <c:v>7.3071387475238198E-2</c:v>
                </c:pt>
                <c:pt idx="927">
                  <c:v>7.2996888370923996E-2</c:v>
                </c:pt>
                <c:pt idx="928">
                  <c:v>7.2922543435221004E-2</c:v>
                </c:pt>
                <c:pt idx="929">
                  <c:v>7.2848352055421506E-2</c:v>
                </c:pt>
                <c:pt idx="930">
                  <c:v>7.2774313618817602E-2</c:v>
                </c:pt>
                <c:pt idx="931">
                  <c:v>7.2700427512701699E-2</c:v>
                </c:pt>
                <c:pt idx="932">
                  <c:v>7.2626693124366107E-2</c:v>
                </c:pt>
                <c:pt idx="933">
                  <c:v>7.25531098411029E-2</c:v>
                </c:pt>
                <c:pt idx="934">
                  <c:v>7.2479677050204402E-2</c:v>
                </c:pt>
                <c:pt idx="935">
                  <c:v>7.2406394138963007E-2</c:v>
                </c:pt>
                <c:pt idx="936">
                  <c:v>7.2333260494670801E-2</c:v>
                </c:pt>
                <c:pt idx="937">
                  <c:v>7.2260275504620206E-2</c:v>
                </c:pt>
                <c:pt idx="938">
                  <c:v>7.2187438556103295E-2</c:v>
                </c:pt>
                <c:pt idx="939">
                  <c:v>7.2114749036412601E-2</c:v>
                </c:pt>
                <c:pt idx="940">
                  <c:v>7.20422063328401E-2</c:v>
                </c:pt>
                <c:pt idx="941">
                  <c:v>7.19698098326782E-2</c:v>
                </c:pt>
                <c:pt idx="942">
                  <c:v>7.1897558923219196E-2</c:v>
                </c:pt>
                <c:pt idx="943">
                  <c:v>7.1825452991755204E-2</c:v>
                </c:pt>
                <c:pt idx="944">
                  <c:v>7.1753491425578603E-2</c:v>
                </c:pt>
                <c:pt idx="945">
                  <c:v>7.1681673611981703E-2</c:v>
                </c:pt>
                <c:pt idx="946">
                  <c:v>7.1609998938256703E-2</c:v>
                </c:pt>
                <c:pt idx="947">
                  <c:v>7.1538466791695801E-2</c:v>
                </c:pt>
                <c:pt idx="948">
                  <c:v>7.1467076559591294E-2</c:v>
                </c:pt>
                <c:pt idx="949">
                  <c:v>7.1395827629235506E-2</c:v>
                </c:pt>
                <c:pt idx="950">
                  <c:v>7.1324719387920593E-2</c:v>
                </c:pt>
                <c:pt idx="951">
                  <c:v>7.1253751222938894E-2</c:v>
                </c:pt>
                <c:pt idx="952">
                  <c:v>7.11829225215828E-2</c:v>
                </c:pt>
                <c:pt idx="953">
                  <c:v>7.1112232671144304E-2</c:v>
                </c:pt>
                <c:pt idx="954">
                  <c:v>7.1041681058915798E-2</c:v>
                </c:pt>
                <c:pt idx="955">
                  <c:v>7.0971267072189606E-2</c:v>
                </c:pt>
                <c:pt idx="956">
                  <c:v>7.0900990098257802E-2</c:v>
                </c:pt>
                <c:pt idx="957">
                  <c:v>7.0830849524412806E-2</c:v>
                </c:pt>
                <c:pt idx="958">
                  <c:v>7.0760844737946901E-2</c:v>
                </c:pt>
                <c:pt idx="959">
                  <c:v>7.06909751261523E-2</c:v>
                </c:pt>
                <c:pt idx="960">
                  <c:v>7.0621240076321201E-2</c:v>
                </c:pt>
                <c:pt idx="961">
                  <c:v>7.0551638975745998E-2</c:v>
                </c:pt>
                <c:pt idx="962">
                  <c:v>7.0482171211718805E-2</c:v>
                </c:pt>
                <c:pt idx="963">
                  <c:v>7.0412836171532003E-2</c:v>
                </c:pt>
                <c:pt idx="964">
                  <c:v>7.0343633242477804E-2</c:v>
                </c:pt>
                <c:pt idx="965">
                  <c:v>7.0274561811848504E-2</c:v>
                </c:pt>
                <c:pt idx="966">
                  <c:v>7.0205621266936302E-2</c:v>
                </c:pt>
                <c:pt idx="967">
                  <c:v>7.0136810995033494E-2</c:v>
                </c:pt>
                <c:pt idx="968">
                  <c:v>7.0068130383432306E-2</c:v>
                </c:pt>
                <c:pt idx="969">
                  <c:v>6.9999578819425104E-2</c:v>
                </c:pt>
                <c:pt idx="970">
                  <c:v>6.99311556903041E-2</c:v>
                </c:pt>
                <c:pt idx="971">
                  <c:v>6.9862860383361494E-2</c:v>
                </c:pt>
                <c:pt idx="972">
                  <c:v>6.9794692285889595E-2</c:v>
                </c:pt>
                <c:pt idx="973">
                  <c:v>6.9726650785180602E-2</c:v>
                </c:pt>
                <c:pt idx="974">
                  <c:v>6.9658735268526895E-2</c:v>
                </c:pt>
                <c:pt idx="975">
                  <c:v>6.9590945123220699E-2</c:v>
                </c:pt>
                <c:pt idx="976">
                  <c:v>6.95232797365542E-2</c:v>
                </c:pt>
                <c:pt idx="977">
                  <c:v>6.9455738495819805E-2</c:v>
                </c:pt>
                <c:pt idx="978">
                  <c:v>6.9388320788309601E-2</c:v>
                </c:pt>
                <c:pt idx="979">
                  <c:v>6.9321026001315997E-2</c:v>
                </c:pt>
                <c:pt idx="980">
                  <c:v>6.9253853522131106E-2</c:v>
                </c:pt>
                <c:pt idx="981">
                  <c:v>6.9186802738047407E-2</c:v>
                </c:pt>
                <c:pt idx="982">
                  <c:v>6.9119873036356902E-2</c:v>
                </c:pt>
                <c:pt idx="983">
                  <c:v>6.9053063804352097E-2</c:v>
                </c:pt>
                <c:pt idx="984">
                  <c:v>6.8986374429325106E-2</c:v>
                </c:pt>
                <c:pt idx="985">
                  <c:v>6.8919804298568199E-2</c:v>
                </c:pt>
                <c:pt idx="986">
                  <c:v>6.8853352799373602E-2</c:v>
                </c:pt>
                <c:pt idx="987">
                  <c:v>6.8787019319033693E-2</c:v>
                </c:pt>
                <c:pt idx="988">
                  <c:v>6.87208032448407E-2</c:v>
                </c:pt>
                <c:pt idx="989">
                  <c:v>6.8654703964086905E-2</c:v>
                </c:pt>
                <c:pt idx="990">
                  <c:v>6.8588720864064506E-2</c:v>
                </c:pt>
                <c:pt idx="991">
                  <c:v>6.85228533320658E-2</c:v>
                </c:pt>
                <c:pt idx="992">
                  <c:v>6.8457100755382999E-2</c:v>
                </c:pt>
                <c:pt idx="993">
                  <c:v>6.8391462521308399E-2</c:v>
                </c:pt>
                <c:pt idx="994">
                  <c:v>6.8325938017134297E-2</c:v>
                </c:pt>
                <c:pt idx="995">
                  <c:v>6.8260526630152904E-2</c:v>
                </c:pt>
                <c:pt idx="996">
                  <c:v>6.8195227747656503E-2</c:v>
                </c:pt>
                <c:pt idx="997">
                  <c:v>6.8130040756937404E-2</c:v>
                </c:pt>
                <c:pt idx="998">
                  <c:v>6.8064965045287806E-2</c:v>
                </c:pt>
                <c:pt idx="999">
                  <c:v>6.8000000000000005E-2</c:v>
                </c:pt>
              </c:numCache>
            </c:numRef>
          </c:yVal>
          <c:smooth val="0"/>
        </c:ser>
        <c:dLbls>
          <c:showLegendKey val="0"/>
          <c:showVal val="0"/>
          <c:showCatName val="0"/>
          <c:showSerName val="0"/>
          <c:showPercent val="0"/>
          <c:showBubbleSize val="0"/>
        </c:dLbls>
        <c:axId val="193861888"/>
        <c:axId val="193876352"/>
      </c:scatterChart>
      <c:valAx>
        <c:axId val="19386188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93876352"/>
        <c:crosses val="autoZero"/>
        <c:crossBetween val="midCat"/>
      </c:valAx>
      <c:valAx>
        <c:axId val="193876352"/>
        <c:scaling>
          <c:orientation val="minMax"/>
          <c:max val="1"/>
          <c:min val="0"/>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93861888"/>
        <c:crosses val="autoZero"/>
        <c:crossBetween val="midCat"/>
        <c:majorUnit val="0.1"/>
        <c:minorUnit val="5.000000000000001E-2"/>
      </c:valAx>
    </c:plotArea>
    <c:legend>
      <c:legendPos val="r"/>
      <c:layout>
        <c:manualLayout>
          <c:xMode val="edge"/>
          <c:yMode val="edge"/>
          <c:x val="0.13232460934357521"/>
          <c:y val="0.79987288989532834"/>
          <c:w val="0.32953455497307022"/>
          <c:h val="0.10242083389782931"/>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Combined</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Mejdhal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attenuation'!$J$8:$J$52</c:f>
              <c:numCache>
                <c:formatCode>0.0000</c:formatCode>
                <c:ptCount val="45"/>
                <c:pt idx="0">
                  <c:v>0.99029619999999996</c:v>
                </c:pt>
                <c:pt idx="1">
                  <c:v>0.98338460000000005</c:v>
                </c:pt>
                <c:pt idx="3">
                  <c:v>0.97732459999999999</c:v>
                </c:pt>
                <c:pt idx="5">
                  <c:v>0.97209259999999997</c:v>
                </c:pt>
                <c:pt idx="7">
                  <c:v>0.96342419999999995</c:v>
                </c:pt>
                <c:pt idx="8">
                  <c:v>0.95603439999999995</c:v>
                </c:pt>
                <c:pt idx="9">
                  <c:v>0.94937260000000001</c:v>
                </c:pt>
                <c:pt idx="10">
                  <c:v>0.94327159999999999</c:v>
                </c:pt>
                <c:pt idx="11">
                  <c:v>0.93743779999999999</c:v>
                </c:pt>
                <c:pt idx="12">
                  <c:v>0.93191760000000001</c:v>
                </c:pt>
                <c:pt idx="13">
                  <c:v>0.92653779999999997</c:v>
                </c:pt>
                <c:pt idx="14">
                  <c:v>0.92140179999999994</c:v>
                </c:pt>
                <c:pt idx="15">
                  <c:v>0.91146959999999999</c:v>
                </c:pt>
                <c:pt idx="16">
                  <c:v>0.90186560000000005</c:v>
                </c:pt>
                <c:pt idx="17">
                  <c:v>0.89260819999999996</c:v>
                </c:pt>
                <c:pt idx="18">
                  <c:v>0.88377220000000001</c:v>
                </c:pt>
                <c:pt idx="19">
                  <c:v>0.87528280000000003</c:v>
                </c:pt>
                <c:pt idx="21">
                  <c:v>0.85484579999999999</c:v>
                </c:pt>
                <c:pt idx="22">
                  <c:v>0.83554280000000003</c:v>
                </c:pt>
                <c:pt idx="23">
                  <c:v>0.79827479999999995</c:v>
                </c:pt>
                <c:pt idx="24">
                  <c:v>0.76476319999999998</c:v>
                </c:pt>
                <c:pt idx="25">
                  <c:v>0.73267400000000005</c:v>
                </c:pt>
                <c:pt idx="26">
                  <c:v>0.673184</c:v>
                </c:pt>
                <c:pt idx="27">
                  <c:v>0.61929599999999996</c:v>
                </c:pt>
                <c:pt idx="28">
                  <c:v>0.57100799999999996</c:v>
                </c:pt>
                <c:pt idx="29">
                  <c:v>0.52678599999999998</c:v>
                </c:pt>
                <c:pt idx="30">
                  <c:v>0.48796200000000001</c:v>
                </c:pt>
                <c:pt idx="31">
                  <c:v>0.45313799999999993</c:v>
                </c:pt>
                <c:pt idx="32">
                  <c:v>0.42217799999999994</c:v>
                </c:pt>
                <c:pt idx="34">
                  <c:v>0.35925600000000002</c:v>
                </c:pt>
                <c:pt idx="35">
                  <c:v>0.31152999999999997</c:v>
                </c:pt>
                <c:pt idx="36">
                  <c:v>0.24636999999999998</c:v>
                </c:pt>
                <c:pt idx="37">
                  <c:v>0.20530599999999999</c:v>
                </c:pt>
                <c:pt idx="38">
                  <c:v>0.17600799999999994</c:v>
                </c:pt>
                <c:pt idx="39">
                  <c:v>0.13957599999999992</c:v>
                </c:pt>
                <c:pt idx="40">
                  <c:v>0.11697800000000003</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attenuation'!$AT$8:$AT$1007</c:f>
              <c:numCache>
                <c:formatCode>0.000</c:formatCode>
                <c:ptCount val="1000"/>
                <c:pt idx="0">
                  <c:v>0.99597189065293845</c:v>
                </c:pt>
                <c:pt idx="1">
                  <c:v>0.99454816798965884</c:v>
                </c:pt>
                <c:pt idx="2">
                  <c:v>0.99312444532637922</c:v>
                </c:pt>
                <c:pt idx="3">
                  <c:v>0.99170072266309961</c:v>
                </c:pt>
                <c:pt idx="4">
                  <c:v>0.99027699999982</c:v>
                </c:pt>
                <c:pt idx="5">
                  <c:v>0.9888546871588717</c:v>
                </c:pt>
                <c:pt idx="6">
                  <c:v>0.98744096867292708</c:v>
                </c:pt>
                <c:pt idx="7">
                  <c:v>0.9860445066074971</c:v>
                </c:pt>
                <c:pt idx="8">
                  <c:v>0.98467396302809274</c:v>
                </c:pt>
                <c:pt idx="9">
                  <c:v>0.98333800000022542</c:v>
                </c:pt>
                <c:pt idx="10">
                  <c:v>0.9820434710659911</c:v>
                </c:pt>
                <c:pt idx="11">
                  <c:v>0.98078999567382708</c:v>
                </c:pt>
                <c:pt idx="12">
                  <c:v>0.97957538474875516</c:v>
                </c:pt>
                <c:pt idx="13">
                  <c:v>0.97839744921579741</c:v>
                </c:pt>
                <c:pt idx="14">
                  <c:v>0.97725399999997586</c:v>
                </c:pt>
                <c:pt idx="15">
                  <c:v>0.97614304457788326</c:v>
                </c:pt>
                <c:pt idx="16">
                  <c:v>0.97506337663239484</c:v>
                </c:pt>
                <c:pt idx="17">
                  <c:v>0.97401398639795644</c:v>
                </c:pt>
                <c:pt idx="18">
                  <c:v>0.9729938641090139</c:v>
                </c:pt>
                <c:pt idx="19">
                  <c:v>0.97200200000001302</c:v>
                </c:pt>
                <c:pt idx="20">
                  <c:v>0.97103727889501479</c:v>
                </c:pt>
                <c:pt idx="21">
                  <c:v>0.97009816397654058</c:v>
                </c:pt>
                <c:pt idx="22">
                  <c:v>0.96918301301672649</c:v>
                </c:pt>
                <c:pt idx="23">
                  <c:v>0.96829018378770948</c:v>
                </c:pt>
                <c:pt idx="24">
                  <c:v>0.96741803406162519</c:v>
                </c:pt>
                <c:pt idx="25">
                  <c:v>0.96656492161061058</c:v>
                </c:pt>
                <c:pt idx="26">
                  <c:v>0.96572920420680175</c:v>
                </c:pt>
                <c:pt idx="27">
                  <c:v>0.96490923962233532</c:v>
                </c:pt>
                <c:pt idx="28">
                  <c:v>0.96410338562934739</c:v>
                </c:pt>
                <c:pt idx="29">
                  <c:v>0.96330999999997435</c:v>
                </c:pt>
                <c:pt idx="30">
                  <c:v>0.96252764489277798</c:v>
                </c:pt>
                <c:pt idx="31">
                  <c:v>0.96175570001201871</c:v>
                </c:pt>
                <c:pt idx="32">
                  <c:v>0.96099374944838245</c:v>
                </c:pt>
                <c:pt idx="33">
                  <c:v>0.96024137729255532</c:v>
                </c:pt>
                <c:pt idx="34">
                  <c:v>0.95949816763522322</c:v>
                </c:pt>
                <c:pt idx="35">
                  <c:v>0.95876370456707183</c:v>
                </c:pt>
                <c:pt idx="36">
                  <c:v>0.95803757217878704</c:v>
                </c:pt>
                <c:pt idx="37">
                  <c:v>0.95731935456105499</c:v>
                </c:pt>
                <c:pt idx="38">
                  <c:v>0.95660863580456135</c:v>
                </c:pt>
                <c:pt idx="39">
                  <c:v>0.9559049999999919</c:v>
                </c:pt>
                <c:pt idx="40">
                  <c:v>0.9552080965337717</c:v>
                </c:pt>
                <c:pt idx="41">
                  <c:v>0.95451783597528128</c:v>
                </c:pt>
                <c:pt idx="42">
                  <c:v>0.95383419418964088</c:v>
                </c:pt>
                <c:pt idx="43">
                  <c:v>0.95315714704196974</c:v>
                </c:pt>
                <c:pt idx="44">
                  <c:v>0.95248667039738799</c:v>
                </c:pt>
                <c:pt idx="45">
                  <c:v>0.95182274012101531</c:v>
                </c:pt>
                <c:pt idx="46">
                  <c:v>0.95116533207797127</c:v>
                </c:pt>
                <c:pt idx="47">
                  <c:v>0.950514422133376</c:v>
                </c:pt>
                <c:pt idx="48">
                  <c:v>0.94986998615234897</c:v>
                </c:pt>
                <c:pt idx="49">
                  <c:v>0.94923200000001007</c:v>
                </c:pt>
                <c:pt idx="50">
                  <c:v>0.94860035897209827</c:v>
                </c:pt>
                <c:pt idx="51">
                  <c:v>0.94797463608682908</c:v>
                </c:pt>
                <c:pt idx="52">
                  <c:v>0.9473543237930373</c:v>
                </c:pt>
                <c:pt idx="53">
                  <c:v>0.94673891453955761</c:v>
                </c:pt>
                <c:pt idx="54">
                  <c:v>0.94612790077522502</c:v>
                </c:pt>
                <c:pt idx="55">
                  <c:v>0.94552077494887421</c:v>
                </c:pt>
                <c:pt idx="56">
                  <c:v>0.94491702950933987</c:v>
                </c:pt>
                <c:pt idx="57">
                  <c:v>0.94431615690545678</c:v>
                </c:pt>
                <c:pt idx="58">
                  <c:v>0.94371764958605953</c:v>
                </c:pt>
                <c:pt idx="59">
                  <c:v>0.94312099999998322</c:v>
                </c:pt>
                <c:pt idx="60">
                  <c:v>0.94252583557784686</c:v>
                </c:pt>
                <c:pt idx="61">
                  <c:v>0.94193232367740798</c:v>
                </c:pt>
                <c:pt idx="62">
                  <c:v>0.94134076663820809</c:v>
                </c:pt>
                <c:pt idx="63">
                  <c:v>0.94075146679978916</c:v>
                </c:pt>
                <c:pt idx="64">
                  <c:v>0.94016472650169303</c:v>
                </c:pt>
                <c:pt idx="65">
                  <c:v>0.93958084808346121</c:v>
                </c:pt>
                <c:pt idx="66">
                  <c:v>0.93900013388463588</c:v>
                </c:pt>
                <c:pt idx="67">
                  <c:v>0.93842288624475856</c:v>
                </c:pt>
                <c:pt idx="68">
                  <c:v>0.93784940750337109</c:v>
                </c:pt>
                <c:pt idx="69">
                  <c:v>0.93728000000001521</c:v>
                </c:pt>
                <c:pt idx="70">
                  <c:v>0.93671484471647548</c:v>
                </c:pt>
                <c:pt idx="71">
                  <c:v>0.93615363720350619</c:v>
                </c:pt>
                <c:pt idx="72">
                  <c:v>0.93559595165410536</c:v>
                </c:pt>
                <c:pt idx="73">
                  <c:v>0.93504136226126988</c:v>
                </c:pt>
                <c:pt idx="74">
                  <c:v>0.93448944321799732</c:v>
                </c:pt>
                <c:pt idx="75">
                  <c:v>0.93393976871728501</c:v>
                </c:pt>
                <c:pt idx="76">
                  <c:v>0.93339191295212998</c:v>
                </c:pt>
                <c:pt idx="77">
                  <c:v>0.93284545011552988</c:v>
                </c:pt>
                <c:pt idx="78">
                  <c:v>0.93229995440048241</c:v>
                </c:pt>
                <c:pt idx="79">
                  <c:v>0.93175499999998435</c:v>
                </c:pt>
                <c:pt idx="80">
                  <c:v>0.93121028755627844</c:v>
                </c:pt>
                <c:pt idx="81">
                  <c:v>0.93066602350858929</c:v>
                </c:pt>
                <c:pt idx="82">
                  <c:v>0.93012254074538592</c:v>
                </c:pt>
                <c:pt idx="83">
                  <c:v>0.92958017215513844</c:v>
                </c:pt>
                <c:pt idx="84">
                  <c:v>0.92903925062631565</c:v>
                </c:pt>
                <c:pt idx="85">
                  <c:v>0.92850010904738767</c:v>
                </c:pt>
                <c:pt idx="86">
                  <c:v>0.92796308030682373</c:v>
                </c:pt>
                <c:pt idx="87">
                  <c:v>0.92742849729309351</c:v>
                </c:pt>
                <c:pt idx="88">
                  <c:v>0.92689669289466647</c:v>
                </c:pt>
                <c:pt idx="89">
                  <c:v>0.92636800000001218</c:v>
                </c:pt>
                <c:pt idx="90">
                  <c:v>0.92584265405837596</c:v>
                </c:pt>
                <c:pt idx="91">
                  <c:v>0.9253205007621057</c:v>
                </c:pt>
                <c:pt idx="92">
                  <c:v>0.92480128836432551</c:v>
                </c:pt>
                <c:pt idx="93">
                  <c:v>0.92428476511815938</c:v>
                </c:pt>
                <c:pt idx="94">
                  <c:v>0.92377067927673118</c:v>
                </c:pt>
                <c:pt idx="95">
                  <c:v>0.92325877909316478</c:v>
                </c:pt>
                <c:pt idx="96">
                  <c:v>0.92274881282058385</c:v>
                </c:pt>
                <c:pt idx="97">
                  <c:v>0.92224052871211271</c:v>
                </c:pt>
                <c:pt idx="98">
                  <c:v>0.92173367502087511</c:v>
                </c:pt>
                <c:pt idx="99">
                  <c:v>0.92122799999999505</c:v>
                </c:pt>
                <c:pt idx="100">
                  <c:v>0.9207232921113252</c:v>
                </c:pt>
                <c:pt idx="101">
                  <c:v>0.92021950065163449</c:v>
                </c:pt>
                <c:pt idx="102">
                  <c:v>0.91971661512642044</c:v>
                </c:pt>
                <c:pt idx="103">
                  <c:v>0.91921462504118101</c:v>
                </c:pt>
                <c:pt idx="104">
                  <c:v>0.91871351990141337</c:v>
                </c:pt>
                <c:pt idx="105">
                  <c:v>0.9182132892126158</c:v>
                </c:pt>
                <c:pt idx="106">
                  <c:v>0.91771392248028605</c:v>
                </c:pt>
                <c:pt idx="107">
                  <c:v>0.91721540920992117</c:v>
                </c:pt>
                <c:pt idx="108">
                  <c:v>0.91671773890701957</c:v>
                </c:pt>
                <c:pt idx="109">
                  <c:v>0.91622090107707832</c:v>
                </c:pt>
                <c:pt idx="110">
                  <c:v>0.91572488522559603</c:v>
                </c:pt>
                <c:pt idx="111">
                  <c:v>0.91522968085806933</c:v>
                </c:pt>
                <c:pt idx="112">
                  <c:v>0.91473527747999639</c:v>
                </c:pt>
                <c:pt idx="113">
                  <c:v>0.91424166459687517</c:v>
                </c:pt>
                <c:pt idx="114">
                  <c:v>0.91374883171420329</c:v>
                </c:pt>
                <c:pt idx="115">
                  <c:v>0.91325676833747749</c:v>
                </c:pt>
                <c:pt idx="116">
                  <c:v>0.91276546397219716</c:v>
                </c:pt>
                <c:pt idx="117">
                  <c:v>0.91227490812385859</c:v>
                </c:pt>
                <c:pt idx="118">
                  <c:v>0.91178509029796051</c:v>
                </c:pt>
                <c:pt idx="119">
                  <c:v>0.91129599999999966</c:v>
                </c:pt>
                <c:pt idx="120">
                  <c:v>0.91080762988380282</c:v>
                </c:pt>
                <c:pt idx="121">
                  <c:v>0.91031998519650781</c:v>
                </c:pt>
                <c:pt idx="122">
                  <c:v>0.90983307433358296</c:v>
                </c:pt>
                <c:pt idx="123">
                  <c:v>0.90934690569049459</c:v>
                </c:pt>
                <c:pt idx="124">
                  <c:v>0.90886148766270991</c:v>
                </c:pt>
                <c:pt idx="125">
                  <c:v>0.90837682864569602</c:v>
                </c:pt>
                <c:pt idx="126">
                  <c:v>0.90789293703492013</c:v>
                </c:pt>
                <c:pt idx="127">
                  <c:v>0.90740982122584901</c:v>
                </c:pt>
                <c:pt idx="128">
                  <c:v>0.90692748961395009</c:v>
                </c:pt>
                <c:pt idx="129">
                  <c:v>0.90644595059469002</c:v>
                </c:pt>
                <c:pt idx="130">
                  <c:v>0.90596521256353646</c:v>
                </c:pt>
                <c:pt idx="131">
                  <c:v>0.90548528391595595</c:v>
                </c:pt>
                <c:pt idx="132">
                  <c:v>0.90500617304741571</c:v>
                </c:pt>
                <c:pt idx="133">
                  <c:v>0.90452788835338316</c:v>
                </c:pt>
                <c:pt idx="134">
                  <c:v>0.90405043822932507</c:v>
                </c:pt>
                <c:pt idx="135">
                  <c:v>0.90357383107070866</c:v>
                </c:pt>
                <c:pt idx="136">
                  <c:v>0.9030980752730009</c:v>
                </c:pt>
                <c:pt idx="137">
                  <c:v>0.90262317923166879</c:v>
                </c:pt>
                <c:pt idx="138">
                  <c:v>0.90214915134217943</c:v>
                </c:pt>
                <c:pt idx="139">
                  <c:v>0.90167599999999981</c:v>
                </c:pt>
                <c:pt idx="140">
                  <c:v>0.90120373385345898</c:v>
                </c:pt>
                <c:pt idx="141">
                  <c:v>0.90073236256232847</c:v>
                </c:pt>
                <c:pt idx="142">
                  <c:v>0.90026189603924311</c:v>
                </c:pt>
                <c:pt idx="143">
                  <c:v>0.89979234419683696</c:v>
                </c:pt>
                <c:pt idx="144">
                  <c:v>0.89932371694774349</c:v>
                </c:pt>
                <c:pt idx="145">
                  <c:v>0.89885602420459687</c:v>
                </c:pt>
                <c:pt idx="146">
                  <c:v>0.89838927588003137</c:v>
                </c:pt>
                <c:pt idx="147">
                  <c:v>0.89792348188668059</c:v>
                </c:pt>
                <c:pt idx="148">
                  <c:v>0.89745865213717846</c:v>
                </c:pt>
                <c:pt idx="149">
                  <c:v>0.89699479654415959</c:v>
                </c:pt>
                <c:pt idx="150">
                  <c:v>0.89653192502025725</c:v>
                </c:pt>
                <c:pt idx="151">
                  <c:v>0.89607004747810537</c:v>
                </c:pt>
                <c:pt idx="152">
                  <c:v>0.89560917383033889</c:v>
                </c:pt>
                <c:pt idx="153">
                  <c:v>0.89514931398959074</c:v>
                </c:pt>
                <c:pt idx="154">
                  <c:v>0.89469047786849587</c:v>
                </c:pt>
                <c:pt idx="155">
                  <c:v>0.8942326753796872</c:v>
                </c:pt>
                <c:pt idx="156">
                  <c:v>0.89377591643579957</c:v>
                </c:pt>
                <c:pt idx="157">
                  <c:v>0.89332021094946656</c:v>
                </c:pt>
                <c:pt idx="158">
                  <c:v>0.89286556883332224</c:v>
                </c:pt>
                <c:pt idx="159">
                  <c:v>0.89241200000000009</c:v>
                </c:pt>
                <c:pt idx="160">
                  <c:v>0.89195951195236234</c:v>
                </c:pt>
                <c:pt idx="161">
                  <c:v>0.89150810255417823</c:v>
                </c:pt>
                <c:pt idx="162">
                  <c:v>0.89105776725944419</c:v>
                </c:pt>
                <c:pt idx="163">
                  <c:v>0.89060850152215831</c:v>
                </c:pt>
                <c:pt idx="164">
                  <c:v>0.89016030079631681</c:v>
                </c:pt>
                <c:pt idx="165">
                  <c:v>0.88971316053591687</c:v>
                </c:pt>
                <c:pt idx="166">
                  <c:v>0.88926707619495571</c:v>
                </c:pt>
                <c:pt idx="167">
                  <c:v>0.88882204322742986</c:v>
                </c:pt>
                <c:pt idx="168">
                  <c:v>0.88837805708733664</c:v>
                </c:pt>
                <c:pt idx="169">
                  <c:v>0.88793511322867302</c:v>
                </c:pt>
                <c:pt idx="170">
                  <c:v>0.887493207105436</c:v>
                </c:pt>
                <c:pt idx="171">
                  <c:v>0.88705233417162255</c:v>
                </c:pt>
                <c:pt idx="172">
                  <c:v>0.88661248988122954</c:v>
                </c:pt>
                <c:pt idx="173">
                  <c:v>0.88617366968825417</c:v>
                </c:pt>
                <c:pt idx="174">
                  <c:v>0.88573586904669299</c:v>
                </c:pt>
                <c:pt idx="175">
                  <c:v>0.88529908341054364</c:v>
                </c:pt>
                <c:pt idx="176">
                  <c:v>0.88486330823380266</c:v>
                </c:pt>
                <c:pt idx="177">
                  <c:v>0.88442853897046714</c:v>
                </c:pt>
                <c:pt idx="178">
                  <c:v>0.88399477107453428</c:v>
                </c:pt>
                <c:pt idx="179">
                  <c:v>0.88356200000000074</c:v>
                </c:pt>
                <c:pt idx="180">
                  <c:v>0.88313021608709374</c:v>
                </c:pt>
                <c:pt idx="181">
                  <c:v>0.88269938922096158</c:v>
                </c:pt>
                <c:pt idx="182">
                  <c:v>0.88226948417298157</c:v>
                </c:pt>
                <c:pt idx="183">
                  <c:v>0.88184046571453267</c:v>
                </c:pt>
                <c:pt idx="184">
                  <c:v>0.88141229861699211</c:v>
                </c:pt>
                <c:pt idx="185">
                  <c:v>0.8809849476517384</c:v>
                </c:pt>
                <c:pt idx="186">
                  <c:v>0.8805583775901491</c:v>
                </c:pt>
                <c:pt idx="187">
                  <c:v>0.88013255320360295</c:v>
                </c:pt>
                <c:pt idx="188">
                  <c:v>0.8797074392634775</c:v>
                </c:pt>
                <c:pt idx="189">
                  <c:v>0.87928300054115149</c:v>
                </c:pt>
                <c:pt idx="190">
                  <c:v>0.87885920180800192</c:v>
                </c:pt>
                <c:pt idx="191">
                  <c:v>0.87843600783540743</c:v>
                </c:pt>
                <c:pt idx="192">
                  <c:v>0.87801338339474599</c:v>
                </c:pt>
                <c:pt idx="193">
                  <c:v>0.87759129325739593</c:v>
                </c:pt>
                <c:pt idx="194">
                  <c:v>0.87716970219473489</c:v>
                </c:pt>
                <c:pt idx="195">
                  <c:v>0.87674857497814096</c:v>
                </c:pt>
                <c:pt idx="196">
                  <c:v>0.87632787637899257</c:v>
                </c:pt>
                <c:pt idx="197">
                  <c:v>0.87590757116866735</c:v>
                </c:pt>
                <c:pt idx="198">
                  <c:v>0.87548762411854342</c:v>
                </c:pt>
                <c:pt idx="199">
                  <c:v>0.87506799999999929</c:v>
                </c:pt>
                <c:pt idx="200">
                  <c:v>0.87464867060857809</c:v>
                </c:pt>
                <c:pt idx="201">
                  <c:v>0.87422963583648627</c:v>
                </c:pt>
                <c:pt idx="202">
                  <c:v>0.87381090260009597</c:v>
                </c:pt>
                <c:pt idx="203">
                  <c:v>0.87339247781577956</c:v>
                </c:pt>
                <c:pt idx="204">
                  <c:v>0.87297436839990894</c:v>
                </c:pt>
                <c:pt idx="205">
                  <c:v>0.87255658126885582</c:v>
                </c:pt>
                <c:pt idx="206">
                  <c:v>0.87213912333899268</c:v>
                </c:pt>
                <c:pt idx="207">
                  <c:v>0.87172200152669155</c:v>
                </c:pt>
                <c:pt idx="208">
                  <c:v>0.87130522274832423</c:v>
                </c:pt>
                <c:pt idx="209">
                  <c:v>0.87088879392026319</c:v>
                </c:pt>
                <c:pt idx="210">
                  <c:v>0.87047272195887992</c:v>
                </c:pt>
                <c:pt idx="211">
                  <c:v>0.87005701378054701</c:v>
                </c:pt>
                <c:pt idx="212">
                  <c:v>0.86964167630163591</c:v>
                </c:pt>
                <c:pt idx="213">
                  <c:v>0.86922671643851945</c:v>
                </c:pt>
                <c:pt idx="214">
                  <c:v>0.86881214110756932</c:v>
                </c:pt>
                <c:pt idx="215">
                  <c:v>0.86839795722515745</c:v>
                </c:pt>
                <c:pt idx="216">
                  <c:v>0.86798417170765596</c:v>
                </c:pt>
                <c:pt idx="217">
                  <c:v>0.86757079147143723</c:v>
                </c:pt>
                <c:pt idx="218">
                  <c:v>0.86715782343287273</c:v>
                </c:pt>
                <c:pt idx="219">
                  <c:v>0.86674527450833483</c:v>
                </c:pt>
                <c:pt idx="220">
                  <c:v>0.86633315161419588</c:v>
                </c:pt>
                <c:pt idx="221">
                  <c:v>0.86592146166682737</c:v>
                </c:pt>
                <c:pt idx="222">
                  <c:v>0.86551021158260211</c:v>
                </c:pt>
                <c:pt idx="223">
                  <c:v>0.86509940827789156</c:v>
                </c:pt>
                <c:pt idx="224">
                  <c:v>0.86468905866906765</c:v>
                </c:pt>
                <c:pt idx="225">
                  <c:v>0.86427916967250273</c:v>
                </c:pt>
                <c:pt idx="226">
                  <c:v>0.8638697482045693</c:v>
                </c:pt>
                <c:pt idx="227">
                  <c:v>0.86346080118163859</c:v>
                </c:pt>
                <c:pt idx="228">
                  <c:v>0.8630523355200832</c:v>
                </c:pt>
                <c:pt idx="229">
                  <c:v>0.86264435813627482</c:v>
                </c:pt>
                <c:pt idx="230">
                  <c:v>0.86223687594658593</c:v>
                </c:pt>
                <c:pt idx="231">
                  <c:v>0.86182989586738845</c:v>
                </c:pt>
                <c:pt idx="232">
                  <c:v>0.86142342481505429</c:v>
                </c:pt>
                <c:pt idx="233">
                  <c:v>0.86101746970595561</c:v>
                </c:pt>
                <c:pt idx="234">
                  <c:v>0.86061203745646409</c:v>
                </c:pt>
                <c:pt idx="235">
                  <c:v>0.86020713498295276</c:v>
                </c:pt>
                <c:pt idx="236">
                  <c:v>0.85980276920179277</c:v>
                </c:pt>
                <c:pt idx="237">
                  <c:v>0.85939894702935637</c:v>
                </c:pt>
                <c:pt idx="238">
                  <c:v>0.85899567538201616</c:v>
                </c:pt>
                <c:pt idx="239">
                  <c:v>0.85859296117614337</c:v>
                </c:pt>
                <c:pt idx="240">
                  <c:v>0.85819081132811048</c:v>
                </c:pt>
                <c:pt idx="241">
                  <c:v>0.85778923275428998</c:v>
                </c:pt>
                <c:pt idx="242">
                  <c:v>0.85738823237105311</c:v>
                </c:pt>
                <c:pt idx="243">
                  <c:v>0.85698781709477201</c:v>
                </c:pt>
                <c:pt idx="244">
                  <c:v>0.85658799384181949</c:v>
                </c:pt>
                <c:pt idx="245">
                  <c:v>0.85618876952856726</c:v>
                </c:pt>
                <c:pt idx="246">
                  <c:v>0.85579015107138712</c:v>
                </c:pt>
                <c:pt idx="247">
                  <c:v>0.85539214538665109</c:v>
                </c:pt>
                <c:pt idx="248">
                  <c:v>0.85499475939073144</c:v>
                </c:pt>
                <c:pt idx="249">
                  <c:v>0.85459800000000041</c:v>
                </c:pt>
                <c:pt idx="250">
                  <c:v>0.85420187074039844</c:v>
                </c:pt>
                <c:pt idx="251">
                  <c:v>0.8538063615761422</c:v>
                </c:pt>
                <c:pt idx="252">
                  <c:v>0.85341145908101557</c:v>
                </c:pt>
                <c:pt idx="253">
                  <c:v>0.85301714982880394</c:v>
                </c:pt>
                <c:pt idx="254">
                  <c:v>0.85262342039329242</c:v>
                </c:pt>
                <c:pt idx="255">
                  <c:v>0.85223025734826485</c:v>
                </c:pt>
                <c:pt idx="256">
                  <c:v>0.85183764726750688</c:v>
                </c:pt>
                <c:pt idx="257">
                  <c:v>0.85144557672480281</c:v>
                </c:pt>
                <c:pt idx="258">
                  <c:v>0.85105403229393772</c:v>
                </c:pt>
                <c:pt idx="259">
                  <c:v>0.85066300054869659</c:v>
                </c:pt>
                <c:pt idx="260">
                  <c:v>0.85027246806286394</c:v>
                </c:pt>
                <c:pt idx="261">
                  <c:v>0.84988242141022408</c:v>
                </c:pt>
                <c:pt idx="262">
                  <c:v>0.84949284716456241</c:v>
                </c:pt>
                <c:pt idx="263">
                  <c:v>0.84910373189966415</c:v>
                </c:pt>
                <c:pt idx="264">
                  <c:v>0.84871506218931314</c:v>
                </c:pt>
                <c:pt idx="265">
                  <c:v>0.84832682460729525</c:v>
                </c:pt>
                <c:pt idx="266">
                  <c:v>0.84793900572739389</c:v>
                </c:pt>
                <c:pt idx="267">
                  <c:v>0.84755159212339537</c:v>
                </c:pt>
                <c:pt idx="268">
                  <c:v>0.84716457036908333</c:v>
                </c:pt>
                <c:pt idx="269">
                  <c:v>0.84677792703824295</c:v>
                </c:pt>
                <c:pt idx="270">
                  <c:v>0.84639164870465922</c:v>
                </c:pt>
                <c:pt idx="271">
                  <c:v>0.84600572194211687</c:v>
                </c:pt>
                <c:pt idx="272">
                  <c:v>0.84562013332440045</c:v>
                </c:pt>
                <c:pt idx="273">
                  <c:v>0.84523486942529535</c:v>
                </c:pt>
                <c:pt idx="274">
                  <c:v>0.84484991681858546</c:v>
                </c:pt>
                <c:pt idx="275">
                  <c:v>0.84446526207805639</c:v>
                </c:pt>
                <c:pt idx="276">
                  <c:v>0.84408089177749257</c:v>
                </c:pt>
                <c:pt idx="277">
                  <c:v>0.84369679249067919</c:v>
                </c:pt>
                <c:pt idx="278">
                  <c:v>0.84331295079140034</c:v>
                </c:pt>
                <c:pt idx="279">
                  <c:v>0.84292935325344143</c:v>
                </c:pt>
                <c:pt idx="280">
                  <c:v>0.84254598645058676</c:v>
                </c:pt>
                <c:pt idx="281">
                  <c:v>0.84216283695662164</c:v>
                </c:pt>
                <c:pt idx="282">
                  <c:v>0.84177989134533071</c:v>
                </c:pt>
                <c:pt idx="283">
                  <c:v>0.84139713619049861</c:v>
                </c:pt>
                <c:pt idx="284">
                  <c:v>0.8410145580659103</c:v>
                </c:pt>
                <c:pt idx="285">
                  <c:v>0.84063214354535032</c:v>
                </c:pt>
                <c:pt idx="286">
                  <c:v>0.8402498792026043</c:v>
                </c:pt>
                <c:pt idx="287">
                  <c:v>0.83986775161145599</c:v>
                </c:pt>
                <c:pt idx="288">
                  <c:v>0.8394857473456907</c:v>
                </c:pt>
                <c:pt idx="289">
                  <c:v>0.83910385297909307</c:v>
                </c:pt>
                <c:pt idx="290">
                  <c:v>0.83872205508544795</c:v>
                </c:pt>
                <c:pt idx="291">
                  <c:v>0.83834034023854032</c:v>
                </c:pt>
                <c:pt idx="292">
                  <c:v>0.83795869501215492</c:v>
                </c:pt>
                <c:pt idx="293">
                  <c:v>0.83757710598007606</c:v>
                </c:pt>
                <c:pt idx="294">
                  <c:v>0.83719555971608928</c:v>
                </c:pt>
                <c:pt idx="295">
                  <c:v>0.8368140427939792</c:v>
                </c:pt>
                <c:pt idx="296">
                  <c:v>0.83643254178753035</c:v>
                </c:pt>
                <c:pt idx="297">
                  <c:v>0.83605104327052748</c:v>
                </c:pt>
                <c:pt idx="298">
                  <c:v>0.83566953381675591</c:v>
                </c:pt>
                <c:pt idx="299">
                  <c:v>0.83528799999999959</c:v>
                </c:pt>
                <c:pt idx="300">
                  <c:v>0.83490643165573986</c:v>
                </c:pt>
                <c:pt idx="301">
                  <c:v>0.83452483166624103</c:v>
                </c:pt>
                <c:pt idx="302">
                  <c:v>0.83414320617546345</c:v>
                </c:pt>
                <c:pt idx="303">
                  <c:v>0.83376156132736678</c:v>
                </c:pt>
                <c:pt idx="304">
                  <c:v>0.83337990326591105</c:v>
                </c:pt>
                <c:pt idx="305">
                  <c:v>0.83299823813505691</c:v>
                </c:pt>
                <c:pt idx="306">
                  <c:v>0.83261657207876416</c:v>
                </c:pt>
                <c:pt idx="307">
                  <c:v>0.83223491124099391</c:v>
                </c:pt>
                <c:pt idx="308">
                  <c:v>0.83185326176570484</c:v>
                </c:pt>
                <c:pt idx="309">
                  <c:v>0.83147162979685829</c:v>
                </c:pt>
                <c:pt idx="310">
                  <c:v>0.83109002147841415</c:v>
                </c:pt>
                <c:pt idx="311">
                  <c:v>0.8307084429543321</c:v>
                </c:pt>
                <c:pt idx="312">
                  <c:v>0.83032690036857337</c:v>
                </c:pt>
                <c:pt idx="313">
                  <c:v>0.82994539986509697</c:v>
                </c:pt>
                <c:pt idx="314">
                  <c:v>0.82956394758786356</c:v>
                </c:pt>
                <c:pt idx="315">
                  <c:v>0.82918254968083371</c:v>
                </c:pt>
                <c:pt idx="316">
                  <c:v>0.82880121228796688</c:v>
                </c:pt>
                <c:pt idx="317">
                  <c:v>0.82841994155322363</c:v>
                </c:pt>
                <c:pt idx="318">
                  <c:v>0.82803874362056418</c:v>
                </c:pt>
                <c:pt idx="319">
                  <c:v>0.82765762463394865</c:v>
                </c:pt>
                <c:pt idx="320">
                  <c:v>0.82727659073733717</c:v>
                </c:pt>
                <c:pt idx="321">
                  <c:v>0.82689564807469007</c:v>
                </c:pt>
                <c:pt idx="322">
                  <c:v>0.82651480278996714</c:v>
                </c:pt>
                <c:pt idx="323">
                  <c:v>0.82613406102712861</c:v>
                </c:pt>
                <c:pt idx="324">
                  <c:v>0.82575342893013526</c:v>
                </c:pt>
                <c:pt idx="325">
                  <c:v>0.82537291264294632</c:v>
                </c:pt>
                <c:pt idx="326">
                  <c:v>0.82499251830952325</c:v>
                </c:pt>
                <c:pt idx="327">
                  <c:v>0.82461225207382471</c:v>
                </c:pt>
                <c:pt idx="328">
                  <c:v>0.82423212007981195</c:v>
                </c:pt>
                <c:pt idx="329">
                  <c:v>0.82385212847144551</c:v>
                </c:pt>
                <c:pt idx="330">
                  <c:v>0.82347228339268397</c:v>
                </c:pt>
                <c:pt idx="331">
                  <c:v>0.82309259098748888</c:v>
                </c:pt>
                <c:pt idx="332">
                  <c:v>0.82271305739981981</c:v>
                </c:pt>
                <c:pt idx="333">
                  <c:v>0.82233368877363699</c:v>
                </c:pt>
                <c:pt idx="334">
                  <c:v>0.82195449125290065</c:v>
                </c:pt>
                <c:pt idx="335">
                  <c:v>0.82157547098157124</c:v>
                </c:pt>
                <c:pt idx="336">
                  <c:v>0.82119663410360855</c:v>
                </c:pt>
                <c:pt idx="337">
                  <c:v>0.8208179867629728</c:v>
                </c:pt>
                <c:pt idx="338">
                  <c:v>0.82043953510362422</c:v>
                </c:pt>
                <c:pt idx="339">
                  <c:v>0.82006128526952349</c:v>
                </c:pt>
                <c:pt idx="340">
                  <c:v>0.81968324340462972</c:v>
                </c:pt>
                <c:pt idx="341">
                  <c:v>0.81930541565290438</c:v>
                </c:pt>
                <c:pt idx="342">
                  <c:v>0.81892780815830624</c:v>
                </c:pt>
                <c:pt idx="343">
                  <c:v>0.81855042706479675</c:v>
                </c:pt>
                <c:pt idx="344">
                  <c:v>0.81817327851633503</c:v>
                </c:pt>
                <c:pt idx="345">
                  <c:v>0.81779636865688232</c:v>
                </c:pt>
                <c:pt idx="346">
                  <c:v>0.81741970363039762</c:v>
                </c:pt>
                <c:pt idx="347">
                  <c:v>0.81704328958084216</c:v>
                </c:pt>
                <c:pt idx="348">
                  <c:v>0.8166671326521755</c:v>
                </c:pt>
                <c:pt idx="349">
                  <c:v>0.81629123898835787</c:v>
                </c:pt>
                <c:pt idx="350">
                  <c:v>0.81591561473334973</c:v>
                </c:pt>
                <c:pt idx="351">
                  <c:v>0.81554026603111063</c:v>
                </c:pt>
                <c:pt idx="352">
                  <c:v>0.81516519902560169</c:v>
                </c:pt>
                <c:pt idx="353">
                  <c:v>0.81479041986078249</c:v>
                </c:pt>
                <c:pt idx="354">
                  <c:v>0.81441593468061346</c:v>
                </c:pt>
                <c:pt idx="355">
                  <c:v>0.8140417496290544</c:v>
                </c:pt>
                <c:pt idx="356">
                  <c:v>0.81366787085006576</c:v>
                </c:pt>
                <c:pt idx="357">
                  <c:v>0.81329430448760753</c:v>
                </c:pt>
                <c:pt idx="358">
                  <c:v>0.81292105668564008</c:v>
                </c:pt>
                <c:pt idx="359">
                  <c:v>0.81254813358812383</c:v>
                </c:pt>
                <c:pt idx="360">
                  <c:v>0.81217554133901815</c:v>
                </c:pt>
                <c:pt idx="361">
                  <c:v>0.8118032860822838</c:v>
                </c:pt>
                <c:pt idx="362">
                  <c:v>0.81143137396188125</c:v>
                </c:pt>
                <c:pt idx="363">
                  <c:v>0.81105981112176995</c:v>
                </c:pt>
                <c:pt idx="364">
                  <c:v>0.81068860370591067</c:v>
                </c:pt>
                <c:pt idx="365">
                  <c:v>0.81031775785826321</c:v>
                </c:pt>
                <c:pt idx="366">
                  <c:v>0.80994727972278757</c:v>
                </c:pt>
                <c:pt idx="367">
                  <c:v>0.80957717544344432</c:v>
                </c:pt>
                <c:pt idx="368">
                  <c:v>0.8092074511641939</c:v>
                </c:pt>
                <c:pt idx="369">
                  <c:v>0.80883811302899589</c:v>
                </c:pt>
                <c:pt idx="370">
                  <c:v>0.8084691671818105</c:v>
                </c:pt>
                <c:pt idx="371">
                  <c:v>0.8081006197665983</c:v>
                </c:pt>
                <c:pt idx="372">
                  <c:v>0.80773247692731964</c:v>
                </c:pt>
                <c:pt idx="373">
                  <c:v>0.80736474480793408</c:v>
                </c:pt>
                <c:pt idx="374">
                  <c:v>0.8069974295524015</c:v>
                </c:pt>
                <c:pt idx="375">
                  <c:v>0.80663053730468293</c:v>
                </c:pt>
                <c:pt idx="376">
                  <c:v>0.80626407420873858</c:v>
                </c:pt>
                <c:pt idx="377">
                  <c:v>0.80589804640852769</c:v>
                </c:pt>
                <c:pt idx="378">
                  <c:v>0.80553246004801116</c:v>
                </c:pt>
                <c:pt idx="379">
                  <c:v>0.80516732127114976</c:v>
                </c:pt>
                <c:pt idx="380">
                  <c:v>0.80480263622190218</c:v>
                </c:pt>
                <c:pt idx="381">
                  <c:v>0.80443841104422953</c:v>
                </c:pt>
                <c:pt idx="382">
                  <c:v>0.80407465188209137</c:v>
                </c:pt>
                <c:pt idx="383">
                  <c:v>0.80371136487944894</c:v>
                </c:pt>
                <c:pt idx="384">
                  <c:v>0.80334855618026146</c:v>
                </c:pt>
                <c:pt idx="385">
                  <c:v>0.80298623192848928</c:v>
                </c:pt>
                <c:pt idx="386">
                  <c:v>0.80262439826809318</c:v>
                </c:pt>
                <c:pt idx="387">
                  <c:v>0.80226306134303238</c:v>
                </c:pt>
                <c:pt idx="388">
                  <c:v>0.80190222729726801</c:v>
                </c:pt>
                <c:pt idx="389">
                  <c:v>0.80154190227475919</c:v>
                </c:pt>
                <c:pt idx="390">
                  <c:v>0.80118209241946703</c:v>
                </c:pt>
                <c:pt idx="391">
                  <c:v>0.80082280387535154</c:v>
                </c:pt>
                <c:pt idx="392">
                  <c:v>0.80046404278637229</c:v>
                </c:pt>
                <c:pt idx="393">
                  <c:v>0.80010581529648972</c:v>
                </c:pt>
                <c:pt idx="394">
                  <c:v>0.79974812754966473</c:v>
                </c:pt>
                <c:pt idx="395">
                  <c:v>0.79939098568985689</c:v>
                </c:pt>
                <c:pt idx="396">
                  <c:v>0.79903439586102609</c:v>
                </c:pt>
                <c:pt idx="397">
                  <c:v>0.79867836420713334</c:v>
                </c:pt>
                <c:pt idx="398">
                  <c:v>0.79832289687213753</c:v>
                </c:pt>
                <c:pt idx="399">
                  <c:v>0.79796800000000023</c:v>
                </c:pt>
                <c:pt idx="400">
                  <c:v>0.79761367778261272</c:v>
                </c:pt>
                <c:pt idx="401">
                  <c:v>0.79725992660359424</c:v>
                </c:pt>
                <c:pt idx="402">
                  <c:v>0.79690674089449609</c:v>
                </c:pt>
                <c:pt idx="403">
                  <c:v>0.79655411508686935</c:v>
                </c:pt>
                <c:pt idx="404">
                  <c:v>0.79620204361226421</c:v>
                </c:pt>
                <c:pt idx="405">
                  <c:v>0.79585052090223396</c:v>
                </c:pt>
                <c:pt idx="406">
                  <c:v>0.79549954138832735</c:v>
                </c:pt>
                <c:pt idx="407">
                  <c:v>0.79514909950209633</c:v>
                </c:pt>
                <c:pt idx="408">
                  <c:v>0.79479918967509267</c:v>
                </c:pt>
                <c:pt idx="409">
                  <c:v>0.79444980633886675</c:v>
                </c:pt>
                <c:pt idx="410">
                  <c:v>0.79410094392496999</c:v>
                </c:pt>
                <c:pt idx="411">
                  <c:v>0.79375259686495347</c:v>
                </c:pt>
                <c:pt idx="412">
                  <c:v>0.79340475959036749</c:v>
                </c:pt>
                <c:pt idx="413">
                  <c:v>0.79305742653276401</c:v>
                </c:pt>
                <c:pt idx="414">
                  <c:v>0.79271059212369355</c:v>
                </c:pt>
                <c:pt idx="415">
                  <c:v>0.79236425079470774</c:v>
                </c:pt>
                <c:pt idx="416">
                  <c:v>0.79201839697735754</c:v>
                </c:pt>
                <c:pt idx="417">
                  <c:v>0.79167302510319426</c:v>
                </c:pt>
                <c:pt idx="418">
                  <c:v>0.79132812960376819</c:v>
                </c:pt>
                <c:pt idx="419">
                  <c:v>0.79098370491063119</c:v>
                </c:pt>
                <c:pt idx="420">
                  <c:v>0.79063974545533355</c:v>
                </c:pt>
                <c:pt idx="421">
                  <c:v>0.79029624566942758</c:v>
                </c:pt>
                <c:pt idx="422">
                  <c:v>0.78995319998446334</c:v>
                </c:pt>
                <c:pt idx="423">
                  <c:v>0.78961060283199269</c:v>
                </c:pt>
                <c:pt idx="424">
                  <c:v>0.78926844864356605</c:v>
                </c:pt>
                <c:pt idx="425">
                  <c:v>0.78892673185073448</c:v>
                </c:pt>
                <c:pt idx="426">
                  <c:v>0.78858544688504928</c:v>
                </c:pt>
                <c:pt idx="427">
                  <c:v>0.78824458817806198</c:v>
                </c:pt>
                <c:pt idx="428">
                  <c:v>0.78790415016132309</c:v>
                </c:pt>
                <c:pt idx="429">
                  <c:v>0.78756412726638403</c:v>
                </c:pt>
                <c:pt idx="430">
                  <c:v>0.78722451392479575</c:v>
                </c:pt>
                <c:pt idx="431">
                  <c:v>0.78688530456810879</c:v>
                </c:pt>
                <c:pt idx="432">
                  <c:v>0.78654649362787521</c:v>
                </c:pt>
                <c:pt idx="433">
                  <c:v>0.78620807553564609</c:v>
                </c:pt>
                <c:pt idx="434">
                  <c:v>0.78587004472297251</c:v>
                </c:pt>
                <c:pt idx="435">
                  <c:v>0.78553239562140398</c:v>
                </c:pt>
                <c:pt idx="436">
                  <c:v>0.78519512266249358</c:v>
                </c:pt>
                <c:pt idx="437">
                  <c:v>0.78485822027779117</c:v>
                </c:pt>
                <c:pt idx="438">
                  <c:v>0.78452168289884872</c:v>
                </c:pt>
                <c:pt idx="439">
                  <c:v>0.78418550495721673</c:v>
                </c:pt>
                <c:pt idx="440">
                  <c:v>0.7838496808844464</c:v>
                </c:pt>
                <c:pt idx="441">
                  <c:v>0.78351420511208891</c:v>
                </c:pt>
                <c:pt idx="442">
                  <c:v>0.78317907207169501</c:v>
                </c:pt>
                <c:pt idx="443">
                  <c:v>0.78284427619481634</c:v>
                </c:pt>
                <c:pt idx="444">
                  <c:v>0.78250981191300428</c:v>
                </c:pt>
                <c:pt idx="445">
                  <c:v>0.78217567365780871</c:v>
                </c:pt>
                <c:pt idx="446">
                  <c:v>0.78184185586078137</c:v>
                </c:pt>
                <c:pt idx="447">
                  <c:v>0.78150835295347343</c:v>
                </c:pt>
                <c:pt idx="448">
                  <c:v>0.7811751593674362</c:v>
                </c:pt>
                <c:pt idx="449">
                  <c:v>0.78084226953422053</c:v>
                </c:pt>
                <c:pt idx="450">
                  <c:v>0.78050967788537728</c:v>
                </c:pt>
                <c:pt idx="451">
                  <c:v>0.78017737885245764</c:v>
                </c:pt>
                <c:pt idx="452">
                  <c:v>0.77984536686701311</c:v>
                </c:pt>
                <c:pt idx="453">
                  <c:v>0.77951363636059434</c:v>
                </c:pt>
                <c:pt idx="454">
                  <c:v>0.77918218176475273</c:v>
                </c:pt>
                <c:pt idx="455">
                  <c:v>0.7788509975110387</c:v>
                </c:pt>
                <c:pt idx="456">
                  <c:v>0.77852007803100431</c:v>
                </c:pt>
                <c:pt idx="457">
                  <c:v>0.7781894177562001</c:v>
                </c:pt>
                <c:pt idx="458">
                  <c:v>0.77785901111817701</c:v>
                </c:pt>
                <c:pt idx="459">
                  <c:v>0.77752885254848669</c:v>
                </c:pt>
                <c:pt idx="460">
                  <c:v>0.77719893647867955</c:v>
                </c:pt>
                <c:pt idx="461">
                  <c:v>0.77686925734030721</c:v>
                </c:pt>
                <c:pt idx="462">
                  <c:v>0.77653980956492075</c:v>
                </c:pt>
                <c:pt idx="463">
                  <c:v>0.77621058758407113</c:v>
                </c:pt>
                <c:pt idx="464">
                  <c:v>0.77588158582930933</c:v>
                </c:pt>
                <c:pt idx="465">
                  <c:v>0.77555279873218641</c:v>
                </c:pt>
                <c:pt idx="466">
                  <c:v>0.77522422072425368</c:v>
                </c:pt>
                <c:pt idx="467">
                  <c:v>0.77489584623706187</c:v>
                </c:pt>
                <c:pt idx="468">
                  <c:v>0.77456766970216251</c:v>
                </c:pt>
                <c:pt idx="469">
                  <c:v>0.77423968555110645</c:v>
                </c:pt>
                <c:pt idx="470">
                  <c:v>0.77391188821544499</c:v>
                </c:pt>
                <c:pt idx="471">
                  <c:v>0.77358427212672876</c:v>
                </c:pt>
                <c:pt idx="472">
                  <c:v>0.77325683171650927</c:v>
                </c:pt>
                <c:pt idx="473">
                  <c:v>0.77292956141633762</c:v>
                </c:pt>
                <c:pt idx="474">
                  <c:v>0.77260245565776486</c:v>
                </c:pt>
                <c:pt idx="475">
                  <c:v>0.77227550887234209</c:v>
                </c:pt>
                <c:pt idx="476">
                  <c:v>0.77194871549162025</c:v>
                </c:pt>
                <c:pt idx="477">
                  <c:v>0.7716220699471501</c:v>
                </c:pt>
                <c:pt idx="478">
                  <c:v>0.77129556667048371</c:v>
                </c:pt>
                <c:pt idx="479">
                  <c:v>0.77096920009317116</c:v>
                </c:pt>
                <c:pt idx="480">
                  <c:v>0.77064296464676407</c:v>
                </c:pt>
                <c:pt idx="481">
                  <c:v>0.77031685476281364</c:v>
                </c:pt>
                <c:pt idx="482">
                  <c:v>0.7699908648728705</c:v>
                </c:pt>
                <c:pt idx="483">
                  <c:v>0.76966498940848582</c:v>
                </c:pt>
                <c:pt idx="484">
                  <c:v>0.76933922280121148</c:v>
                </c:pt>
                <c:pt idx="485">
                  <c:v>0.7690135594825972</c:v>
                </c:pt>
                <c:pt idx="486">
                  <c:v>0.7686879938841954</c:v>
                </c:pt>
                <c:pt idx="487">
                  <c:v>0.7683625204375566</c:v>
                </c:pt>
                <c:pt idx="488">
                  <c:v>0.76803713357423153</c:v>
                </c:pt>
                <c:pt idx="489">
                  <c:v>0.76771182772577173</c:v>
                </c:pt>
                <c:pt idx="490">
                  <c:v>0.7673865973237286</c:v>
                </c:pt>
                <c:pt idx="491">
                  <c:v>0.76706143679965233</c:v>
                </c:pt>
                <c:pt idx="492">
                  <c:v>0.76673634058509454</c:v>
                </c:pt>
                <c:pt idx="493">
                  <c:v>0.76641130311160643</c:v>
                </c:pt>
                <c:pt idx="494">
                  <c:v>0.76608631881073919</c:v>
                </c:pt>
                <c:pt idx="495">
                  <c:v>0.76576138211404365</c:v>
                </c:pt>
                <c:pt idx="496">
                  <c:v>0.76543648745307069</c:v>
                </c:pt>
                <c:pt idx="497">
                  <c:v>0.76511162925937148</c:v>
                </c:pt>
                <c:pt idx="498">
                  <c:v>0.76478680196449789</c:v>
                </c:pt>
                <c:pt idx="499">
                  <c:v>0.76446199999999964</c:v>
                </c:pt>
                <c:pt idx="500">
                  <c:v>0.76413721901381004</c:v>
                </c:pt>
                <c:pt idx="501">
                  <c:v>0.76381245951938226</c:v>
                </c:pt>
                <c:pt idx="502">
                  <c:v>0.76348772324655356</c:v>
                </c:pt>
                <c:pt idx="503">
                  <c:v>0.76316301192515779</c:v>
                </c:pt>
                <c:pt idx="504">
                  <c:v>0.7628383272850312</c:v>
                </c:pt>
                <c:pt idx="505">
                  <c:v>0.76251367105600876</c:v>
                </c:pt>
                <c:pt idx="506">
                  <c:v>0.76218904496792672</c:v>
                </c:pt>
                <c:pt idx="507">
                  <c:v>0.76186445075061981</c:v>
                </c:pt>
                <c:pt idx="508">
                  <c:v>0.7615398901339242</c:v>
                </c:pt>
                <c:pt idx="509">
                  <c:v>0.76121536484767427</c:v>
                </c:pt>
                <c:pt idx="510">
                  <c:v>0.7608908766217064</c:v>
                </c:pt>
                <c:pt idx="511">
                  <c:v>0.76056642718585588</c:v>
                </c:pt>
                <c:pt idx="512">
                  <c:v>0.7602420182699583</c:v>
                </c:pt>
                <c:pt idx="513">
                  <c:v>0.75991765160384861</c:v>
                </c:pt>
                <c:pt idx="514">
                  <c:v>0.75959332891736253</c:v>
                </c:pt>
                <c:pt idx="515">
                  <c:v>0.75926905194033556</c:v>
                </c:pt>
                <c:pt idx="516">
                  <c:v>0.75894482240260297</c:v>
                </c:pt>
                <c:pt idx="517">
                  <c:v>0.75862064203400059</c:v>
                </c:pt>
                <c:pt idx="518">
                  <c:v>0.75829651256436359</c:v>
                </c:pt>
                <c:pt idx="519">
                  <c:v>0.75797243572352757</c:v>
                </c:pt>
                <c:pt idx="520">
                  <c:v>0.75764841324132814</c:v>
                </c:pt>
                <c:pt idx="521">
                  <c:v>0.75732444684760059</c:v>
                </c:pt>
                <c:pt idx="522">
                  <c:v>0.75700053827217983</c:v>
                </c:pt>
                <c:pt idx="523">
                  <c:v>0.75667668924490206</c:v>
                </c:pt>
                <c:pt idx="524">
                  <c:v>0.75635290149560264</c:v>
                </c:pt>
                <c:pt idx="525">
                  <c:v>0.75602917675411674</c:v>
                </c:pt>
                <c:pt idx="526">
                  <c:v>0.75570551675028019</c:v>
                </c:pt>
                <c:pt idx="527">
                  <c:v>0.75538192321392805</c:v>
                </c:pt>
                <c:pt idx="528">
                  <c:v>0.75505839787489659</c:v>
                </c:pt>
                <c:pt idx="529">
                  <c:v>0.75473494246301964</c:v>
                </c:pt>
                <c:pt idx="530">
                  <c:v>0.75441155870813437</c:v>
                </c:pt>
                <c:pt idx="531">
                  <c:v>0.75408824834007548</c:v>
                </c:pt>
                <c:pt idx="532">
                  <c:v>0.75376501308867805</c:v>
                </c:pt>
                <c:pt idx="533">
                  <c:v>0.75344185468377844</c:v>
                </c:pt>
                <c:pt idx="534">
                  <c:v>0.75311877485521173</c:v>
                </c:pt>
                <c:pt idx="535">
                  <c:v>0.75279577533281294</c:v>
                </c:pt>
                <c:pt idx="536">
                  <c:v>0.75247285784641793</c:v>
                </c:pt>
                <c:pt idx="537">
                  <c:v>0.75215002412586229</c:v>
                </c:pt>
                <c:pt idx="538">
                  <c:v>0.7518272759009812</c:v>
                </c:pt>
                <c:pt idx="539">
                  <c:v>0.7515046149016108</c:v>
                </c:pt>
                <c:pt idx="540">
                  <c:v>0.75118204285758527</c:v>
                </c:pt>
                <c:pt idx="541">
                  <c:v>0.75085956149874111</c:v>
                </c:pt>
                <c:pt idx="542">
                  <c:v>0.75053717255491337</c:v>
                </c:pt>
                <c:pt idx="543">
                  <c:v>0.75021487775593787</c:v>
                </c:pt>
                <c:pt idx="544">
                  <c:v>0.74989267883164912</c:v>
                </c:pt>
                <c:pt idx="545">
                  <c:v>0.74957057751188394</c:v>
                </c:pt>
                <c:pt idx="546">
                  <c:v>0.74924857552647683</c:v>
                </c:pt>
                <c:pt idx="547">
                  <c:v>0.74892667460526363</c:v>
                </c:pt>
                <c:pt idx="548">
                  <c:v>0.74860487647807972</c:v>
                </c:pt>
                <c:pt idx="549">
                  <c:v>0.7482831828747607</c:v>
                </c:pt>
                <c:pt idx="550">
                  <c:v>0.7479615955251413</c:v>
                </c:pt>
                <c:pt idx="551">
                  <c:v>0.74764011615905823</c:v>
                </c:pt>
                <c:pt idx="552">
                  <c:v>0.74731874650634567</c:v>
                </c:pt>
                <c:pt idx="553">
                  <c:v>0.74699748829683998</c:v>
                </c:pt>
                <c:pt idx="554">
                  <c:v>0.74667634326037624</c:v>
                </c:pt>
                <c:pt idx="555">
                  <c:v>0.74635531312679004</c:v>
                </c:pt>
                <c:pt idx="556">
                  <c:v>0.74603439962591667</c:v>
                </c:pt>
                <c:pt idx="557">
                  <c:v>0.74571360448759194</c:v>
                </c:pt>
                <c:pt idx="558">
                  <c:v>0.74539292944165125</c:v>
                </c:pt>
                <c:pt idx="559">
                  <c:v>0.74507237621792943</c:v>
                </c:pt>
                <c:pt idx="560">
                  <c:v>0.74475194654626264</c:v>
                </c:pt>
                <c:pt idx="561">
                  <c:v>0.74443164215648627</c:v>
                </c:pt>
                <c:pt idx="562">
                  <c:v>0.74411146477843493</c:v>
                </c:pt>
                <c:pt idx="563">
                  <c:v>0.74379141614194555</c:v>
                </c:pt>
                <c:pt idx="564">
                  <c:v>0.74347149797685241</c:v>
                </c:pt>
                <c:pt idx="565">
                  <c:v>0.74315171201299179</c:v>
                </c:pt>
                <c:pt idx="566">
                  <c:v>0.7428320599801983</c:v>
                </c:pt>
                <c:pt idx="567">
                  <c:v>0.74251254360830754</c:v>
                </c:pt>
                <c:pt idx="568">
                  <c:v>0.74219316462715601</c:v>
                </c:pt>
                <c:pt idx="569">
                  <c:v>0.74187392476657787</c:v>
                </c:pt>
                <c:pt idx="570">
                  <c:v>0.74155482575640919</c:v>
                </c:pt>
                <c:pt idx="571">
                  <c:v>0.74123586932648577</c:v>
                </c:pt>
                <c:pt idx="572">
                  <c:v>0.74091705720664214</c:v>
                </c:pt>
                <c:pt idx="573">
                  <c:v>0.74059839112671444</c:v>
                </c:pt>
                <c:pt idx="574">
                  <c:v>0.74027987281653806</c:v>
                </c:pt>
                <c:pt idx="575">
                  <c:v>0.7399615040059484</c:v>
                </c:pt>
                <c:pt idx="576">
                  <c:v>0.73964328642478094</c:v>
                </c:pt>
                <c:pt idx="577">
                  <c:v>0.73932522180287064</c:v>
                </c:pt>
                <c:pt idx="578">
                  <c:v>0.73900731187005397</c:v>
                </c:pt>
                <c:pt idx="579">
                  <c:v>0.7386895583561659</c:v>
                </c:pt>
                <c:pt idx="580">
                  <c:v>0.73837196299104102</c:v>
                </c:pt>
                <c:pt idx="581">
                  <c:v>0.73805452750451672</c:v>
                </c:pt>
                <c:pt idx="582">
                  <c:v>0.73773725362642639</c:v>
                </c:pt>
                <c:pt idx="583">
                  <c:v>0.73742014308660664</c:v>
                </c:pt>
                <c:pt idx="584">
                  <c:v>0.73710319761489318</c:v>
                </c:pt>
                <c:pt idx="585">
                  <c:v>0.73678641894112074</c:v>
                </c:pt>
                <c:pt idx="586">
                  <c:v>0.73646980879512502</c:v>
                </c:pt>
                <c:pt idx="587">
                  <c:v>0.73615336890674121</c:v>
                </c:pt>
                <c:pt idx="588">
                  <c:v>0.73583710100580557</c:v>
                </c:pt>
                <c:pt idx="589">
                  <c:v>0.73552100682215316</c:v>
                </c:pt>
                <c:pt idx="590">
                  <c:v>0.73520508808561935</c:v>
                </c:pt>
                <c:pt idx="591">
                  <c:v>0.73488934652603877</c:v>
                </c:pt>
                <c:pt idx="592">
                  <c:v>0.73457378387324801</c:v>
                </c:pt>
                <c:pt idx="593">
                  <c:v>0.7342584018570828</c:v>
                </c:pt>
                <c:pt idx="594">
                  <c:v>0.73394320220737774</c:v>
                </c:pt>
                <c:pt idx="595">
                  <c:v>0.73362818665396856</c:v>
                </c:pt>
                <c:pt idx="596">
                  <c:v>0.73331335692669075</c:v>
                </c:pt>
                <c:pt idx="597">
                  <c:v>0.73299871475537937</c:v>
                </c:pt>
                <c:pt idx="598">
                  <c:v>0.73268426186987123</c:v>
                </c:pt>
                <c:pt idx="599">
                  <c:v>0.73236999999999997</c:v>
                </c:pt>
                <c:pt idx="600">
                  <c:v>0.7320559305283274</c:v>
                </c:pt>
                <c:pt idx="601">
                  <c:v>0.73174205344831322</c:v>
                </c:pt>
                <c:pt idx="602">
                  <c:v>0.73142836840614422</c:v>
                </c:pt>
                <c:pt idx="603">
                  <c:v>0.73111487504800521</c:v>
                </c:pt>
                <c:pt idx="604">
                  <c:v>0.73080157302008264</c:v>
                </c:pt>
                <c:pt idx="605">
                  <c:v>0.73048846196856176</c:v>
                </c:pt>
                <c:pt idx="606">
                  <c:v>0.73017554153962805</c:v>
                </c:pt>
                <c:pt idx="607">
                  <c:v>0.72986281137946785</c:v>
                </c:pt>
                <c:pt idx="608">
                  <c:v>0.72955027113426663</c:v>
                </c:pt>
                <c:pt idx="609">
                  <c:v>0.72923792045020996</c:v>
                </c:pt>
                <c:pt idx="610">
                  <c:v>0.72892575897348344</c:v>
                </c:pt>
                <c:pt idx="611">
                  <c:v>0.72861378635027374</c:v>
                </c:pt>
                <c:pt idx="612">
                  <c:v>0.72830200222676522</c:v>
                </c:pt>
                <c:pt idx="613">
                  <c:v>0.72799040624914435</c:v>
                </c:pt>
                <c:pt idx="614">
                  <c:v>0.72767899806359693</c:v>
                </c:pt>
                <c:pt idx="615">
                  <c:v>0.72736777731630786</c:v>
                </c:pt>
                <c:pt idx="616">
                  <c:v>0.72705674365346429</c:v>
                </c:pt>
                <c:pt idx="617">
                  <c:v>0.72674589672125045</c:v>
                </c:pt>
                <c:pt idx="618">
                  <c:v>0.72643523616585304</c:v>
                </c:pt>
                <c:pt idx="619">
                  <c:v>0.72612476163345741</c:v>
                </c:pt>
                <c:pt idx="620">
                  <c:v>0.72581447277024957</c:v>
                </c:pt>
                <c:pt idx="621">
                  <c:v>0.72550436922241479</c:v>
                </c:pt>
                <c:pt idx="622">
                  <c:v>0.72519445063613919</c:v>
                </c:pt>
                <c:pt idx="623">
                  <c:v>0.72488471665760812</c:v>
                </c:pt>
                <c:pt idx="624">
                  <c:v>0.7245751669330075</c:v>
                </c:pt>
                <c:pt idx="625">
                  <c:v>0.72426580110852301</c:v>
                </c:pt>
                <c:pt idx="626">
                  <c:v>0.72395661883034046</c:v>
                </c:pt>
                <c:pt idx="627">
                  <c:v>0.72364761974464531</c:v>
                </c:pt>
                <c:pt idx="628">
                  <c:v>0.72333880349762381</c:v>
                </c:pt>
                <c:pt idx="629">
                  <c:v>0.72303016973546108</c:v>
                </c:pt>
                <c:pt idx="630">
                  <c:v>0.72272171810434305</c:v>
                </c:pt>
                <c:pt idx="631">
                  <c:v>0.72241344825045561</c:v>
                </c:pt>
                <c:pt idx="632">
                  <c:v>0.72210535981998447</c:v>
                </c:pt>
                <c:pt idx="633">
                  <c:v>0.72179745245911542</c:v>
                </c:pt>
                <c:pt idx="634">
                  <c:v>0.72148972581403359</c:v>
                </c:pt>
                <c:pt idx="635">
                  <c:v>0.72118217953092478</c:v>
                </c:pt>
                <c:pt idx="636">
                  <c:v>0.72087481325597558</c:v>
                </c:pt>
                <c:pt idx="637">
                  <c:v>0.72056762663537133</c:v>
                </c:pt>
                <c:pt idx="638">
                  <c:v>0.72026061931529672</c:v>
                </c:pt>
                <c:pt idx="639">
                  <c:v>0.7199537909419389</c:v>
                </c:pt>
                <c:pt idx="640">
                  <c:v>0.71964714116148321</c:v>
                </c:pt>
                <c:pt idx="641">
                  <c:v>0.71934066962011445</c:v>
                </c:pt>
                <c:pt idx="642">
                  <c:v>0.71903437596401965</c:v>
                </c:pt>
                <c:pt idx="643">
                  <c:v>0.71872825983938327</c:v>
                </c:pt>
                <c:pt idx="644">
                  <c:v>0.71842232089239233</c:v>
                </c:pt>
                <c:pt idx="645">
                  <c:v>0.71811655876923164</c:v>
                </c:pt>
                <c:pt idx="646">
                  <c:v>0.71781097311608755</c:v>
                </c:pt>
                <c:pt idx="647">
                  <c:v>0.71750556357914519</c:v>
                </c:pt>
                <c:pt idx="648">
                  <c:v>0.71720032980458981</c:v>
                </c:pt>
                <c:pt idx="649">
                  <c:v>0.71689527143860876</c:v>
                </c:pt>
                <c:pt idx="650">
                  <c:v>0.71659038812738618</c:v>
                </c:pt>
                <c:pt idx="651">
                  <c:v>0.71628567951710909</c:v>
                </c:pt>
                <c:pt idx="652">
                  <c:v>0.71598114525396206</c:v>
                </c:pt>
                <c:pt idx="653">
                  <c:v>0.71567678498413123</c:v>
                </c:pt>
                <c:pt idx="654">
                  <c:v>0.71537259835380218</c:v>
                </c:pt>
                <c:pt idx="655">
                  <c:v>0.71506858500916137</c:v>
                </c:pt>
                <c:pt idx="656">
                  <c:v>0.71476474459639394</c:v>
                </c:pt>
                <c:pt idx="657">
                  <c:v>0.71446107676168547</c:v>
                </c:pt>
                <c:pt idx="658">
                  <c:v>0.71415758115122174</c:v>
                </c:pt>
                <c:pt idx="659">
                  <c:v>0.7138542574111888</c:v>
                </c:pt>
                <c:pt idx="660">
                  <c:v>0.71355110518777187</c:v>
                </c:pt>
                <c:pt idx="661">
                  <c:v>0.71324812412715666</c:v>
                </c:pt>
                <c:pt idx="662">
                  <c:v>0.71294531387552973</c:v>
                </c:pt>
                <c:pt idx="663">
                  <c:v>0.71264267407907611</c:v>
                </c:pt>
                <c:pt idx="664">
                  <c:v>0.7123402043839816</c:v>
                </c:pt>
                <c:pt idx="665">
                  <c:v>0.71203790443643245</c:v>
                </c:pt>
                <c:pt idx="666">
                  <c:v>0.71173577388261333</c:v>
                </c:pt>
                <c:pt idx="667">
                  <c:v>0.71143381236871051</c:v>
                </c:pt>
                <c:pt idx="668">
                  <c:v>0.71113201954090965</c:v>
                </c:pt>
                <c:pt idx="669">
                  <c:v>0.71083039504539658</c:v>
                </c:pt>
                <c:pt idx="670">
                  <c:v>0.71052893852835752</c:v>
                </c:pt>
                <c:pt idx="671">
                  <c:v>0.71022764963597684</c:v>
                </c:pt>
                <c:pt idx="672">
                  <c:v>0.70992652801444134</c:v>
                </c:pt>
                <c:pt idx="673">
                  <c:v>0.70962557330993692</c:v>
                </c:pt>
                <c:pt idx="674">
                  <c:v>0.70932478516864816</c:v>
                </c:pt>
                <c:pt idx="675">
                  <c:v>0.70902416323676198</c:v>
                </c:pt>
                <c:pt idx="676">
                  <c:v>0.70872370716046351</c:v>
                </c:pt>
                <c:pt idx="677">
                  <c:v>0.70842341658593799</c:v>
                </c:pt>
                <c:pt idx="678">
                  <c:v>0.70812329115937256</c:v>
                </c:pt>
                <c:pt idx="679">
                  <c:v>0.70782333052695123</c:v>
                </c:pt>
                <c:pt idx="680">
                  <c:v>0.70752353433486082</c:v>
                </c:pt>
                <c:pt idx="681">
                  <c:v>0.7072239022292871</c:v>
                </c:pt>
                <c:pt idx="682">
                  <c:v>0.70692443385641512</c:v>
                </c:pt>
                <c:pt idx="683">
                  <c:v>0.70662512886243101</c:v>
                </c:pt>
                <c:pt idx="684">
                  <c:v>0.70632598689352077</c:v>
                </c:pt>
                <c:pt idx="685">
                  <c:v>0.70602700759586889</c:v>
                </c:pt>
                <c:pt idx="686">
                  <c:v>0.70572819061566272</c:v>
                </c:pt>
                <c:pt idx="687">
                  <c:v>0.70542953559908717</c:v>
                </c:pt>
                <c:pt idx="688">
                  <c:v>0.70513104219232781</c:v>
                </c:pt>
                <c:pt idx="689">
                  <c:v>0.70483271004157055</c:v>
                </c:pt>
                <c:pt idx="690">
                  <c:v>0.7045345387930011</c:v>
                </c:pt>
                <c:pt idx="691">
                  <c:v>0.70423652809280513</c:v>
                </c:pt>
                <c:pt idx="692">
                  <c:v>0.70393867758716877</c:v>
                </c:pt>
                <c:pt idx="693">
                  <c:v>0.70364098692227739</c:v>
                </c:pt>
                <c:pt idx="694">
                  <c:v>0.70334345574431589</c:v>
                </c:pt>
                <c:pt idx="695">
                  <c:v>0.70304608369947141</c:v>
                </c:pt>
                <c:pt idx="696">
                  <c:v>0.70274887043392908</c:v>
                </c:pt>
                <c:pt idx="697">
                  <c:v>0.7024518155938746</c:v>
                </c:pt>
                <c:pt idx="698">
                  <c:v>0.70215491882549341</c:v>
                </c:pt>
                <c:pt idx="699">
                  <c:v>0.70185817977497189</c:v>
                </c:pt>
                <c:pt idx="700">
                  <c:v>0.70156159808849516</c:v>
                </c:pt>
                <c:pt idx="701">
                  <c:v>0.70126517341224925</c:v>
                </c:pt>
                <c:pt idx="702">
                  <c:v>0.70096890539241963</c:v>
                </c:pt>
                <c:pt idx="703">
                  <c:v>0.70067279367519242</c:v>
                </c:pt>
                <c:pt idx="704">
                  <c:v>0.7003768379067532</c:v>
                </c:pt>
                <c:pt idx="705">
                  <c:v>0.70008103773328678</c:v>
                </c:pt>
                <c:pt idx="706">
                  <c:v>0.69978539280098051</c:v>
                </c:pt>
                <c:pt idx="707">
                  <c:v>0.69948990275601908</c:v>
                </c:pt>
                <c:pt idx="708">
                  <c:v>0.69919456724458828</c:v>
                </c:pt>
                <c:pt idx="709">
                  <c:v>0.69889938591287415</c:v>
                </c:pt>
                <c:pt idx="710">
                  <c:v>0.69860435840706159</c:v>
                </c:pt>
                <c:pt idx="711">
                  <c:v>0.69830948437333773</c:v>
                </c:pt>
                <c:pt idx="712">
                  <c:v>0.69801476345788704</c:v>
                </c:pt>
                <c:pt idx="713">
                  <c:v>0.69772019530689589</c:v>
                </c:pt>
                <c:pt idx="714">
                  <c:v>0.69742577956654939</c:v>
                </c:pt>
                <c:pt idx="715">
                  <c:v>0.6971315158830339</c:v>
                </c:pt>
                <c:pt idx="716">
                  <c:v>0.69683740390253535</c:v>
                </c:pt>
                <c:pt idx="717">
                  <c:v>0.69654344327123829</c:v>
                </c:pt>
                <c:pt idx="718">
                  <c:v>0.69624963363532966</c:v>
                </c:pt>
                <c:pt idx="719">
                  <c:v>0.69595597464099423</c:v>
                </c:pt>
                <c:pt idx="720">
                  <c:v>0.69566246593441883</c:v>
                </c:pt>
                <c:pt idx="721">
                  <c:v>0.69536910716178835</c:v>
                </c:pt>
                <c:pt idx="722">
                  <c:v>0.69507589796928804</c:v>
                </c:pt>
                <c:pt idx="723">
                  <c:v>0.69478283800310492</c:v>
                </c:pt>
                <c:pt idx="724">
                  <c:v>0.69448992690942368</c:v>
                </c:pt>
                <c:pt idx="725">
                  <c:v>0.69419716433443046</c:v>
                </c:pt>
                <c:pt idx="726">
                  <c:v>0.6939045499243115</c:v>
                </c:pt>
                <c:pt idx="727">
                  <c:v>0.69361208332525104</c:v>
                </c:pt>
                <c:pt idx="728">
                  <c:v>0.69331976418343599</c:v>
                </c:pt>
                <c:pt idx="729">
                  <c:v>0.69302759214505194</c:v>
                </c:pt>
                <c:pt idx="730">
                  <c:v>0.69273556685628424</c:v>
                </c:pt>
                <c:pt idx="731">
                  <c:v>0.69244368796331912</c:v>
                </c:pt>
                <c:pt idx="732">
                  <c:v>0.69215195511234207</c:v>
                </c:pt>
                <c:pt idx="733">
                  <c:v>0.6918603679495382</c:v>
                </c:pt>
                <c:pt idx="734">
                  <c:v>0.691568926121094</c:v>
                </c:pt>
                <c:pt idx="735">
                  <c:v>0.69127762927319469</c:v>
                </c:pt>
                <c:pt idx="736">
                  <c:v>0.6909864770520262</c:v>
                </c:pt>
                <c:pt idx="737">
                  <c:v>0.69069546910377488</c:v>
                </c:pt>
                <c:pt idx="738">
                  <c:v>0.69040460507462553</c:v>
                </c:pt>
                <c:pt idx="739">
                  <c:v>0.69011388461076439</c:v>
                </c:pt>
                <c:pt idx="740">
                  <c:v>0.68982330735837638</c:v>
                </c:pt>
                <c:pt idx="741">
                  <c:v>0.68953287296364851</c:v>
                </c:pt>
                <c:pt idx="742">
                  <c:v>0.6892425810727657</c:v>
                </c:pt>
                <c:pt idx="743">
                  <c:v>0.6889524313319132</c:v>
                </c:pt>
                <c:pt idx="744">
                  <c:v>0.68866242338727757</c:v>
                </c:pt>
                <c:pt idx="745">
                  <c:v>0.68837255688504451</c:v>
                </c:pt>
                <c:pt idx="746">
                  <c:v>0.68808283147139915</c:v>
                </c:pt>
                <c:pt idx="747">
                  <c:v>0.68779324679252785</c:v>
                </c:pt>
                <c:pt idx="748">
                  <c:v>0.68750380249461607</c:v>
                </c:pt>
                <c:pt idx="749">
                  <c:v>0.68721449822384906</c:v>
                </c:pt>
                <c:pt idx="750">
                  <c:v>0.6869253336264135</c:v>
                </c:pt>
                <c:pt idx="751">
                  <c:v>0.6866363083484941</c:v>
                </c:pt>
                <c:pt idx="752">
                  <c:v>0.6863474220362773</c:v>
                </c:pt>
                <c:pt idx="753">
                  <c:v>0.68605867433594869</c:v>
                </c:pt>
                <c:pt idx="754">
                  <c:v>0.68577006489369363</c:v>
                </c:pt>
                <c:pt idx="755">
                  <c:v>0.68548159335569814</c:v>
                </c:pt>
                <c:pt idx="756">
                  <c:v>0.68519325936814757</c:v>
                </c:pt>
                <c:pt idx="757">
                  <c:v>0.68490506257722861</c:v>
                </c:pt>
                <c:pt idx="758">
                  <c:v>0.68461700262912539</c:v>
                </c:pt>
                <c:pt idx="759">
                  <c:v>0.68432907917002539</c:v>
                </c:pt>
                <c:pt idx="760">
                  <c:v>0.68404129184611306</c:v>
                </c:pt>
                <c:pt idx="761">
                  <c:v>0.68375364030357466</c:v>
                </c:pt>
                <c:pt idx="762">
                  <c:v>0.68346612418859554</c:v>
                </c:pt>
                <c:pt idx="763">
                  <c:v>0.68317874314736171</c:v>
                </c:pt>
                <c:pt idx="764">
                  <c:v>0.68289149682605887</c:v>
                </c:pt>
                <c:pt idx="765">
                  <c:v>0.68260438487087338</c:v>
                </c:pt>
                <c:pt idx="766">
                  <c:v>0.68231740692798959</c:v>
                </c:pt>
                <c:pt idx="767">
                  <c:v>0.68203056264359385</c:v>
                </c:pt>
                <c:pt idx="768">
                  <c:v>0.6817438516638723</c:v>
                </c:pt>
                <c:pt idx="769">
                  <c:v>0.68145727363501007</c:v>
                </c:pt>
                <c:pt idx="770">
                  <c:v>0.68117082820319341</c:v>
                </c:pt>
                <c:pt idx="771">
                  <c:v>0.68088451501460723</c:v>
                </c:pt>
                <c:pt idx="772">
                  <c:v>0.68059833371543799</c:v>
                </c:pt>
                <c:pt idx="773">
                  <c:v>0.68031228395187149</c:v>
                </c:pt>
                <c:pt idx="774">
                  <c:v>0.68002636537009264</c:v>
                </c:pt>
                <c:pt idx="775">
                  <c:v>0.67974057761628837</c:v>
                </c:pt>
                <c:pt idx="776">
                  <c:v>0.6794549203366429</c:v>
                </c:pt>
                <c:pt idx="777">
                  <c:v>0.67916939317734326</c:v>
                </c:pt>
                <c:pt idx="778">
                  <c:v>0.67888399578457403</c:v>
                </c:pt>
                <c:pt idx="779">
                  <c:v>0.67859872780452246</c:v>
                </c:pt>
                <c:pt idx="780">
                  <c:v>0.67831358888337256</c:v>
                </c:pt>
                <c:pt idx="781">
                  <c:v>0.67802857866731114</c:v>
                </c:pt>
                <c:pt idx="782">
                  <c:v>0.67774369680252333</c:v>
                </c:pt>
                <c:pt idx="783">
                  <c:v>0.67745894293519537</c:v>
                </c:pt>
                <c:pt idx="784">
                  <c:v>0.67717431671151329</c:v>
                </c:pt>
                <c:pt idx="785">
                  <c:v>0.67688981777766122</c:v>
                </c:pt>
                <c:pt idx="786">
                  <c:v>0.67660544577982629</c:v>
                </c:pt>
                <c:pt idx="787">
                  <c:v>0.67632120036419408</c:v>
                </c:pt>
                <c:pt idx="788">
                  <c:v>0.67603708117694972</c:v>
                </c:pt>
                <c:pt idx="789">
                  <c:v>0.67575308786427968</c:v>
                </c:pt>
                <c:pt idx="790">
                  <c:v>0.67546922007236843</c:v>
                </c:pt>
                <c:pt idx="791">
                  <c:v>0.67518547744740354</c:v>
                </c:pt>
                <c:pt idx="792">
                  <c:v>0.67490185963556959</c:v>
                </c:pt>
                <c:pt idx="793">
                  <c:v>0.67461836628305205</c:v>
                </c:pt>
                <c:pt idx="794">
                  <c:v>0.67433499703603683</c:v>
                </c:pt>
                <c:pt idx="795">
                  <c:v>0.67405175154071029</c:v>
                </c:pt>
                <c:pt idx="796">
                  <c:v>0.67376862944325766</c:v>
                </c:pt>
                <c:pt idx="797">
                  <c:v>0.67348563038986431</c:v>
                </c:pt>
                <c:pt idx="798">
                  <c:v>0.67320275402671625</c:v>
                </c:pt>
                <c:pt idx="799">
                  <c:v>0.67291999999999996</c:v>
                </c:pt>
                <c:pt idx="800">
                  <c:v>0.67263736804848717</c:v>
                </c:pt>
                <c:pt idx="801">
                  <c:v>0.67235485828129815</c:v>
                </c:pt>
                <c:pt idx="802">
                  <c:v>0.67207247090014044</c:v>
                </c:pt>
                <c:pt idx="803">
                  <c:v>0.67179020610672158</c:v>
                </c:pt>
                <c:pt idx="804">
                  <c:v>0.67150806410274755</c:v>
                </c:pt>
                <c:pt idx="805">
                  <c:v>0.67122604508992723</c:v>
                </c:pt>
                <c:pt idx="806">
                  <c:v>0.67094414926996648</c:v>
                </c:pt>
                <c:pt idx="807">
                  <c:v>0.67066237684457353</c:v>
                </c:pt>
                <c:pt idx="808">
                  <c:v>0.67038072801545456</c:v>
                </c:pt>
                <c:pt idx="809">
                  <c:v>0.6700992029843178</c:v>
                </c:pt>
                <c:pt idx="810">
                  <c:v>0.66981780195287011</c:v>
                </c:pt>
                <c:pt idx="811">
                  <c:v>0.6695365251228178</c:v>
                </c:pt>
                <c:pt idx="812">
                  <c:v>0.66925537269586943</c:v>
                </c:pt>
                <c:pt idx="813">
                  <c:v>0.66897434487373131</c:v>
                </c:pt>
                <c:pt idx="814">
                  <c:v>0.66869344185811153</c:v>
                </c:pt>
                <c:pt idx="815">
                  <c:v>0.6684126638507164</c:v>
                </c:pt>
                <c:pt idx="816">
                  <c:v>0.66813201105325382</c:v>
                </c:pt>
                <c:pt idx="817">
                  <c:v>0.66785148366743041</c:v>
                </c:pt>
                <c:pt idx="818">
                  <c:v>0.6675710818949534</c:v>
                </c:pt>
                <c:pt idx="819">
                  <c:v>0.66729080593753065</c:v>
                </c:pt>
                <c:pt idx="820">
                  <c:v>0.6670106559968686</c:v>
                </c:pt>
                <c:pt idx="821">
                  <c:v>0.66673063227467544</c:v>
                </c:pt>
                <c:pt idx="822">
                  <c:v>0.66645073497265728</c:v>
                </c:pt>
                <c:pt idx="823">
                  <c:v>0.66617096429252198</c:v>
                </c:pt>
                <c:pt idx="824">
                  <c:v>0.66589132043597665</c:v>
                </c:pt>
                <c:pt idx="825">
                  <c:v>0.66561180360472849</c:v>
                </c:pt>
                <c:pt idx="826">
                  <c:v>0.66533241400048515</c:v>
                </c:pt>
                <c:pt idx="827">
                  <c:v>0.66505315182495273</c:v>
                </c:pt>
                <c:pt idx="828">
                  <c:v>0.66477401727983954</c:v>
                </c:pt>
                <c:pt idx="829">
                  <c:v>0.66449501056685223</c:v>
                </c:pt>
                <c:pt idx="830">
                  <c:v>0.66421613188769801</c:v>
                </c:pt>
                <c:pt idx="831">
                  <c:v>0.6639373814440841</c:v>
                </c:pt>
                <c:pt idx="832">
                  <c:v>0.66365875943771813</c:v>
                </c:pt>
                <c:pt idx="833">
                  <c:v>0.66338026607030676</c:v>
                </c:pt>
                <c:pt idx="834">
                  <c:v>0.66310190154355753</c:v>
                </c:pt>
                <c:pt idx="835">
                  <c:v>0.66282366605917797</c:v>
                </c:pt>
                <c:pt idx="836">
                  <c:v>0.66254555981887464</c:v>
                </c:pt>
                <c:pt idx="837">
                  <c:v>0.66226758302435473</c:v>
                </c:pt>
                <c:pt idx="838">
                  <c:v>0.66198973587732646</c:v>
                </c:pt>
                <c:pt idx="839">
                  <c:v>0.6617120185794958</c:v>
                </c:pt>
                <c:pt idx="840">
                  <c:v>0.66143443133257063</c:v>
                </c:pt>
                <c:pt idx="841">
                  <c:v>0.66115697433825771</c:v>
                </c:pt>
                <c:pt idx="842">
                  <c:v>0.66087964779826525</c:v>
                </c:pt>
                <c:pt idx="843">
                  <c:v>0.66060245191429923</c:v>
                </c:pt>
                <c:pt idx="844">
                  <c:v>0.66032538688806808</c:v>
                </c:pt>
                <c:pt idx="845">
                  <c:v>0.66004845292127756</c:v>
                </c:pt>
                <c:pt idx="846">
                  <c:v>0.65977165021563611</c:v>
                </c:pt>
                <c:pt idx="847">
                  <c:v>0.6594949789728507</c:v>
                </c:pt>
                <c:pt idx="848">
                  <c:v>0.65921843939462799</c:v>
                </c:pt>
                <c:pt idx="849">
                  <c:v>0.65894203168267595</c:v>
                </c:pt>
                <c:pt idx="850">
                  <c:v>0.65866575603870059</c:v>
                </c:pt>
                <c:pt idx="851">
                  <c:v>0.65838961266441054</c:v>
                </c:pt>
                <c:pt idx="852">
                  <c:v>0.65811360176151257</c:v>
                </c:pt>
                <c:pt idx="853">
                  <c:v>0.65783772353171355</c:v>
                </c:pt>
                <c:pt idx="854">
                  <c:v>0.65756197817672091</c:v>
                </c:pt>
                <c:pt idx="855">
                  <c:v>0.65728636589824174</c:v>
                </c:pt>
                <c:pt idx="856">
                  <c:v>0.65701088689798326</c:v>
                </c:pt>
                <c:pt idx="857">
                  <c:v>0.65673554137765322</c:v>
                </c:pt>
                <c:pt idx="858">
                  <c:v>0.6564603295389575</c:v>
                </c:pt>
                <c:pt idx="859">
                  <c:v>0.65618525158360519</c:v>
                </c:pt>
                <c:pt idx="860">
                  <c:v>0.65591030771330217</c:v>
                </c:pt>
                <c:pt idx="861">
                  <c:v>0.65563549812975586</c:v>
                </c:pt>
                <c:pt idx="862">
                  <c:v>0.6553608230346738</c:v>
                </c:pt>
                <c:pt idx="863">
                  <c:v>0.65508628262976276</c:v>
                </c:pt>
                <c:pt idx="864">
                  <c:v>0.65481187711673028</c:v>
                </c:pt>
                <c:pt idx="865">
                  <c:v>0.65453760669728367</c:v>
                </c:pt>
                <c:pt idx="866">
                  <c:v>0.65426347157312981</c:v>
                </c:pt>
                <c:pt idx="867">
                  <c:v>0.65398947194597601</c:v>
                </c:pt>
                <c:pt idx="868">
                  <c:v>0.6537156080175297</c:v>
                </c:pt>
                <c:pt idx="869">
                  <c:v>0.6534418799894981</c:v>
                </c:pt>
                <c:pt idx="870">
                  <c:v>0.65316828806358807</c:v>
                </c:pt>
                <c:pt idx="871">
                  <c:v>0.65289483244150714</c:v>
                </c:pt>
                <c:pt idx="872">
                  <c:v>0.65262151332496221</c:v>
                </c:pt>
                <c:pt idx="873">
                  <c:v>0.65234833091566102</c:v>
                </c:pt>
                <c:pt idx="874">
                  <c:v>0.65207528541530979</c:v>
                </c:pt>
                <c:pt idx="875">
                  <c:v>0.65180237702561739</c:v>
                </c:pt>
                <c:pt idx="876">
                  <c:v>0.65152960594828913</c:v>
                </c:pt>
                <c:pt idx="877">
                  <c:v>0.65125697238503344</c:v>
                </c:pt>
                <c:pt idx="878">
                  <c:v>0.65098447653755798</c:v>
                </c:pt>
                <c:pt idx="879">
                  <c:v>0.65071211860756795</c:v>
                </c:pt>
                <c:pt idx="880">
                  <c:v>0.65043989879677278</c:v>
                </c:pt>
                <c:pt idx="881">
                  <c:v>0.65016781730687834</c:v>
                </c:pt>
                <c:pt idx="882">
                  <c:v>0.64989587433959206</c:v>
                </c:pt>
                <c:pt idx="883">
                  <c:v>0.64962407009662149</c:v>
                </c:pt>
                <c:pt idx="884">
                  <c:v>0.64935240477967393</c:v>
                </c:pt>
                <c:pt idx="885">
                  <c:v>0.64908087859045582</c:v>
                </c:pt>
                <c:pt idx="886">
                  <c:v>0.64880949173067504</c:v>
                </c:pt>
                <c:pt idx="887">
                  <c:v>0.64853824440203911</c:v>
                </c:pt>
                <c:pt idx="888">
                  <c:v>0.6482671368062547</c:v>
                </c:pt>
                <c:pt idx="889">
                  <c:v>0.64799616914502889</c:v>
                </c:pt>
                <c:pt idx="890">
                  <c:v>0.64772534162006934</c:v>
                </c:pt>
                <c:pt idx="891">
                  <c:v>0.64745465443308259</c:v>
                </c:pt>
                <c:pt idx="892">
                  <c:v>0.64718410778577651</c:v>
                </c:pt>
                <c:pt idx="893">
                  <c:v>0.64691370187985875</c:v>
                </c:pt>
                <c:pt idx="894">
                  <c:v>0.64664343691703519</c:v>
                </c:pt>
                <c:pt idx="895">
                  <c:v>0.64637331309901347</c:v>
                </c:pt>
                <c:pt idx="896">
                  <c:v>0.6461033306275018</c:v>
                </c:pt>
                <c:pt idx="897">
                  <c:v>0.64583348970420662</c:v>
                </c:pt>
                <c:pt idx="898">
                  <c:v>0.6455637905308349</c:v>
                </c:pt>
                <c:pt idx="899">
                  <c:v>0.64529423330909408</c:v>
                </c:pt>
                <c:pt idx="900">
                  <c:v>0.64502481824069158</c:v>
                </c:pt>
                <c:pt idx="901">
                  <c:v>0.64475554552733461</c:v>
                </c:pt>
                <c:pt idx="902">
                  <c:v>0.64448641537072993</c:v>
                </c:pt>
                <c:pt idx="903">
                  <c:v>0.64421742797258497</c:v>
                </c:pt>
                <c:pt idx="904">
                  <c:v>0.64394858353460771</c:v>
                </c:pt>
                <c:pt idx="905">
                  <c:v>0.64367988225850414</c:v>
                </c:pt>
                <c:pt idx="906">
                  <c:v>0.64341132434598225</c:v>
                </c:pt>
                <c:pt idx="907">
                  <c:v>0.6431429099987489</c:v>
                </c:pt>
                <c:pt idx="908">
                  <c:v>0.64287463941851164</c:v>
                </c:pt>
                <c:pt idx="909">
                  <c:v>0.64260651280697734</c:v>
                </c:pt>
                <c:pt idx="910">
                  <c:v>0.64233853036585375</c:v>
                </c:pt>
                <c:pt idx="911">
                  <c:v>0.64207069229684688</c:v>
                </c:pt>
                <c:pt idx="912">
                  <c:v>0.64180299880166536</c:v>
                </c:pt>
                <c:pt idx="913">
                  <c:v>0.64153545008201562</c:v>
                </c:pt>
                <c:pt idx="914">
                  <c:v>0.64126804633960477</c:v>
                </c:pt>
                <c:pt idx="915">
                  <c:v>0.64100078777614089</c:v>
                </c:pt>
                <c:pt idx="916">
                  <c:v>0.64073367459333042</c:v>
                </c:pt>
                <c:pt idx="917">
                  <c:v>0.64046670699288044</c:v>
                </c:pt>
                <c:pt idx="918">
                  <c:v>0.64019988517649884</c:v>
                </c:pt>
                <c:pt idx="919">
                  <c:v>0.63993320934589271</c:v>
                </c:pt>
                <c:pt idx="920">
                  <c:v>0.63966667970276858</c:v>
                </c:pt>
                <c:pt idx="921">
                  <c:v>0.63940029644883456</c:v>
                </c:pt>
                <c:pt idx="922">
                  <c:v>0.63913405978579652</c:v>
                </c:pt>
                <c:pt idx="923">
                  <c:v>0.63886796991536343</c:v>
                </c:pt>
                <c:pt idx="924">
                  <c:v>0.63860202703924129</c:v>
                </c:pt>
                <c:pt idx="925">
                  <c:v>0.63833623135913742</c:v>
                </c:pt>
                <c:pt idx="926">
                  <c:v>0.6380705830767599</c:v>
                </c:pt>
                <c:pt idx="927">
                  <c:v>0.63780508239381495</c:v>
                </c:pt>
                <c:pt idx="928">
                  <c:v>0.63753972951201054</c:v>
                </c:pt>
                <c:pt idx="929">
                  <c:v>0.63727452463305334</c:v>
                </c:pt>
                <c:pt idx="930">
                  <c:v>0.63700946795865043</c:v>
                </c:pt>
                <c:pt idx="931">
                  <c:v>0.63674455969050947</c:v>
                </c:pt>
                <c:pt idx="932">
                  <c:v>0.63647980003033755</c:v>
                </c:pt>
                <c:pt idx="933">
                  <c:v>0.63621518917984177</c:v>
                </c:pt>
                <c:pt idx="934">
                  <c:v>0.63595072734072988</c:v>
                </c:pt>
                <c:pt idx="935">
                  <c:v>0.63568641471470833</c:v>
                </c:pt>
                <c:pt idx="936">
                  <c:v>0.6354222515034843</c:v>
                </c:pt>
                <c:pt idx="937">
                  <c:v>0.63515823790876591</c:v>
                </c:pt>
                <c:pt idx="938">
                  <c:v>0.63489437413225969</c:v>
                </c:pt>
                <c:pt idx="939">
                  <c:v>0.63463066037567273</c:v>
                </c:pt>
                <c:pt idx="940">
                  <c:v>0.63436709684071291</c:v>
                </c:pt>
                <c:pt idx="941">
                  <c:v>0.63410368372908676</c:v>
                </c:pt>
                <c:pt idx="942">
                  <c:v>0.63384042124250184</c:v>
                </c:pt>
                <c:pt idx="943">
                  <c:v>0.63357730958266489</c:v>
                </c:pt>
                <c:pt idx="944">
                  <c:v>0.63331434895128425</c:v>
                </c:pt>
                <c:pt idx="945">
                  <c:v>0.63305153955006621</c:v>
                </c:pt>
                <c:pt idx="946">
                  <c:v>0.63278888158071789</c:v>
                </c:pt>
                <c:pt idx="947">
                  <c:v>0.63252637524494726</c:v>
                </c:pt>
                <c:pt idx="948">
                  <c:v>0.63226402074446064</c:v>
                </c:pt>
                <c:pt idx="949">
                  <c:v>0.63200181828096569</c:v>
                </c:pt>
                <c:pt idx="950">
                  <c:v>0.6317397680561696</c:v>
                </c:pt>
                <c:pt idx="951">
                  <c:v>0.63147787027177982</c:v>
                </c:pt>
                <c:pt idx="952">
                  <c:v>0.63121612512950276</c:v>
                </c:pt>
                <c:pt idx="953">
                  <c:v>0.63095453283104663</c:v>
                </c:pt>
                <c:pt idx="954">
                  <c:v>0.63069309357811854</c:v>
                </c:pt>
                <c:pt idx="955">
                  <c:v>0.63043180757242512</c:v>
                </c:pt>
                <c:pt idx="956">
                  <c:v>0.63017067501567348</c:v>
                </c:pt>
                <c:pt idx="957">
                  <c:v>0.62990969610957204</c:v>
                </c:pt>
                <c:pt idx="958">
                  <c:v>0.62964887105582656</c:v>
                </c:pt>
                <c:pt idx="959">
                  <c:v>0.6293882000561446</c:v>
                </c:pt>
                <c:pt idx="960">
                  <c:v>0.62912768331223401</c:v>
                </c:pt>
                <c:pt idx="961">
                  <c:v>0.62886732102580201</c:v>
                </c:pt>
                <c:pt idx="962">
                  <c:v>0.62860711339855491</c:v>
                </c:pt>
                <c:pt idx="963">
                  <c:v>0.62834706063219992</c:v>
                </c:pt>
                <c:pt idx="964">
                  <c:v>0.62808716292844591</c:v>
                </c:pt>
                <c:pt idx="965">
                  <c:v>0.62782742048899887</c:v>
                </c:pt>
                <c:pt idx="966">
                  <c:v>0.62756783351556567</c:v>
                </c:pt>
                <c:pt idx="967">
                  <c:v>0.62730840220985362</c:v>
                </c:pt>
                <c:pt idx="968">
                  <c:v>0.62704912677357116</c:v>
                </c:pt>
                <c:pt idx="969">
                  <c:v>0.62679000740842405</c:v>
                </c:pt>
                <c:pt idx="970">
                  <c:v>0.6265310443161205</c:v>
                </c:pt>
                <c:pt idx="971">
                  <c:v>0.62627223769836693</c:v>
                </c:pt>
                <c:pt idx="972">
                  <c:v>0.62601358775687044</c:v>
                </c:pt>
                <c:pt idx="973">
                  <c:v>0.62575509469333945</c:v>
                </c:pt>
                <c:pt idx="974">
                  <c:v>0.62549675870948063</c:v>
                </c:pt>
                <c:pt idx="975">
                  <c:v>0.62523858000700039</c:v>
                </c:pt>
                <c:pt idx="976">
                  <c:v>0.62498055878760694</c:v>
                </c:pt>
                <c:pt idx="977">
                  <c:v>0.62472269525300694</c:v>
                </c:pt>
                <c:pt idx="978">
                  <c:v>0.62446498960490837</c:v>
                </c:pt>
                <c:pt idx="979">
                  <c:v>0.62420744204501744</c:v>
                </c:pt>
                <c:pt idx="980">
                  <c:v>0.62395005277504145</c:v>
                </c:pt>
                <c:pt idx="981">
                  <c:v>0.62369282199668818</c:v>
                </c:pt>
                <c:pt idx="982">
                  <c:v>0.62343574991166462</c:v>
                </c:pt>
                <c:pt idx="983">
                  <c:v>0.6231788367216784</c:v>
                </c:pt>
                <c:pt idx="984">
                  <c:v>0.62292208262843585</c:v>
                </c:pt>
                <c:pt idx="985">
                  <c:v>0.62266548783364462</c:v>
                </c:pt>
                <c:pt idx="986">
                  <c:v>0.62240905253901224</c:v>
                </c:pt>
                <c:pt idx="987">
                  <c:v>0.62215277694624527</c:v>
                </c:pt>
                <c:pt idx="988">
                  <c:v>0.62189666125705167</c:v>
                </c:pt>
                <c:pt idx="989">
                  <c:v>0.62164070567313767</c:v>
                </c:pt>
                <c:pt idx="990">
                  <c:v>0.62138491039621147</c:v>
                </c:pt>
                <c:pt idx="991">
                  <c:v>0.62112927562798048</c:v>
                </c:pt>
                <c:pt idx="992">
                  <c:v>0.6208738015701506</c:v>
                </c:pt>
                <c:pt idx="993">
                  <c:v>0.62061848842442979</c:v>
                </c:pt>
                <c:pt idx="994">
                  <c:v>0.62036333639252528</c:v>
                </c:pt>
                <c:pt idx="995">
                  <c:v>0.62010834567614459</c:v>
                </c:pt>
                <c:pt idx="996">
                  <c:v>0.61985351647699405</c:v>
                </c:pt>
                <c:pt idx="997">
                  <c:v>0.61959884899678186</c:v>
                </c:pt>
                <c:pt idx="998">
                  <c:v>0.61934434343721501</c:v>
                </c:pt>
                <c:pt idx="999">
                  <c:v>0.61909000000000003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attenuation'!$R$8:$R$52</c:f>
              <c:numCache>
                <c:formatCode>0.000</c:formatCode>
                <c:ptCount val="45"/>
                <c:pt idx="1">
                  <c:v>0.9859348</c:v>
                </c:pt>
                <c:pt idx="2">
                  <c:v>0.98362579999999999</c:v>
                </c:pt>
                <c:pt idx="4">
                  <c:v>0.97935479999999997</c:v>
                </c:pt>
                <c:pt idx="5">
                  <c:v>0.97535760000000005</c:v>
                </c:pt>
                <c:pt idx="6">
                  <c:v>0.97165080000000004</c:v>
                </c:pt>
                <c:pt idx="7">
                  <c:v>0.96654620000000002</c:v>
                </c:pt>
                <c:pt idx="8">
                  <c:v>0.95889639999999998</c:v>
                </c:pt>
                <c:pt idx="10">
                  <c:v>0.94556320000000005</c:v>
                </c:pt>
                <c:pt idx="12">
                  <c:v>0.9336622</c:v>
                </c:pt>
                <c:pt idx="14">
                  <c:v>0.92245920000000003</c:v>
                </c:pt>
                <c:pt idx="15">
                  <c:v>0.91174719999999998</c:v>
                </c:pt>
                <c:pt idx="17">
                  <c:v>0.89145540000000001</c:v>
                </c:pt>
                <c:pt idx="19">
                  <c:v>0.87244940000000004</c:v>
                </c:pt>
                <c:pt idx="20">
                  <c:v>0.85438199999999997</c:v>
                </c:pt>
                <c:pt idx="22">
                  <c:v>0.82863179999999992</c:v>
                </c:pt>
                <c:pt idx="23">
                  <c:v>0.78864699999999999</c:v>
                </c:pt>
                <c:pt idx="25">
                  <c:v>0.71625620000000001</c:v>
                </c:pt>
                <c:pt idx="26">
                  <c:v>0.65145719999999996</c:v>
                </c:pt>
                <c:pt idx="27">
                  <c:v>0.59333659999999999</c:v>
                </c:pt>
                <c:pt idx="28">
                  <c:v>0.54152219999999995</c:v>
                </c:pt>
                <c:pt idx="30">
                  <c:v>0.45525939999999998</c:v>
                </c:pt>
                <c:pt idx="32">
                  <c:v>0.38862960000000002</c:v>
                </c:pt>
                <c:pt idx="33">
                  <c:v>0.3370976</c:v>
                </c:pt>
                <c:pt idx="35">
                  <c:v>0.27953360000000005</c:v>
                </c:pt>
                <c:pt idx="36">
                  <c:v>0.21595039999999988</c:v>
                </c:pt>
                <c:pt idx="38">
                  <c:v>0.14711479999999999</c:v>
                </c:pt>
                <c:pt idx="39">
                  <c:v>0.11112480000000002</c:v>
                </c:pt>
                <c:pt idx="40">
                  <c:v>8.9244600000000007E-2</c:v>
                </c:pt>
                <c:pt idx="41">
                  <c:v>7.4517799999999967E-2</c:v>
                </c:pt>
                <c:pt idx="42">
                  <c:v>5.6004199999999948E-2</c:v>
                </c:pt>
                <c:pt idx="43">
                  <c:v>4.4827399999999962E-2</c:v>
                </c:pt>
                <c:pt idx="44">
                  <c:v>2.2436999999999929E-2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attenuation'!$BB$8:$BB$1007</c:f>
              <c:numCache>
                <c:formatCode>0.000</c:formatCode>
                <c:ptCount val="1000"/>
                <c:pt idx="0">
                  <c:v>0.99848775179412719</c:v>
                </c:pt>
                <c:pt idx="1">
                  <c:v>0.99696596145152272</c:v>
                </c:pt>
                <c:pt idx="2">
                  <c:v>0.99545754668042974</c:v>
                </c:pt>
                <c:pt idx="3">
                  <c:v>0.99396925992398122</c:v>
                </c:pt>
                <c:pt idx="4">
                  <c:v>0.9925078536253098</c:v>
                </c:pt>
                <c:pt idx="5">
                  <c:v>0.99108008022754857</c:v>
                </c:pt>
                <c:pt idx="6">
                  <c:v>0.98969269217383038</c:v>
                </c:pt>
                <c:pt idx="7">
                  <c:v>0.98835244190728799</c:v>
                </c:pt>
                <c:pt idx="8">
                  <c:v>0.98706608187105438</c:v>
                </c:pt>
                <c:pt idx="9">
                  <c:v>0.9858403645082624</c:v>
                </c:pt>
                <c:pt idx="10">
                  <c:v>0.98467637764281546</c:v>
                </c:pt>
                <c:pt idx="11">
                  <c:v>0.98355255062169877</c:v>
                </c:pt>
                <c:pt idx="12">
                  <c:v>0.98244658709716903</c:v>
                </c:pt>
                <c:pt idx="13">
                  <c:v>0.98135594641948409</c:v>
                </c:pt>
                <c:pt idx="14">
                  <c:v>0.98028302686340241</c:v>
                </c:pt>
                <c:pt idx="15">
                  <c:v>0.97923022670368287</c:v>
                </c:pt>
                <c:pt idx="16">
                  <c:v>0.97819935937284352</c:v>
                </c:pt>
                <c:pt idx="17">
                  <c:v>0.97718989893444275</c:v>
                </c:pt>
                <c:pt idx="18">
                  <c:v>0.9762007346097985</c:v>
                </c:pt>
                <c:pt idx="19">
                  <c:v>0.9752307556202291</c:v>
                </c:pt>
                <c:pt idx="20">
                  <c:v>0.97427889197587891</c:v>
                </c:pt>
                <c:pt idx="21">
                  <c:v>0.97334423684219873</c:v>
                </c:pt>
                <c:pt idx="22">
                  <c:v>0.97242592417346618</c:v>
                </c:pt>
                <c:pt idx="23">
                  <c:v>0.97152308792395858</c:v>
                </c:pt>
                <c:pt idx="24">
                  <c:v>0.97063491915196121</c:v>
                </c:pt>
                <c:pt idx="25">
                  <c:v>0.96976083733178975</c:v>
                </c:pt>
                <c:pt idx="26">
                  <c:v>0.96890031904176754</c:v>
                </c:pt>
                <c:pt idx="27">
                  <c:v>0.96805284086021803</c:v>
                </c:pt>
                <c:pt idx="28">
                  <c:v>0.96721787936546466</c:v>
                </c:pt>
                <c:pt idx="29">
                  <c:v>0.96639491113583054</c:v>
                </c:pt>
                <c:pt idx="30">
                  <c:v>0.965583426472997</c:v>
                </c:pt>
                <c:pt idx="31">
                  <c:v>0.96478297057207485</c:v>
                </c:pt>
                <c:pt idx="32">
                  <c:v>0.9639931023515329</c:v>
                </c:pt>
                <c:pt idx="33">
                  <c:v>0.96321338072983909</c:v>
                </c:pt>
                <c:pt idx="34">
                  <c:v>0.96244336462546276</c:v>
                </c:pt>
                <c:pt idx="35">
                  <c:v>0.96168261295687207</c:v>
                </c:pt>
                <c:pt idx="36">
                  <c:v>0.96093068464253573</c:v>
                </c:pt>
                <c:pt idx="37">
                  <c:v>0.9601871386009222</c:v>
                </c:pt>
                <c:pt idx="38">
                  <c:v>0.95945153375049985</c:v>
                </c:pt>
                <c:pt idx="39">
                  <c:v>0.95872342900973762</c:v>
                </c:pt>
                <c:pt idx="40">
                  <c:v>0.95800242418320636</c:v>
                </c:pt>
                <c:pt idx="41">
                  <c:v>0.95728828261988674</c:v>
                </c:pt>
                <c:pt idx="42">
                  <c:v>0.95658080855486194</c:v>
                </c:pt>
                <c:pt idx="43">
                  <c:v>0.955879806223215</c:v>
                </c:pt>
                <c:pt idx="44">
                  <c:v>0.95518507986002921</c:v>
                </c:pt>
                <c:pt idx="45">
                  <c:v>0.95449643370038761</c:v>
                </c:pt>
                <c:pt idx="46">
                  <c:v>0.95381367197937317</c:v>
                </c:pt>
                <c:pt idx="47">
                  <c:v>0.95313659893206926</c:v>
                </c:pt>
                <c:pt idx="48">
                  <c:v>0.95246501879355883</c:v>
                </c:pt>
                <c:pt idx="49">
                  <c:v>0.95179873579892516</c:v>
                </c:pt>
                <c:pt idx="50">
                  <c:v>0.9511375541832513</c:v>
                </c:pt>
                <c:pt idx="51">
                  <c:v>0.95048127818162031</c:v>
                </c:pt>
                <c:pt idx="52">
                  <c:v>0.94982971202911548</c:v>
                </c:pt>
                <c:pt idx="53">
                  <c:v>0.94918265996081974</c:v>
                </c:pt>
                <c:pt idx="54">
                  <c:v>0.94853992621181638</c:v>
                </c:pt>
                <c:pt idx="55">
                  <c:v>0.94790131501718844</c:v>
                </c:pt>
                <c:pt idx="56">
                  <c:v>0.94726663061201921</c:v>
                </c:pt>
                <c:pt idx="57">
                  <c:v>0.94663567723139153</c:v>
                </c:pt>
                <c:pt idx="58">
                  <c:v>0.94600825911038877</c:v>
                </c:pt>
                <c:pt idx="59">
                  <c:v>0.94538418048409389</c:v>
                </c:pt>
                <c:pt idx="60">
                  <c:v>0.94476326505124653</c:v>
                </c:pt>
                <c:pt idx="61">
                  <c:v>0.94414541436521082</c:v>
                </c:pt>
                <c:pt idx="62">
                  <c:v>0.94353054944300729</c:v>
                </c:pt>
                <c:pt idx="63">
                  <c:v>0.94291859130165689</c:v>
                </c:pt>
                <c:pt idx="64">
                  <c:v>0.94230946095818013</c:v>
                </c:pt>
                <c:pt idx="65">
                  <c:v>0.9417030794295973</c:v>
                </c:pt>
                <c:pt idx="66">
                  <c:v>0.94109936773292957</c:v>
                </c:pt>
                <c:pt idx="67">
                  <c:v>0.94049824688519723</c:v>
                </c:pt>
                <c:pt idx="68">
                  <c:v>0.93989963790342124</c:v>
                </c:pt>
                <c:pt idx="69">
                  <c:v>0.93930346180462154</c:v>
                </c:pt>
                <c:pt idx="70">
                  <c:v>0.93870963960581943</c:v>
                </c:pt>
                <c:pt idx="71">
                  <c:v>0.93811809232403531</c:v>
                </c:pt>
                <c:pt idx="72">
                  <c:v>0.93752874097628958</c:v>
                </c:pt>
                <c:pt idx="73">
                  <c:v>0.9369415065796034</c:v>
                </c:pt>
                <c:pt idx="74">
                  <c:v>0.93635631015099685</c:v>
                </c:pt>
                <c:pt idx="75">
                  <c:v>0.93577307270749088</c:v>
                </c:pt>
                <c:pt idx="76">
                  <c:v>0.93519171526610589</c:v>
                </c:pt>
                <c:pt idx="77">
                  <c:v>0.93461215884386295</c:v>
                </c:pt>
                <c:pt idx="78">
                  <c:v>0.93403432445778223</c:v>
                </c:pt>
                <c:pt idx="79">
                  <c:v>0.93345813312488424</c:v>
                </c:pt>
                <c:pt idx="80">
                  <c:v>0.93288351680436399</c:v>
                </c:pt>
                <c:pt idx="81">
                  <c:v>0.93231045122411116</c:v>
                </c:pt>
                <c:pt idx="82">
                  <c:v>0.93173892305418993</c:v>
                </c:pt>
                <c:pt idx="83">
                  <c:v>0.93116891896466436</c:v>
                </c:pt>
                <c:pt idx="84">
                  <c:v>0.9306004256255983</c:v>
                </c:pt>
                <c:pt idx="85">
                  <c:v>0.93003342970705583</c:v>
                </c:pt>
                <c:pt idx="86">
                  <c:v>0.92946791787910066</c:v>
                </c:pt>
                <c:pt idx="87">
                  <c:v>0.9289038768117972</c:v>
                </c:pt>
                <c:pt idx="88">
                  <c:v>0.92834129317520908</c:v>
                </c:pt>
                <c:pt idx="89">
                  <c:v>0.92778015363940058</c:v>
                </c:pt>
                <c:pt idx="90">
                  <c:v>0.92722044487443545</c:v>
                </c:pt>
                <c:pt idx="91">
                  <c:v>0.92666215355037762</c:v>
                </c:pt>
                <c:pt idx="92">
                  <c:v>0.92610526633729129</c:v>
                </c:pt>
                <c:pt idx="93">
                  <c:v>0.9255497699052404</c:v>
                </c:pt>
                <c:pt idx="94">
                  <c:v>0.9249956509242887</c:v>
                </c:pt>
                <c:pt idx="95">
                  <c:v>0.9244428960645007</c:v>
                </c:pt>
                <c:pt idx="96">
                  <c:v>0.92389149199593967</c:v>
                </c:pt>
                <c:pt idx="97">
                  <c:v>0.92334142538867026</c:v>
                </c:pt>
                <c:pt idx="98">
                  <c:v>0.92279268291275596</c:v>
                </c:pt>
                <c:pt idx="99">
                  <c:v>0.92224525123826107</c:v>
                </c:pt>
                <c:pt idx="100">
                  <c:v>0.92169911579486619</c:v>
                </c:pt>
                <c:pt idx="101">
                  <c:v>0.92115425705071918</c:v>
                </c:pt>
                <c:pt idx="102">
                  <c:v>0.92061065423358501</c:v>
                </c:pt>
                <c:pt idx="103">
                  <c:v>0.92006828657122819</c:v>
                </c:pt>
                <c:pt idx="104">
                  <c:v>0.91952713329141367</c:v>
                </c:pt>
                <c:pt idx="105">
                  <c:v>0.91898717362190585</c:v>
                </c:pt>
                <c:pt idx="106">
                  <c:v>0.91844838679046958</c:v>
                </c:pt>
                <c:pt idx="107">
                  <c:v>0.91791075202486982</c:v>
                </c:pt>
                <c:pt idx="108">
                  <c:v>0.91737424855287097</c:v>
                </c:pt>
                <c:pt idx="109">
                  <c:v>0.91683885560223788</c:v>
                </c:pt>
                <c:pt idx="110">
                  <c:v>0.91630455240073516</c:v>
                </c:pt>
                <c:pt idx="111">
                  <c:v>0.91577131817612767</c:v>
                </c:pt>
                <c:pt idx="112">
                  <c:v>0.91523913215617991</c:v>
                </c:pt>
                <c:pt idx="113">
                  <c:v>0.91470797356865718</c:v>
                </c:pt>
                <c:pt idx="114">
                  <c:v>0.91417782164132366</c:v>
                </c:pt>
                <c:pt idx="115">
                  <c:v>0.91364865560194386</c:v>
                </c:pt>
                <c:pt idx="116">
                  <c:v>0.91312045467828307</c:v>
                </c:pt>
                <c:pt idx="117">
                  <c:v>0.91259319809810568</c:v>
                </c:pt>
                <c:pt idx="118">
                  <c:v>0.91206686508917645</c:v>
                </c:pt>
                <c:pt idx="119">
                  <c:v>0.91154143487926031</c:v>
                </c:pt>
                <c:pt idx="120">
                  <c:v>0.9110168899657296</c:v>
                </c:pt>
                <c:pt idx="121">
                  <c:v>0.91049322592439064</c:v>
                </c:pt>
                <c:pt idx="122">
                  <c:v>0.90997044160065688</c:v>
                </c:pt>
                <c:pt idx="123">
                  <c:v>0.90944853583994234</c:v>
                </c:pt>
                <c:pt idx="124">
                  <c:v>0.9089275074876606</c:v>
                </c:pt>
                <c:pt idx="125">
                  <c:v>0.90840735538922579</c:v>
                </c:pt>
                <c:pt idx="126">
                  <c:v>0.90788807839005115</c:v>
                </c:pt>
                <c:pt idx="127">
                  <c:v>0.90736967533555091</c:v>
                </c:pt>
                <c:pt idx="128">
                  <c:v>0.90685214507113932</c:v>
                </c:pt>
                <c:pt idx="129">
                  <c:v>0.90633548644222928</c:v>
                </c:pt>
                <c:pt idx="130">
                  <c:v>0.90581969829423503</c:v>
                </c:pt>
                <c:pt idx="131">
                  <c:v>0.90530477947257071</c:v>
                </c:pt>
                <c:pt idx="132">
                  <c:v>0.90479072882264955</c:v>
                </c:pt>
                <c:pt idx="133">
                  <c:v>0.90427754518988601</c:v>
                </c:pt>
                <c:pt idx="134">
                  <c:v>0.90376522741969323</c:v>
                </c:pt>
                <c:pt idx="135">
                  <c:v>0.90325377435748522</c:v>
                </c:pt>
                <c:pt idx="136">
                  <c:v>0.90274318484867622</c:v>
                </c:pt>
                <c:pt idx="137">
                  <c:v>0.90223345773867958</c:v>
                </c:pt>
                <c:pt idx="138">
                  <c:v>0.90172459187290976</c:v>
                </c:pt>
                <c:pt idx="139">
                  <c:v>0.90121658609677979</c:v>
                </c:pt>
                <c:pt idx="140">
                  <c:v>0.9007094392557039</c:v>
                </c:pt>
                <c:pt idx="141">
                  <c:v>0.90020315019509578</c:v>
                </c:pt>
                <c:pt idx="142">
                  <c:v>0.89969771776036933</c:v>
                </c:pt>
                <c:pt idx="143">
                  <c:v>0.89919314079693802</c:v>
                </c:pt>
                <c:pt idx="144">
                  <c:v>0.89868941815021586</c:v>
                </c:pt>
                <c:pt idx="145">
                  <c:v>0.89818654866561742</c:v>
                </c:pt>
                <c:pt idx="146">
                  <c:v>0.89768453118855573</c:v>
                </c:pt>
                <c:pt idx="147">
                  <c:v>0.89718336456444447</c:v>
                </c:pt>
                <c:pt idx="148">
                  <c:v>0.89668304763869799</c:v>
                </c:pt>
                <c:pt idx="149">
                  <c:v>0.89618357925672965</c:v>
                </c:pt>
                <c:pt idx="150">
                  <c:v>0.89568495826395389</c:v>
                </c:pt>
                <c:pt idx="151">
                  <c:v>0.89518718350578352</c:v>
                </c:pt>
                <c:pt idx="152">
                  <c:v>0.89469025382763345</c:v>
                </c:pt>
                <c:pt idx="153">
                  <c:v>0.89419416807491681</c:v>
                </c:pt>
                <c:pt idx="154">
                  <c:v>0.8936989250930476</c:v>
                </c:pt>
                <c:pt idx="155">
                  <c:v>0.89320452372743997</c:v>
                </c:pt>
                <c:pt idx="156">
                  <c:v>0.89271096282350682</c:v>
                </c:pt>
                <c:pt idx="157">
                  <c:v>0.89221824122666304</c:v>
                </c:pt>
                <c:pt idx="158">
                  <c:v>0.89172635778232201</c:v>
                </c:pt>
                <c:pt idx="159">
                  <c:v>0.89123531133589728</c:v>
                </c:pt>
                <c:pt idx="160">
                  <c:v>0.89074509980630678</c:v>
                </c:pt>
                <c:pt idx="161">
                  <c:v>0.89025571740648424</c:v>
                </c:pt>
                <c:pt idx="162">
                  <c:v>0.88976715742286727</c:v>
                </c:pt>
                <c:pt idx="163">
                  <c:v>0.88927941314189274</c:v>
                </c:pt>
                <c:pt idx="164">
                  <c:v>0.88879247784999893</c:v>
                </c:pt>
                <c:pt idx="165">
                  <c:v>0.88830634483362303</c:v>
                </c:pt>
                <c:pt idx="166">
                  <c:v>0.88782100737920289</c:v>
                </c:pt>
                <c:pt idx="167">
                  <c:v>0.88733645877317524</c:v>
                </c:pt>
                <c:pt idx="168">
                  <c:v>0.88685269230197794</c:v>
                </c:pt>
                <c:pt idx="169">
                  <c:v>0.88636970125204884</c:v>
                </c:pt>
                <c:pt idx="170">
                  <c:v>0.885887478909825</c:v>
                </c:pt>
                <c:pt idx="171">
                  <c:v>0.88540601856174428</c:v>
                </c:pt>
                <c:pt idx="172">
                  <c:v>0.88492531349424386</c:v>
                </c:pt>
                <c:pt idx="173">
                  <c:v>0.88444535699376159</c:v>
                </c:pt>
                <c:pt idx="174">
                  <c:v>0.88396614234673454</c:v>
                </c:pt>
                <c:pt idx="175">
                  <c:v>0.8834876628396009</c:v>
                </c:pt>
                <c:pt idx="176">
                  <c:v>0.88300991175879751</c:v>
                </c:pt>
                <c:pt idx="177">
                  <c:v>0.88253288239076211</c:v>
                </c:pt>
                <c:pt idx="178">
                  <c:v>0.88205656802193255</c:v>
                </c:pt>
                <c:pt idx="179">
                  <c:v>0.8815809619387458</c:v>
                </c:pt>
                <c:pt idx="180">
                  <c:v>0.8811060574276397</c:v>
                </c:pt>
                <c:pt idx="181">
                  <c:v>0.88063184777505166</c:v>
                </c:pt>
                <c:pt idx="182">
                  <c:v>0.88015832626741908</c:v>
                </c:pt>
                <c:pt idx="183">
                  <c:v>0.87968548619117981</c:v>
                </c:pt>
                <c:pt idx="184">
                  <c:v>0.87921332083277082</c:v>
                </c:pt>
                <c:pt idx="185">
                  <c:v>0.87874182347863028</c:v>
                </c:pt>
                <c:pt idx="186">
                  <c:v>0.87827098741519516</c:v>
                </c:pt>
                <c:pt idx="187">
                  <c:v>0.87780080592890308</c:v>
                </c:pt>
                <c:pt idx="188">
                  <c:v>0.87733127230619168</c:v>
                </c:pt>
                <c:pt idx="189">
                  <c:v>0.8768623798334988</c:v>
                </c:pt>
                <c:pt idx="190">
                  <c:v>0.87639412179726106</c:v>
                </c:pt>
                <c:pt idx="191">
                  <c:v>0.87592649148391699</c:v>
                </c:pt>
                <c:pt idx="192">
                  <c:v>0.87545948217990333</c:v>
                </c:pt>
                <c:pt idx="193">
                  <c:v>0.87499308717165758</c:v>
                </c:pt>
                <c:pt idx="194">
                  <c:v>0.87452729974561816</c:v>
                </c:pt>
                <c:pt idx="195">
                  <c:v>0.87406211318822147</c:v>
                </c:pt>
                <c:pt idx="196">
                  <c:v>0.87359752078590558</c:v>
                </c:pt>
                <c:pt idx="197">
                  <c:v>0.87313351582510812</c:v>
                </c:pt>
                <c:pt idx="198">
                  <c:v>0.87267009159226605</c:v>
                </c:pt>
                <c:pt idx="199">
                  <c:v>0.87220724137381778</c:v>
                </c:pt>
                <c:pt idx="200">
                  <c:v>0.87174495908411775</c:v>
                </c:pt>
                <c:pt idx="201">
                  <c:v>0.87128324114919442</c:v>
                </c:pt>
                <c:pt idx="202">
                  <c:v>0.87082208462299415</c:v>
                </c:pt>
                <c:pt idx="203">
                  <c:v>0.87036148655946199</c:v>
                </c:pt>
                <c:pt idx="204">
                  <c:v>0.8699014440125441</c:v>
                </c:pt>
                <c:pt idx="205">
                  <c:v>0.86944195403618618</c:v>
                </c:pt>
                <c:pt idx="206">
                  <c:v>0.86898301368433439</c:v>
                </c:pt>
                <c:pt idx="207">
                  <c:v>0.86852462001093433</c:v>
                </c:pt>
                <c:pt idx="208">
                  <c:v>0.86806677006993227</c:v>
                </c:pt>
                <c:pt idx="209">
                  <c:v>0.86760946091527402</c:v>
                </c:pt>
                <c:pt idx="210">
                  <c:v>0.86715268960090519</c:v>
                </c:pt>
                <c:pt idx="211">
                  <c:v>0.86669645318077171</c:v>
                </c:pt>
                <c:pt idx="212">
                  <c:v>0.86624074870881951</c:v>
                </c:pt>
                <c:pt idx="213">
                  <c:v>0.86578557323899497</c:v>
                </c:pt>
                <c:pt idx="214">
                  <c:v>0.86533092382524257</c:v>
                </c:pt>
                <c:pt idx="215">
                  <c:v>0.86487679752150992</c:v>
                </c:pt>
                <c:pt idx="216">
                  <c:v>0.86442319138174195</c:v>
                </c:pt>
                <c:pt idx="217">
                  <c:v>0.86397010245988426</c:v>
                </c:pt>
                <c:pt idx="218">
                  <c:v>0.86351752780988345</c:v>
                </c:pt>
                <c:pt idx="219">
                  <c:v>0.86306546448568522</c:v>
                </c:pt>
                <c:pt idx="220">
                  <c:v>0.86261390954123507</c:v>
                </c:pt>
                <c:pt idx="221">
                  <c:v>0.86216286003047937</c:v>
                </c:pt>
                <c:pt idx="222">
                  <c:v>0.86171231300736351</c:v>
                </c:pt>
                <c:pt idx="223">
                  <c:v>0.86126226552583374</c:v>
                </c:pt>
                <c:pt idx="224">
                  <c:v>0.86081271463983577</c:v>
                </c:pt>
                <c:pt idx="225">
                  <c:v>0.86036365740331555</c:v>
                </c:pt>
                <c:pt idx="226">
                  <c:v>0.85991509087021933</c:v>
                </c:pt>
                <c:pt idx="227">
                  <c:v>0.85946701209449206</c:v>
                </c:pt>
                <c:pt idx="228">
                  <c:v>0.85901941813008009</c:v>
                </c:pt>
                <c:pt idx="229">
                  <c:v>0.85857230603092971</c:v>
                </c:pt>
                <c:pt idx="230">
                  <c:v>0.85812567285098629</c:v>
                </c:pt>
                <c:pt idx="231">
                  <c:v>0.85767951564419587</c:v>
                </c:pt>
                <c:pt idx="232">
                  <c:v>0.85723383146450438</c:v>
                </c:pt>
                <c:pt idx="233">
                  <c:v>0.85678861736585743</c:v>
                </c:pt>
                <c:pt idx="234">
                  <c:v>0.8563438704022015</c:v>
                </c:pt>
                <c:pt idx="235">
                  <c:v>0.85589958762748164</c:v>
                </c:pt>
                <c:pt idx="236">
                  <c:v>0.85545576609564455</c:v>
                </c:pt>
                <c:pt idx="237">
                  <c:v>0.85501240286063529</c:v>
                </c:pt>
                <c:pt idx="238">
                  <c:v>0.85456949497640045</c:v>
                </c:pt>
                <c:pt idx="239">
                  <c:v>0.85412703949688584</c:v>
                </c:pt>
                <c:pt idx="240">
                  <c:v>0.85368503379287075</c:v>
                </c:pt>
                <c:pt idx="241">
                  <c:v>0.85324347650247057</c:v>
                </c:pt>
                <c:pt idx="242">
                  <c:v>0.85280236658063369</c:v>
                </c:pt>
                <c:pt idx="243">
                  <c:v>0.85236170298230973</c:v>
                </c:pt>
                <c:pt idx="244">
                  <c:v>0.85192148466244744</c:v>
                </c:pt>
                <c:pt idx="245">
                  <c:v>0.85148171057599487</c:v>
                </c:pt>
                <c:pt idx="246">
                  <c:v>0.85104237967790208</c:v>
                </c:pt>
                <c:pt idx="247">
                  <c:v>0.85060349092311704</c:v>
                </c:pt>
                <c:pt idx="248">
                  <c:v>0.85016504326658904</c:v>
                </c:pt>
                <c:pt idx="249">
                  <c:v>0.84972703566326713</c:v>
                </c:pt>
                <c:pt idx="250">
                  <c:v>0.84928946706809949</c:v>
                </c:pt>
                <c:pt idx="251">
                  <c:v>0.84885233643603619</c:v>
                </c:pt>
                <c:pt idx="252">
                  <c:v>0.84841564272202485</c:v>
                </c:pt>
                <c:pt idx="253">
                  <c:v>0.84797938488101521</c:v>
                </c:pt>
                <c:pt idx="254">
                  <c:v>0.84754356186795565</c:v>
                </c:pt>
                <c:pt idx="255">
                  <c:v>0.84710817263779536</c:v>
                </c:pt>
                <c:pt idx="256">
                  <c:v>0.8466732161454833</c:v>
                </c:pt>
                <c:pt idx="257">
                  <c:v>0.84623869134596819</c:v>
                </c:pt>
                <c:pt idx="258">
                  <c:v>0.84580459719419876</c:v>
                </c:pt>
                <c:pt idx="259">
                  <c:v>0.8453709326451242</c:v>
                </c:pt>
                <c:pt idx="260">
                  <c:v>0.844937696653693</c:v>
                </c:pt>
                <c:pt idx="261">
                  <c:v>0.84450488817485447</c:v>
                </c:pt>
                <c:pt idx="262">
                  <c:v>0.84407250616355733</c:v>
                </c:pt>
                <c:pt idx="263">
                  <c:v>0.84364054957475065</c:v>
                </c:pt>
                <c:pt idx="264">
                  <c:v>0.84320901736338272</c:v>
                </c:pt>
                <c:pt idx="265">
                  <c:v>0.84277790848440315</c:v>
                </c:pt>
                <c:pt idx="266">
                  <c:v>0.84234722189276068</c:v>
                </c:pt>
                <c:pt idx="267">
                  <c:v>0.84191695654340393</c:v>
                </c:pt>
                <c:pt idx="268">
                  <c:v>0.84148711139128185</c:v>
                </c:pt>
                <c:pt idx="269">
                  <c:v>0.84105768539134318</c:v>
                </c:pt>
                <c:pt idx="270">
                  <c:v>0.84062867749853654</c:v>
                </c:pt>
                <c:pt idx="271">
                  <c:v>0.8402000866678121</c:v>
                </c:pt>
                <c:pt idx="272">
                  <c:v>0.83977191185411715</c:v>
                </c:pt>
                <c:pt idx="273">
                  <c:v>0.83934415201240176</c:v>
                </c:pt>
                <c:pt idx="274">
                  <c:v>0.83891680609761443</c:v>
                </c:pt>
                <c:pt idx="275">
                  <c:v>0.83848987306470413</c:v>
                </c:pt>
                <c:pt idx="276">
                  <c:v>0.83806335186861924</c:v>
                </c:pt>
                <c:pt idx="277">
                  <c:v>0.83763724146430918</c:v>
                </c:pt>
                <c:pt idx="278">
                  <c:v>0.83721154080672289</c:v>
                </c:pt>
                <c:pt idx="279">
                  <c:v>0.83678624885080899</c:v>
                </c:pt>
                <c:pt idx="280">
                  <c:v>0.83636136455151633</c:v>
                </c:pt>
                <c:pt idx="281">
                  <c:v>0.83593688686379342</c:v>
                </c:pt>
                <c:pt idx="282">
                  <c:v>0.83551281474259054</c:v>
                </c:pt>
                <c:pt idx="283">
                  <c:v>0.83508914714285476</c:v>
                </c:pt>
                <c:pt idx="284">
                  <c:v>0.83466588301953615</c:v>
                </c:pt>
                <c:pt idx="285">
                  <c:v>0.83424302132758377</c:v>
                </c:pt>
                <c:pt idx="286">
                  <c:v>0.83382056102194535</c:v>
                </c:pt>
                <c:pt idx="287">
                  <c:v>0.83339850105757085</c:v>
                </c:pt>
                <c:pt idx="288">
                  <c:v>0.83297684038940845</c:v>
                </c:pt>
                <c:pt idx="289">
                  <c:v>0.83255557797240753</c:v>
                </c:pt>
                <c:pt idx="290">
                  <c:v>0.83213471276151685</c:v>
                </c:pt>
                <c:pt idx="291">
                  <c:v>0.83171424371168579</c:v>
                </c:pt>
                <c:pt idx="292">
                  <c:v>0.83129416977786164</c:v>
                </c:pt>
                <c:pt idx="293">
                  <c:v>0.83087448991499435</c:v>
                </c:pt>
                <c:pt idx="294">
                  <c:v>0.83045520307803389</c:v>
                </c:pt>
                <c:pt idx="295">
                  <c:v>0.83003630822192753</c:v>
                </c:pt>
                <c:pt idx="296">
                  <c:v>0.82961780430162391</c:v>
                </c:pt>
                <c:pt idx="297">
                  <c:v>0.82919969027207352</c:v>
                </c:pt>
                <c:pt idx="298">
                  <c:v>0.82878196508822433</c:v>
                </c:pt>
                <c:pt idx="299">
                  <c:v>0.82836462770502506</c:v>
                </c:pt>
                <c:pt idx="300">
                  <c:v>0.82794767703546279</c:v>
                </c:pt>
                <c:pt idx="301">
                  <c:v>0.82753111182467531</c:v>
                </c:pt>
                <c:pt idx="302">
                  <c:v>0.82711493077583942</c:v>
                </c:pt>
                <c:pt idx="303">
                  <c:v>0.82669913259213046</c:v>
                </c:pt>
                <c:pt idx="304">
                  <c:v>0.82628371597672468</c:v>
                </c:pt>
                <c:pt idx="305">
                  <c:v>0.82586867963279809</c:v>
                </c:pt>
                <c:pt idx="306">
                  <c:v>0.8254540222635266</c:v>
                </c:pt>
                <c:pt idx="307">
                  <c:v>0.82503974257208657</c:v>
                </c:pt>
                <c:pt idx="308">
                  <c:v>0.82462583926165423</c:v>
                </c:pt>
                <c:pt idx="309">
                  <c:v>0.82421231103540493</c:v>
                </c:pt>
                <c:pt idx="310">
                  <c:v>0.82379915659651515</c:v>
                </c:pt>
                <c:pt idx="311">
                  <c:v>0.82338637464816022</c:v>
                </c:pt>
                <c:pt idx="312">
                  <c:v>0.82297396389351773</c:v>
                </c:pt>
                <c:pt idx="313">
                  <c:v>0.82256192303576214</c:v>
                </c:pt>
                <c:pt idx="314">
                  <c:v>0.8221502507780698</c:v>
                </c:pt>
                <c:pt idx="315">
                  <c:v>0.82173894582361739</c:v>
                </c:pt>
                <c:pt idx="316">
                  <c:v>0.82132800687558083</c:v>
                </c:pt>
                <c:pt idx="317">
                  <c:v>0.82091743263713557</c:v>
                </c:pt>
                <c:pt idx="318">
                  <c:v>0.82050722181145841</c:v>
                </c:pt>
                <c:pt idx="319">
                  <c:v>0.82009737310172459</c:v>
                </c:pt>
                <c:pt idx="320">
                  <c:v>0.81968788521111047</c:v>
                </c:pt>
                <c:pt idx="321">
                  <c:v>0.81927875684279239</c:v>
                </c:pt>
                <c:pt idx="322">
                  <c:v>0.81886998669994571</c:v>
                </c:pt>
                <c:pt idx="323">
                  <c:v>0.81846157348574766</c:v>
                </c:pt>
                <c:pt idx="324">
                  <c:v>0.81805351590337327</c:v>
                </c:pt>
                <c:pt idx="325">
                  <c:v>0.81764581265599867</c:v>
                </c:pt>
                <c:pt idx="326">
                  <c:v>0.8172384624468001</c:v>
                </c:pt>
                <c:pt idx="327">
                  <c:v>0.81683146397895334</c:v>
                </c:pt>
                <c:pt idx="328">
                  <c:v>0.81642481595563465</c:v>
                </c:pt>
                <c:pt idx="329">
                  <c:v>0.81601851708001993</c:v>
                </c:pt>
                <c:pt idx="330">
                  <c:v>0.81561256605528554</c:v>
                </c:pt>
                <c:pt idx="331">
                  <c:v>0.81520696158460715</c:v>
                </c:pt>
                <c:pt idx="332">
                  <c:v>0.81480170237116134</c:v>
                </c:pt>
                <c:pt idx="333">
                  <c:v>0.81439678711812336</c:v>
                </c:pt>
                <c:pt idx="334">
                  <c:v>0.8139922145286701</c:v>
                </c:pt>
                <c:pt idx="335">
                  <c:v>0.81358798330597648</c:v>
                </c:pt>
                <c:pt idx="336">
                  <c:v>0.81318409215321974</c:v>
                </c:pt>
                <c:pt idx="337">
                  <c:v>0.81278053977357478</c:v>
                </c:pt>
                <c:pt idx="338">
                  <c:v>0.81237732487021896</c:v>
                </c:pt>
                <c:pt idx="339">
                  <c:v>0.81197444614632697</c:v>
                </c:pt>
                <c:pt idx="340">
                  <c:v>0.81157190230507603</c:v>
                </c:pt>
                <c:pt idx="341">
                  <c:v>0.81116969204964118</c:v>
                </c:pt>
                <c:pt idx="342">
                  <c:v>0.81076781408319887</c:v>
                </c:pt>
                <c:pt idx="343">
                  <c:v>0.81036626710892512</c:v>
                </c:pt>
                <c:pt idx="344">
                  <c:v>0.80996504982999595</c:v>
                </c:pt>
                <c:pt idx="345">
                  <c:v>0.80956416094958805</c:v>
                </c:pt>
                <c:pt idx="346">
                  <c:v>0.80916359917087588</c:v>
                </c:pt>
                <c:pt idx="347">
                  <c:v>0.80876336319703679</c:v>
                </c:pt>
                <c:pt idx="348">
                  <c:v>0.8083634517312468</c:v>
                </c:pt>
                <c:pt idx="349">
                  <c:v>0.80796386347668114</c:v>
                </c:pt>
                <c:pt idx="350">
                  <c:v>0.80756459713651663</c:v>
                </c:pt>
                <c:pt idx="351">
                  <c:v>0.80716565141392915</c:v>
                </c:pt>
                <c:pt idx="352">
                  <c:v>0.80676702501209452</c:v>
                </c:pt>
                <c:pt idx="353">
                  <c:v>0.80636871663418874</c:v>
                </c:pt>
                <c:pt idx="354">
                  <c:v>0.80597072498338762</c:v>
                </c:pt>
                <c:pt idx="355">
                  <c:v>0.80557304876286784</c:v>
                </c:pt>
                <c:pt idx="356">
                  <c:v>0.80517568667580486</c:v>
                </c:pt>
                <c:pt idx="357">
                  <c:v>0.80477863742537525</c:v>
                </c:pt>
                <c:pt idx="358">
                  <c:v>0.80438189971475493</c:v>
                </c:pt>
                <c:pt idx="359">
                  <c:v>0.80398547224711869</c:v>
                </c:pt>
                <c:pt idx="360">
                  <c:v>0.80358935372564499</c:v>
                </c:pt>
                <c:pt idx="361">
                  <c:v>0.80319354285350775</c:v>
                </c:pt>
                <c:pt idx="362">
                  <c:v>0.80279803833388419</c:v>
                </c:pt>
                <c:pt idx="363">
                  <c:v>0.80240283886994967</c:v>
                </c:pt>
                <c:pt idx="364">
                  <c:v>0.80200794316488033</c:v>
                </c:pt>
                <c:pt idx="365">
                  <c:v>0.80161334992185251</c:v>
                </c:pt>
                <c:pt idx="366">
                  <c:v>0.80121905784404213</c:v>
                </c:pt>
                <c:pt idx="367">
                  <c:v>0.80082506563462541</c:v>
                </c:pt>
                <c:pt idx="368">
                  <c:v>0.80043137199677772</c:v>
                </c:pt>
                <c:pt idx="369">
                  <c:v>0.80003797563367585</c:v>
                </c:pt>
                <c:pt idx="370">
                  <c:v>0.79964487524849559</c:v>
                </c:pt>
                <c:pt idx="371">
                  <c:v>0.79925206954441275</c:v>
                </c:pt>
                <c:pt idx="372">
                  <c:v>0.79885955722460333</c:v>
                </c:pt>
                <c:pt idx="373">
                  <c:v>0.79846733699224415</c:v>
                </c:pt>
                <c:pt idx="374">
                  <c:v>0.79807540755050987</c:v>
                </c:pt>
                <c:pt idx="375">
                  <c:v>0.79768376760257775</c:v>
                </c:pt>
                <c:pt idx="376">
                  <c:v>0.79729241585162325</c:v>
                </c:pt>
                <c:pt idx="377">
                  <c:v>0.79690135100082293</c:v>
                </c:pt>
                <c:pt idx="378">
                  <c:v>0.79651057175335227</c:v>
                </c:pt>
                <c:pt idx="379">
                  <c:v>0.79612007681238728</c:v>
                </c:pt>
                <c:pt idx="380">
                  <c:v>0.7957298648811042</c:v>
                </c:pt>
                <c:pt idx="381">
                  <c:v>0.79533993466267927</c:v>
                </c:pt>
                <c:pt idx="382">
                  <c:v>0.79495028486028829</c:v>
                </c:pt>
                <c:pt idx="383">
                  <c:v>0.79456091417710728</c:v>
                </c:pt>
                <c:pt idx="384">
                  <c:v>0.79417182131631225</c:v>
                </c:pt>
                <c:pt idx="385">
                  <c:v>0.79378300498107945</c:v>
                </c:pt>
                <c:pt idx="386">
                  <c:v>0.79339446387458445</c:v>
                </c:pt>
                <c:pt idx="387">
                  <c:v>0.79300619670000372</c:v>
                </c:pt>
                <c:pt idx="388">
                  <c:v>0.79261820216051393</c:v>
                </c:pt>
                <c:pt idx="389">
                  <c:v>0.79223047895928966</c:v>
                </c:pt>
                <c:pt idx="390">
                  <c:v>0.79184302579950772</c:v>
                </c:pt>
                <c:pt idx="391">
                  <c:v>0.79145584138434422</c:v>
                </c:pt>
                <c:pt idx="392">
                  <c:v>0.79106892441697485</c:v>
                </c:pt>
                <c:pt idx="393">
                  <c:v>0.79068227360057564</c:v>
                </c:pt>
                <c:pt idx="394">
                  <c:v>0.79029588763832326</c:v>
                </c:pt>
                <c:pt idx="395">
                  <c:v>0.78990976523339351</c:v>
                </c:pt>
                <c:pt idx="396">
                  <c:v>0.78952390508896175</c:v>
                </c:pt>
                <c:pt idx="397">
                  <c:v>0.78913830590820488</c:v>
                </c:pt>
                <c:pt idx="398">
                  <c:v>0.78875296639429826</c:v>
                </c:pt>
                <c:pt idx="399">
                  <c:v>0.78836788525041845</c:v>
                </c:pt>
                <c:pt idx="400">
                  <c:v>0.78798306133191276</c:v>
                </c:pt>
                <c:pt idx="401">
                  <c:v>0.78759849410281646</c:v>
                </c:pt>
                <c:pt idx="402">
                  <c:v>0.787214183179336</c:v>
                </c:pt>
                <c:pt idx="403">
                  <c:v>0.78683012817767817</c:v>
                </c:pt>
                <c:pt idx="404">
                  <c:v>0.78644632871404951</c:v>
                </c:pt>
                <c:pt idx="405">
                  <c:v>0.78606278440465605</c:v>
                </c:pt>
                <c:pt idx="406">
                  <c:v>0.78567949486570554</c:v>
                </c:pt>
                <c:pt idx="407">
                  <c:v>0.78529645971340356</c:v>
                </c:pt>
                <c:pt idx="408">
                  <c:v>0.78491367856395744</c:v>
                </c:pt>
                <c:pt idx="409">
                  <c:v>0.78453115103357329</c:v>
                </c:pt>
                <c:pt idx="410">
                  <c:v>0.78414887673845879</c:v>
                </c:pt>
                <c:pt idx="411">
                  <c:v>0.78376685529481871</c:v>
                </c:pt>
                <c:pt idx="412">
                  <c:v>0.78338508631886139</c:v>
                </c:pt>
                <c:pt idx="413">
                  <c:v>0.7830035694267925</c:v>
                </c:pt>
                <c:pt idx="414">
                  <c:v>0.78262230423481904</c:v>
                </c:pt>
                <c:pt idx="415">
                  <c:v>0.78224129035914713</c:v>
                </c:pt>
                <c:pt idx="416">
                  <c:v>0.78186052741598433</c:v>
                </c:pt>
                <c:pt idx="417">
                  <c:v>0.78148001502153663</c:v>
                </c:pt>
                <c:pt idx="418">
                  <c:v>0.78109975279200994</c:v>
                </c:pt>
                <c:pt idx="419">
                  <c:v>0.78071974034361291</c:v>
                </c:pt>
                <c:pt idx="420">
                  <c:v>0.78033997729254989</c:v>
                </c:pt>
                <c:pt idx="421">
                  <c:v>0.7799604632550291</c:v>
                </c:pt>
                <c:pt idx="422">
                  <c:v>0.77958119784725688</c:v>
                </c:pt>
                <c:pt idx="423">
                  <c:v>0.77920218068543901</c:v>
                </c:pt>
                <c:pt idx="424">
                  <c:v>0.77882341138578315</c:v>
                </c:pt>
                <c:pt idx="425">
                  <c:v>0.77844488956449531</c:v>
                </c:pt>
                <c:pt idx="426">
                  <c:v>0.77806661483778194</c:v>
                </c:pt>
                <c:pt idx="427">
                  <c:v>0.7776885868218506</c:v>
                </c:pt>
                <c:pt idx="428">
                  <c:v>0.77731080513290673</c:v>
                </c:pt>
                <c:pt idx="429">
                  <c:v>0.77693326938715768</c:v>
                </c:pt>
                <c:pt idx="430">
                  <c:v>0.77655597920081021</c:v>
                </c:pt>
                <c:pt idx="431">
                  <c:v>0.77617893419007</c:v>
                </c:pt>
                <c:pt idx="432">
                  <c:v>0.7758021339711445</c:v>
                </c:pt>
                <c:pt idx="433">
                  <c:v>0.77542557816024049</c:v>
                </c:pt>
                <c:pt idx="434">
                  <c:v>0.77504926637356364</c:v>
                </c:pt>
                <c:pt idx="435">
                  <c:v>0.77467319822732184</c:v>
                </c:pt>
                <c:pt idx="436">
                  <c:v>0.77429737333772053</c:v>
                </c:pt>
                <c:pt idx="437">
                  <c:v>0.77392179132096695</c:v>
                </c:pt>
                <c:pt idx="438">
                  <c:v>0.77354645179326775</c:v>
                </c:pt>
                <c:pt idx="439">
                  <c:v>0.77317135437082984</c:v>
                </c:pt>
                <c:pt idx="440">
                  <c:v>0.77279649866985889</c:v>
                </c:pt>
                <c:pt idx="441">
                  <c:v>0.77242188430656178</c:v>
                </c:pt>
                <c:pt idx="442">
                  <c:v>0.77204751089714607</c:v>
                </c:pt>
                <c:pt idx="443">
                  <c:v>0.77167337805781733</c:v>
                </c:pt>
                <c:pt idx="444">
                  <c:v>0.77129948540478244</c:v>
                </c:pt>
                <c:pt idx="445">
                  <c:v>0.77092583255424851</c:v>
                </c:pt>
                <c:pt idx="446">
                  <c:v>0.77055241912242178</c:v>
                </c:pt>
                <c:pt idx="447">
                  <c:v>0.77017924472550858</c:v>
                </c:pt>
                <c:pt idx="448">
                  <c:v>0.76980630897971603</c:v>
                </c:pt>
                <c:pt idx="449">
                  <c:v>0.76943361150125078</c:v>
                </c:pt>
                <c:pt idx="450">
                  <c:v>0.76906115190631885</c:v>
                </c:pt>
                <c:pt idx="451">
                  <c:v>0.76868892981112724</c:v>
                </c:pt>
                <c:pt idx="452">
                  <c:v>0.76831694483188284</c:v>
                </c:pt>
                <c:pt idx="453">
                  <c:v>0.7679451965847921</c:v>
                </c:pt>
                <c:pt idx="454">
                  <c:v>0.76757368468606091</c:v>
                </c:pt>
                <c:pt idx="455">
                  <c:v>0.76720240875189694</c:v>
                </c:pt>
                <c:pt idx="456">
                  <c:v>0.76683136839850685</c:v>
                </c:pt>
                <c:pt idx="457">
                  <c:v>0.76646056324209622</c:v>
                </c:pt>
                <c:pt idx="458">
                  <c:v>0.76608999289887214</c:v>
                </c:pt>
                <c:pt idx="459">
                  <c:v>0.76571965698504196</c:v>
                </c:pt>
                <c:pt idx="460">
                  <c:v>0.76534955511681124</c:v>
                </c:pt>
                <c:pt idx="461">
                  <c:v>0.76497968691038731</c:v>
                </c:pt>
                <c:pt idx="462">
                  <c:v>0.76461005198197662</c:v>
                </c:pt>
                <c:pt idx="463">
                  <c:v>0.76424064994778562</c:v>
                </c:pt>
                <c:pt idx="464">
                  <c:v>0.76387148042402075</c:v>
                </c:pt>
                <c:pt idx="465">
                  <c:v>0.76350254302688936</c:v>
                </c:pt>
                <c:pt idx="466">
                  <c:v>0.76313383737259743</c:v>
                </c:pt>
                <c:pt idx="467">
                  <c:v>0.76276536307735143</c:v>
                </c:pt>
                <c:pt idx="468">
                  <c:v>0.76239711975735847</c:v>
                </c:pt>
                <c:pt idx="469">
                  <c:v>0.76202910702882565</c:v>
                </c:pt>
                <c:pt idx="470">
                  <c:v>0.76166132450795876</c:v>
                </c:pt>
                <c:pt idx="471">
                  <c:v>0.76129377181096403</c:v>
                </c:pt>
                <c:pt idx="472">
                  <c:v>0.76092644855404901</c:v>
                </c:pt>
                <c:pt idx="473">
                  <c:v>0.76055935435341993</c:v>
                </c:pt>
                <c:pt idx="474">
                  <c:v>0.76019248882528334</c:v>
                </c:pt>
                <c:pt idx="475">
                  <c:v>0.75982585158584648</c:v>
                </c:pt>
                <c:pt idx="476">
                  <c:v>0.75945944225131501</c:v>
                </c:pt>
                <c:pt idx="477">
                  <c:v>0.75909326043789638</c:v>
                </c:pt>
                <c:pt idx="478">
                  <c:v>0.75872730576179692</c:v>
                </c:pt>
                <c:pt idx="479">
                  <c:v>0.75836157783922276</c:v>
                </c:pt>
                <c:pt idx="480">
                  <c:v>0.75799607628638122</c:v>
                </c:pt>
                <c:pt idx="481">
                  <c:v>0.75763080071947875</c:v>
                </c:pt>
                <c:pt idx="482">
                  <c:v>0.75726575075472147</c:v>
                </c:pt>
                <c:pt idx="483">
                  <c:v>0.75690092600831671</c:v>
                </c:pt>
                <c:pt idx="484">
                  <c:v>0.75653632609647126</c:v>
                </c:pt>
                <c:pt idx="485">
                  <c:v>0.75617195063539033</c:v>
                </c:pt>
                <c:pt idx="486">
                  <c:v>0.75580779924128172</c:v>
                </c:pt>
                <c:pt idx="487">
                  <c:v>0.75544387153035275</c:v>
                </c:pt>
                <c:pt idx="488">
                  <c:v>0.75508016711880832</c:v>
                </c:pt>
                <c:pt idx="489">
                  <c:v>0.75471668562285577</c:v>
                </c:pt>
                <c:pt idx="490">
                  <c:v>0.75435342665870153</c:v>
                </c:pt>
                <c:pt idx="491">
                  <c:v>0.75399038984255273</c:v>
                </c:pt>
                <c:pt idx="492">
                  <c:v>0.75362757479061626</c:v>
                </c:pt>
                <c:pt idx="493">
                  <c:v>0.75326498111909768</c:v>
                </c:pt>
                <c:pt idx="494">
                  <c:v>0.75290260844420454</c:v>
                </c:pt>
                <c:pt idx="495">
                  <c:v>0.75254045638214273</c:v>
                </c:pt>
                <c:pt idx="496">
                  <c:v>0.75217852454911927</c:v>
                </c:pt>
                <c:pt idx="497">
                  <c:v>0.75181681256134125</c:v>
                </c:pt>
                <c:pt idx="498">
                  <c:v>0.75145532003501425</c:v>
                </c:pt>
                <c:pt idx="499">
                  <c:v>0.75109404658634493</c:v>
                </c:pt>
                <c:pt idx="500">
                  <c:v>0.75073299183154152</c:v>
                </c:pt>
                <c:pt idx="501">
                  <c:v>0.75037215538680879</c:v>
                </c:pt>
                <c:pt idx="502">
                  <c:v>0.75001153686835442</c:v>
                </c:pt>
                <c:pt idx="503">
                  <c:v>0.74965113589238475</c:v>
                </c:pt>
                <c:pt idx="504">
                  <c:v>0.74929095207510577</c:v>
                </c:pt>
                <c:pt idx="505">
                  <c:v>0.74893098503272504</c:v>
                </c:pt>
                <c:pt idx="506">
                  <c:v>0.74857123438144924</c:v>
                </c:pt>
                <c:pt idx="507">
                  <c:v>0.74821169973748392</c:v>
                </c:pt>
                <c:pt idx="508">
                  <c:v>0.74785238071703664</c:v>
                </c:pt>
                <c:pt idx="509">
                  <c:v>0.74749327693631384</c:v>
                </c:pt>
                <c:pt idx="510">
                  <c:v>0.74713438801152177</c:v>
                </c:pt>
                <c:pt idx="511">
                  <c:v>0.74677571355886763</c:v>
                </c:pt>
                <c:pt idx="512">
                  <c:v>0.74641725319455743</c:v>
                </c:pt>
                <c:pt idx="513">
                  <c:v>0.74605900653479829</c:v>
                </c:pt>
                <c:pt idx="514">
                  <c:v>0.7457009731957972</c:v>
                </c:pt>
                <c:pt idx="515">
                  <c:v>0.74534315279375929</c:v>
                </c:pt>
                <c:pt idx="516">
                  <c:v>0.74498554494489277</c:v>
                </c:pt>
                <c:pt idx="517">
                  <c:v>0.74462814926540266</c:v>
                </c:pt>
                <c:pt idx="518">
                  <c:v>0.74427096537149739</c:v>
                </c:pt>
                <c:pt idx="519">
                  <c:v>0.74391399287938231</c:v>
                </c:pt>
                <c:pt idx="520">
                  <c:v>0.7435572314052652</c:v>
                </c:pt>
                <c:pt idx="521">
                  <c:v>0.74320068056535127</c:v>
                </c:pt>
                <c:pt idx="522">
                  <c:v>0.7428443399758482</c:v>
                </c:pt>
                <c:pt idx="523">
                  <c:v>0.74248820925296155</c:v>
                </c:pt>
                <c:pt idx="524">
                  <c:v>0.74213228801289877</c:v>
                </c:pt>
                <c:pt idx="525">
                  <c:v>0.74177657587186663</c:v>
                </c:pt>
                <c:pt idx="526">
                  <c:v>0.74142107244607125</c:v>
                </c:pt>
                <c:pt idx="527">
                  <c:v>0.74106577735171975</c:v>
                </c:pt>
                <c:pt idx="528">
                  <c:v>0.74071069020501812</c:v>
                </c:pt>
                <c:pt idx="529">
                  <c:v>0.74035581062217348</c:v>
                </c:pt>
                <c:pt idx="530">
                  <c:v>0.74000113821939184</c:v>
                </c:pt>
                <c:pt idx="531">
                  <c:v>0.73964667261288086</c:v>
                </c:pt>
                <c:pt idx="532">
                  <c:v>0.73929241341884655</c:v>
                </c:pt>
                <c:pt idx="533">
                  <c:v>0.73893836025349513</c:v>
                </c:pt>
                <c:pt idx="534">
                  <c:v>0.7385845127330336</c:v>
                </c:pt>
                <c:pt idx="535">
                  <c:v>0.73823087047366887</c:v>
                </c:pt>
                <c:pt idx="536">
                  <c:v>0.73787743309160758</c:v>
                </c:pt>
                <c:pt idx="537">
                  <c:v>0.73752420020305576</c:v>
                </c:pt>
                <c:pt idx="538">
                  <c:v>0.73717117142421995</c:v>
                </c:pt>
                <c:pt idx="539">
                  <c:v>0.73681834637130739</c:v>
                </c:pt>
                <c:pt idx="540">
                  <c:v>0.73646572466052473</c:v>
                </c:pt>
                <c:pt idx="541">
                  <c:v>0.73611330590807822</c:v>
                </c:pt>
                <c:pt idx="542">
                  <c:v>0.73576108973017518</c:v>
                </c:pt>
                <c:pt idx="543">
                  <c:v>0.73540907574302095</c:v>
                </c:pt>
                <c:pt idx="544">
                  <c:v>0.73505726356282275</c:v>
                </c:pt>
                <c:pt idx="545">
                  <c:v>0.73470565280578781</c:v>
                </c:pt>
                <c:pt idx="546">
                  <c:v>0.73435424308812225</c:v>
                </c:pt>
                <c:pt idx="547">
                  <c:v>0.7340030340260324</c:v>
                </c:pt>
                <c:pt idx="548">
                  <c:v>0.73365202523572548</c:v>
                </c:pt>
                <c:pt idx="549">
                  <c:v>0.73330121633340739</c:v>
                </c:pt>
                <c:pt idx="550">
                  <c:v>0.73295060693528558</c:v>
                </c:pt>
                <c:pt idx="551">
                  <c:v>0.73260019665756571</c:v>
                </c:pt>
                <c:pt idx="552">
                  <c:v>0.73224998511645545</c:v>
                </c:pt>
                <c:pt idx="553">
                  <c:v>0.7318999719281607</c:v>
                </c:pt>
                <c:pt idx="554">
                  <c:v>0.73155015670888845</c:v>
                </c:pt>
                <c:pt idx="555">
                  <c:v>0.73120053907484484</c:v>
                </c:pt>
                <c:pt idx="556">
                  <c:v>0.73085111864223706</c:v>
                </c:pt>
                <c:pt idx="557">
                  <c:v>0.73050189502727148</c:v>
                </c:pt>
                <c:pt idx="558">
                  <c:v>0.73015286784615463</c:v>
                </c:pt>
                <c:pt idx="559">
                  <c:v>0.72980403671509375</c:v>
                </c:pt>
                <c:pt idx="560">
                  <c:v>0.72945540125029473</c:v>
                </c:pt>
                <c:pt idx="561">
                  <c:v>0.72910696106796391</c:v>
                </c:pt>
                <c:pt idx="562">
                  <c:v>0.72875871578430917</c:v>
                </c:pt>
                <c:pt idx="563">
                  <c:v>0.7284106650155362</c:v>
                </c:pt>
                <c:pt idx="564">
                  <c:v>0.72806280837785131</c:v>
                </c:pt>
                <c:pt idx="565">
                  <c:v>0.72771514548746208</c:v>
                </c:pt>
                <c:pt idx="566">
                  <c:v>0.72736767596057472</c:v>
                </c:pt>
                <c:pt idx="567">
                  <c:v>0.72702039941339536</c:v>
                </c:pt>
                <c:pt idx="568">
                  <c:v>0.72667331546213088</c:v>
                </c:pt>
                <c:pt idx="569">
                  <c:v>0.72632642372298895</c:v>
                </c:pt>
                <c:pt idx="570">
                  <c:v>0.72597972381217502</c:v>
                </c:pt>
                <c:pt idx="571">
                  <c:v>0.72563321534589553</c:v>
                </c:pt>
                <c:pt idx="572">
                  <c:v>0.72528689794035772</c:v>
                </c:pt>
                <c:pt idx="573">
                  <c:v>0.72494077121176836</c:v>
                </c:pt>
                <c:pt idx="574">
                  <c:v>0.7245948347763338</c:v>
                </c:pt>
                <c:pt idx="575">
                  <c:v>0.72424908825026035</c:v>
                </c:pt>
                <c:pt idx="576">
                  <c:v>0.72390353124975504</c:v>
                </c:pt>
                <c:pt idx="577">
                  <c:v>0.72355816339102474</c:v>
                </c:pt>
                <c:pt idx="578">
                  <c:v>0.72321298429027525</c:v>
                </c:pt>
                <c:pt idx="579">
                  <c:v>0.72286799356371412</c:v>
                </c:pt>
                <c:pt idx="580">
                  <c:v>0.72252319082754735</c:v>
                </c:pt>
                <c:pt idx="581">
                  <c:v>0.72217857569798105</c:v>
                </c:pt>
                <c:pt idx="582">
                  <c:v>0.72183414779122312</c:v>
                </c:pt>
                <c:pt idx="583">
                  <c:v>0.72148990672347968</c:v>
                </c:pt>
                <c:pt idx="584">
                  <c:v>0.72114585211095694</c:v>
                </c:pt>
                <c:pt idx="585">
                  <c:v>0.72080198356986225</c:v>
                </c:pt>
                <c:pt idx="586">
                  <c:v>0.72045830071640149</c:v>
                </c:pt>
                <c:pt idx="587">
                  <c:v>0.72011480316678156</c:v>
                </c:pt>
                <c:pt idx="588">
                  <c:v>0.71977149053720901</c:v>
                </c:pt>
                <c:pt idx="589">
                  <c:v>0.71942836244389063</c:v>
                </c:pt>
                <c:pt idx="590">
                  <c:v>0.71908541850303354</c:v>
                </c:pt>
                <c:pt idx="591">
                  <c:v>0.71874265833084294</c:v>
                </c:pt>
                <c:pt idx="592">
                  <c:v>0.71840008154352719</c:v>
                </c:pt>
                <c:pt idx="593">
                  <c:v>0.71805768775729151</c:v>
                </c:pt>
                <c:pt idx="594">
                  <c:v>0.717715476588343</c:v>
                </c:pt>
                <c:pt idx="595">
                  <c:v>0.71737344765288813</c:v>
                </c:pt>
                <c:pt idx="596">
                  <c:v>0.71703160056713466</c:v>
                </c:pt>
                <c:pt idx="597">
                  <c:v>0.71668993494728739</c:v>
                </c:pt>
                <c:pt idx="598">
                  <c:v>0.71634845040955386</c:v>
                </c:pt>
                <c:pt idx="599">
                  <c:v>0.71600714657014142</c:v>
                </c:pt>
                <c:pt idx="600">
                  <c:v>0.71566602309787908</c:v>
                </c:pt>
                <c:pt idx="601">
                  <c:v>0.71532507987209659</c:v>
                </c:pt>
                <c:pt idx="602">
                  <c:v>0.71498431682474406</c:v>
                </c:pt>
                <c:pt idx="603">
                  <c:v>0.71464373388777402</c:v>
                </c:pt>
                <c:pt idx="604">
                  <c:v>0.71430333099313814</c:v>
                </c:pt>
                <c:pt idx="605">
                  <c:v>0.71396310807278862</c:v>
                </c:pt>
                <c:pt idx="606">
                  <c:v>0.71362306505867656</c:v>
                </c:pt>
                <c:pt idx="607">
                  <c:v>0.71328320188275429</c:v>
                </c:pt>
                <c:pt idx="608">
                  <c:v>0.71294351847697368</c:v>
                </c:pt>
                <c:pt idx="609">
                  <c:v>0.71260401477328639</c:v>
                </c:pt>
                <c:pt idx="610">
                  <c:v>0.71226469070364407</c:v>
                </c:pt>
                <c:pt idx="611">
                  <c:v>0.71192554619999904</c:v>
                </c:pt>
                <c:pt idx="612">
                  <c:v>0.71158658119430229</c:v>
                </c:pt>
                <c:pt idx="613">
                  <c:v>0.7112477956185066</c:v>
                </c:pt>
                <c:pt idx="614">
                  <c:v>0.71090918940456338</c:v>
                </c:pt>
                <c:pt idx="615">
                  <c:v>0.71057076248442419</c:v>
                </c:pt>
                <c:pt idx="616">
                  <c:v>0.71023251479004101</c:v>
                </c:pt>
                <c:pt idx="617">
                  <c:v>0.70989444625336595</c:v>
                </c:pt>
                <c:pt idx="618">
                  <c:v>0.70955655680635044</c:v>
                </c:pt>
                <c:pt idx="619">
                  <c:v>0.70921884638094657</c:v>
                </c:pt>
                <c:pt idx="620">
                  <c:v>0.70888131490910578</c:v>
                </c:pt>
                <c:pt idx="621">
                  <c:v>0.70854396232278016</c:v>
                </c:pt>
                <c:pt idx="622">
                  <c:v>0.70820678855392194</c:v>
                </c:pt>
                <c:pt idx="623">
                  <c:v>0.70786979353448176</c:v>
                </c:pt>
                <c:pt idx="624">
                  <c:v>0.70753297719641306</c:v>
                </c:pt>
                <c:pt idx="625">
                  <c:v>0.70719633947166627</c:v>
                </c:pt>
                <c:pt idx="626">
                  <c:v>0.70685988029219393</c:v>
                </c:pt>
                <c:pt idx="627">
                  <c:v>0.7065235995899477</c:v>
                </c:pt>
                <c:pt idx="628">
                  <c:v>0.70618749729687935</c:v>
                </c:pt>
                <c:pt idx="629">
                  <c:v>0.70585157334494097</c:v>
                </c:pt>
                <c:pt idx="630">
                  <c:v>0.70551582766608367</c:v>
                </c:pt>
                <c:pt idx="631">
                  <c:v>0.70518026019225988</c:v>
                </c:pt>
                <c:pt idx="632">
                  <c:v>0.70484487085542136</c:v>
                </c:pt>
                <c:pt idx="633">
                  <c:v>0.70450965958751988</c:v>
                </c:pt>
                <c:pt idx="634">
                  <c:v>0.70417462632050709</c:v>
                </c:pt>
                <c:pt idx="635">
                  <c:v>0.70383977098633488</c:v>
                </c:pt>
                <c:pt idx="636">
                  <c:v>0.70350509351695534</c:v>
                </c:pt>
                <c:pt idx="637">
                  <c:v>0.70317059384432001</c:v>
                </c:pt>
                <c:pt idx="638">
                  <c:v>0.70283627190038067</c:v>
                </c:pt>
                <c:pt idx="639">
                  <c:v>0.70250212761708941</c:v>
                </c:pt>
                <c:pt idx="640">
                  <c:v>0.70216816092639789</c:v>
                </c:pt>
                <c:pt idx="641">
                  <c:v>0.70183437176025787</c:v>
                </c:pt>
                <c:pt idx="642">
                  <c:v>0.70150076005062134</c:v>
                </c:pt>
                <c:pt idx="643">
                  <c:v>0.70116732572943996</c:v>
                </c:pt>
                <c:pt idx="644">
                  <c:v>0.70083406872866527</c:v>
                </c:pt>
                <c:pt idx="645">
                  <c:v>0.70050098898024982</c:v>
                </c:pt>
                <c:pt idx="646">
                  <c:v>0.70016808641614481</c:v>
                </c:pt>
                <c:pt idx="647">
                  <c:v>0.69983536096830257</c:v>
                </c:pt>
                <c:pt idx="648">
                  <c:v>0.6995028125686743</c:v>
                </c:pt>
                <c:pt idx="649">
                  <c:v>0.69917044114921212</c:v>
                </c:pt>
                <c:pt idx="650">
                  <c:v>0.69883824664186778</c:v>
                </c:pt>
                <c:pt idx="651">
                  <c:v>0.69850622897859416</c:v>
                </c:pt>
                <c:pt idx="652">
                  <c:v>0.69817438809134125</c:v>
                </c:pt>
                <c:pt idx="653">
                  <c:v>0.69784272391206181</c:v>
                </c:pt>
                <c:pt idx="654">
                  <c:v>0.69751123637270773</c:v>
                </c:pt>
                <c:pt idx="655">
                  <c:v>0.69717992540523066</c:v>
                </c:pt>
                <c:pt idx="656">
                  <c:v>0.69684879094158214</c:v>
                </c:pt>
                <c:pt idx="657">
                  <c:v>0.6965178329137145</c:v>
                </c:pt>
                <c:pt idx="658">
                  <c:v>0.69618705125357938</c:v>
                </c:pt>
                <c:pt idx="659">
                  <c:v>0.69585644589312878</c:v>
                </c:pt>
                <c:pt idx="660">
                  <c:v>0.69552601676431425</c:v>
                </c:pt>
                <c:pt idx="661">
                  <c:v>0.69519576379908754</c:v>
                </c:pt>
                <c:pt idx="662">
                  <c:v>0.69486568692940054</c:v>
                </c:pt>
                <c:pt idx="663">
                  <c:v>0.69453578608720501</c:v>
                </c:pt>
                <c:pt idx="664">
                  <c:v>0.69420606120445338</c:v>
                </c:pt>
                <c:pt idx="665">
                  <c:v>0.69387651221309687</c:v>
                </c:pt>
                <c:pt idx="666">
                  <c:v>0.69354713904508714</c:v>
                </c:pt>
                <c:pt idx="667">
                  <c:v>0.69321794163237649</c:v>
                </c:pt>
                <c:pt idx="668">
                  <c:v>0.69288891990691637</c:v>
                </c:pt>
                <c:pt idx="669">
                  <c:v>0.69256007380065876</c:v>
                </c:pt>
                <c:pt idx="670">
                  <c:v>0.69223140324555554</c:v>
                </c:pt>
                <c:pt idx="671">
                  <c:v>0.6919029081735586</c:v>
                </c:pt>
                <c:pt idx="672">
                  <c:v>0.69157458851661979</c:v>
                </c:pt>
                <c:pt idx="673">
                  <c:v>0.69124644420669035</c:v>
                </c:pt>
                <c:pt idx="674">
                  <c:v>0.69091847517572247</c:v>
                </c:pt>
                <c:pt idx="675">
                  <c:v>0.69059068135566837</c:v>
                </c:pt>
                <c:pt idx="676">
                  <c:v>0.69026306267847914</c:v>
                </c:pt>
                <c:pt idx="677">
                  <c:v>0.68993561907610745</c:v>
                </c:pt>
                <c:pt idx="678">
                  <c:v>0.6896083504805044</c:v>
                </c:pt>
                <c:pt idx="679">
                  <c:v>0.68928125682362196</c:v>
                </c:pt>
                <c:pt idx="680">
                  <c:v>0.68895433803741235</c:v>
                </c:pt>
                <c:pt idx="681">
                  <c:v>0.68862759405382701</c:v>
                </c:pt>
                <c:pt idx="682">
                  <c:v>0.68830102480481725</c:v>
                </c:pt>
                <c:pt idx="683">
                  <c:v>0.68797463022233607</c:v>
                </c:pt>
                <c:pt idx="684">
                  <c:v>0.68764841023833456</c:v>
                </c:pt>
                <c:pt idx="685">
                  <c:v>0.68732236478476483</c:v>
                </c:pt>
                <c:pt idx="686">
                  <c:v>0.68699649379357841</c:v>
                </c:pt>
                <c:pt idx="687">
                  <c:v>0.68667079719672741</c:v>
                </c:pt>
                <c:pt idx="688">
                  <c:v>0.68634527492616337</c:v>
                </c:pt>
                <c:pt idx="689">
                  <c:v>0.6860199269138384</c:v>
                </c:pt>
                <c:pt idx="690">
                  <c:v>0.6856947530917038</c:v>
                </c:pt>
                <c:pt idx="691">
                  <c:v>0.68536975339171191</c:v>
                </c:pt>
                <c:pt idx="692">
                  <c:v>0.6850449277458146</c:v>
                </c:pt>
                <c:pt idx="693">
                  <c:v>0.6847202760859632</c:v>
                </c:pt>
                <c:pt idx="694">
                  <c:v>0.68439579834410957</c:v>
                </c:pt>
                <c:pt idx="695">
                  <c:v>0.68407149445220661</c:v>
                </c:pt>
                <c:pt idx="696">
                  <c:v>0.68374736434220451</c:v>
                </c:pt>
                <c:pt idx="697">
                  <c:v>0.68342340794605616</c:v>
                </c:pt>
                <c:pt idx="698">
                  <c:v>0.68309962519571299</c:v>
                </c:pt>
                <c:pt idx="699">
                  <c:v>0.6827760160231271</c:v>
                </c:pt>
                <c:pt idx="700">
                  <c:v>0.68245258036025036</c:v>
                </c:pt>
                <c:pt idx="701">
                  <c:v>0.68212931813903399</c:v>
                </c:pt>
                <c:pt idx="702">
                  <c:v>0.68180622929142998</c:v>
                </c:pt>
                <c:pt idx="703">
                  <c:v>0.68148331374939075</c:v>
                </c:pt>
                <c:pt idx="704">
                  <c:v>0.68116057144486752</c:v>
                </c:pt>
                <c:pt idx="705">
                  <c:v>0.68083800230981217</c:v>
                </c:pt>
                <c:pt idx="706">
                  <c:v>0.68051560627617735</c:v>
                </c:pt>
                <c:pt idx="707">
                  <c:v>0.68019338327591372</c:v>
                </c:pt>
                <c:pt idx="708">
                  <c:v>0.67987133324097315</c:v>
                </c:pt>
                <c:pt idx="709">
                  <c:v>0.67954945610330864</c:v>
                </c:pt>
                <c:pt idx="710">
                  <c:v>0.67922775179487083</c:v>
                </c:pt>
                <c:pt idx="711">
                  <c:v>0.67890622024761171</c:v>
                </c:pt>
                <c:pt idx="712">
                  <c:v>0.67858486139348362</c:v>
                </c:pt>
                <c:pt idx="713">
                  <c:v>0.67826367516443831</c:v>
                </c:pt>
                <c:pt idx="714">
                  <c:v>0.6779426614924271</c:v>
                </c:pt>
                <c:pt idx="715">
                  <c:v>0.67762182030940266</c:v>
                </c:pt>
                <c:pt idx="716">
                  <c:v>0.67730115154731574</c:v>
                </c:pt>
                <c:pt idx="717">
                  <c:v>0.676980655138119</c:v>
                </c:pt>
                <c:pt idx="718">
                  <c:v>0.67666033101376355</c:v>
                </c:pt>
                <c:pt idx="719">
                  <c:v>0.67634017910620203</c:v>
                </c:pt>
                <c:pt idx="720">
                  <c:v>0.676020199347386</c:v>
                </c:pt>
                <c:pt idx="721">
                  <c:v>0.67570039166926621</c:v>
                </c:pt>
                <c:pt idx="722">
                  <c:v>0.6753807560037961</c:v>
                </c:pt>
                <c:pt idx="723">
                  <c:v>0.67506129228292644</c:v>
                </c:pt>
                <c:pt idx="724">
                  <c:v>0.67474200043860955</c:v>
                </c:pt>
                <c:pt idx="725">
                  <c:v>0.67442288040279741</c:v>
                </c:pt>
                <c:pt idx="726">
                  <c:v>0.67410393210744091</c:v>
                </c:pt>
                <c:pt idx="727">
                  <c:v>0.67378515548449247</c:v>
                </c:pt>
                <c:pt idx="728">
                  <c:v>0.67346655046590409</c:v>
                </c:pt>
                <c:pt idx="729">
                  <c:v>0.67314811698362753</c:v>
                </c:pt>
                <c:pt idx="730">
                  <c:v>0.67282985496961412</c:v>
                </c:pt>
                <c:pt idx="731">
                  <c:v>0.6725117643558165</c:v>
                </c:pt>
                <c:pt idx="732">
                  <c:v>0.67219384507418545</c:v>
                </c:pt>
                <c:pt idx="733">
                  <c:v>0.67187609705667395</c:v>
                </c:pt>
                <c:pt idx="734">
                  <c:v>0.67155852023523299</c:v>
                </c:pt>
                <c:pt idx="735">
                  <c:v>0.67124111454181501</c:v>
                </c:pt>
                <c:pt idx="736">
                  <c:v>0.67092387990837143</c:v>
                </c:pt>
                <c:pt idx="737">
                  <c:v>0.67060681626685326</c:v>
                </c:pt>
                <c:pt idx="738">
                  <c:v>0.67028992354921413</c:v>
                </c:pt>
                <c:pt idx="739">
                  <c:v>0.66997320168740448</c:v>
                </c:pt>
                <c:pt idx="740">
                  <c:v>0.66965665061337631</c:v>
                </c:pt>
                <c:pt idx="741">
                  <c:v>0.66934027025908227</c:v>
                </c:pt>
                <c:pt idx="742">
                  <c:v>0.66902406055647312</c:v>
                </c:pt>
                <c:pt idx="743">
                  <c:v>0.6687080214375013</c:v>
                </c:pt>
                <c:pt idx="744">
                  <c:v>0.66839215283411835</c:v>
                </c:pt>
                <c:pt idx="745">
                  <c:v>0.66807645467827648</c:v>
                </c:pt>
                <c:pt idx="746">
                  <c:v>0.66776092690192734</c:v>
                </c:pt>
                <c:pt idx="747">
                  <c:v>0.66744556943702182</c:v>
                </c:pt>
                <c:pt idx="748">
                  <c:v>0.66713038221551357</c:v>
                </c:pt>
                <c:pt idx="749">
                  <c:v>0.66681536516935291</c:v>
                </c:pt>
                <c:pt idx="750">
                  <c:v>0.66650051823049261</c:v>
                </c:pt>
                <c:pt idx="751">
                  <c:v>0.66618584133088321</c:v>
                </c:pt>
                <c:pt idx="752">
                  <c:v>0.66587133440247759</c:v>
                </c:pt>
                <c:pt idx="753">
                  <c:v>0.66555699737722773</c:v>
                </c:pt>
                <c:pt idx="754">
                  <c:v>0.66524283018708497</c:v>
                </c:pt>
                <c:pt idx="755">
                  <c:v>0.66492883276400105</c:v>
                </c:pt>
                <c:pt idx="756">
                  <c:v>0.66461500503992843</c:v>
                </c:pt>
                <c:pt idx="757">
                  <c:v>0.66430134694681775</c:v>
                </c:pt>
                <c:pt idx="758">
                  <c:v>0.66398785841662211</c:v>
                </c:pt>
                <c:pt idx="759">
                  <c:v>0.66367453938129273</c:v>
                </c:pt>
                <c:pt idx="760">
                  <c:v>0.66336138977278103</c:v>
                </c:pt>
                <c:pt idx="761">
                  <c:v>0.66304840952303956</c:v>
                </c:pt>
                <c:pt idx="762">
                  <c:v>0.66273559856401987</c:v>
                </c:pt>
                <c:pt idx="763">
                  <c:v>0.66242295682767383</c:v>
                </c:pt>
                <c:pt idx="764">
                  <c:v>0.66211048424595254</c:v>
                </c:pt>
                <c:pt idx="765">
                  <c:v>0.66179818075080943</c:v>
                </c:pt>
                <c:pt idx="766">
                  <c:v>0.66148604627419449</c:v>
                </c:pt>
                <c:pt idx="767">
                  <c:v>0.66117408074806061</c:v>
                </c:pt>
                <c:pt idx="768">
                  <c:v>0.66086228410435977</c:v>
                </c:pt>
                <c:pt idx="769">
                  <c:v>0.66055065627504295</c:v>
                </c:pt>
                <c:pt idx="770">
                  <c:v>0.6602391971920627</c:v>
                </c:pt>
                <c:pt idx="771">
                  <c:v>0.65992790678737046</c:v>
                </c:pt>
                <c:pt idx="772">
                  <c:v>0.65961678499291854</c:v>
                </c:pt>
                <c:pt idx="773">
                  <c:v>0.65930583174065793</c:v>
                </c:pt>
                <c:pt idx="774">
                  <c:v>0.65899504696254074</c:v>
                </c:pt>
                <c:pt idx="775">
                  <c:v>0.65868443059051929</c:v>
                </c:pt>
                <c:pt idx="776">
                  <c:v>0.65837398255654511</c:v>
                </c:pt>
                <c:pt idx="777">
                  <c:v>0.65806370279256998</c:v>
                </c:pt>
                <c:pt idx="778">
                  <c:v>0.65775359123054566</c:v>
                </c:pt>
                <c:pt idx="779">
                  <c:v>0.6574436478024237</c:v>
                </c:pt>
                <c:pt idx="780">
                  <c:v>0.65713387244015675</c:v>
                </c:pt>
                <c:pt idx="781">
                  <c:v>0.65682426507569613</c:v>
                </c:pt>
                <c:pt idx="782">
                  <c:v>0.65651482564099339</c:v>
                </c:pt>
                <c:pt idx="783">
                  <c:v>0.65620555406800096</c:v>
                </c:pt>
                <c:pt idx="784">
                  <c:v>0.65589645028866961</c:v>
                </c:pt>
                <c:pt idx="785">
                  <c:v>0.65558751423495221</c:v>
                </c:pt>
                <c:pt idx="786">
                  <c:v>0.6552787458388003</c:v>
                </c:pt>
                <c:pt idx="787">
                  <c:v>0.65497014503216544</c:v>
                </c:pt>
                <c:pt idx="788">
                  <c:v>0.65466171174700016</c:v>
                </c:pt>
                <c:pt idx="789">
                  <c:v>0.65435344591525579</c:v>
                </c:pt>
                <c:pt idx="790">
                  <c:v>0.65404534746888321</c:v>
                </c:pt>
                <c:pt idx="791">
                  <c:v>0.65373741633983551</c:v>
                </c:pt>
                <c:pt idx="792">
                  <c:v>0.65342965246006446</c:v>
                </c:pt>
                <c:pt idx="793">
                  <c:v>0.65312205576152149</c:v>
                </c:pt>
                <c:pt idx="794">
                  <c:v>0.65281462617615871</c:v>
                </c:pt>
                <c:pt idx="795">
                  <c:v>0.65250736363592754</c:v>
                </c:pt>
                <c:pt idx="796">
                  <c:v>0.65220026807277998</c:v>
                </c:pt>
                <c:pt idx="797">
                  <c:v>0.65189333941866734</c:v>
                </c:pt>
                <c:pt idx="798">
                  <c:v>0.65158657760554273</c:v>
                </c:pt>
                <c:pt idx="799">
                  <c:v>0.65127998256535691</c:v>
                </c:pt>
                <c:pt idx="800">
                  <c:v>0.65097355423371617</c:v>
                </c:pt>
                <c:pt idx="801">
                  <c:v>0.65066729256084366</c:v>
                </c:pt>
                <c:pt idx="802">
                  <c:v>0.65036119750061749</c:v>
                </c:pt>
                <c:pt idx="803">
                  <c:v>0.65005526900691379</c:v>
                </c:pt>
                <c:pt idx="804">
                  <c:v>0.64974950703361123</c:v>
                </c:pt>
                <c:pt idx="805">
                  <c:v>0.64944391153458625</c:v>
                </c:pt>
                <c:pt idx="806">
                  <c:v>0.64913848246371719</c:v>
                </c:pt>
                <c:pt idx="807">
                  <c:v>0.64883321977488051</c:v>
                </c:pt>
                <c:pt idx="808">
                  <c:v>0.64852812342195465</c:v>
                </c:pt>
                <c:pt idx="809">
                  <c:v>0.64822319335881617</c:v>
                </c:pt>
                <c:pt idx="810">
                  <c:v>0.6479184295393432</c:v>
                </c:pt>
                <c:pt idx="811">
                  <c:v>0.64761383191741295</c:v>
                </c:pt>
                <c:pt idx="812">
                  <c:v>0.64730940044690244</c:v>
                </c:pt>
                <c:pt idx="813">
                  <c:v>0.64700513508168989</c:v>
                </c:pt>
                <c:pt idx="814">
                  <c:v>0.6467010357756513</c:v>
                </c:pt>
                <c:pt idx="815">
                  <c:v>0.6463971024826658</c:v>
                </c:pt>
                <c:pt idx="816">
                  <c:v>0.64609333515661016</c:v>
                </c:pt>
                <c:pt idx="817">
                  <c:v>0.64578973375136139</c:v>
                </c:pt>
                <c:pt idx="818">
                  <c:v>0.64548629822079695</c:v>
                </c:pt>
                <c:pt idx="819">
                  <c:v>0.64518302851879472</c:v>
                </c:pt>
                <c:pt idx="820">
                  <c:v>0.6448799245992326</c:v>
                </c:pt>
                <c:pt idx="821">
                  <c:v>0.64457698641598693</c:v>
                </c:pt>
                <c:pt idx="822">
                  <c:v>0.64427421392293538</c:v>
                </c:pt>
                <c:pt idx="823">
                  <c:v>0.64397160707395606</c:v>
                </c:pt>
                <c:pt idx="824">
                  <c:v>0.64366916582292555</c:v>
                </c:pt>
                <c:pt idx="825">
                  <c:v>0.64336689012372206</c:v>
                </c:pt>
                <c:pt idx="826">
                  <c:v>0.64306477993022204</c:v>
                </c:pt>
                <c:pt idx="827">
                  <c:v>0.64276283519630439</c:v>
                </c:pt>
                <c:pt idx="828">
                  <c:v>0.64246105587584479</c:v>
                </c:pt>
                <c:pt idx="829">
                  <c:v>0.6421594419227219</c:v>
                </c:pt>
                <c:pt idx="830">
                  <c:v>0.64185799329081294</c:v>
                </c:pt>
                <c:pt idx="831">
                  <c:v>0.64155670993399505</c:v>
                </c:pt>
                <c:pt idx="832">
                  <c:v>0.64125559180614555</c:v>
                </c:pt>
                <c:pt idx="833">
                  <c:v>0.64095463886114246</c:v>
                </c:pt>
                <c:pt idx="834">
                  <c:v>0.64065385105286254</c:v>
                </c:pt>
                <c:pt idx="835">
                  <c:v>0.64035322833518393</c:v>
                </c:pt>
                <c:pt idx="836">
                  <c:v>0.64005277066198363</c:v>
                </c:pt>
                <c:pt idx="837">
                  <c:v>0.63975247798713841</c:v>
                </c:pt>
                <c:pt idx="838">
                  <c:v>0.63945235026452729</c:v>
                </c:pt>
                <c:pt idx="839">
                  <c:v>0.63915238744802672</c:v>
                </c:pt>
                <c:pt idx="840">
                  <c:v>0.6388525894915138</c:v>
                </c:pt>
                <c:pt idx="841">
                  <c:v>0.63855295634886655</c:v>
                </c:pt>
                <c:pt idx="842">
                  <c:v>0.63825348797396253</c:v>
                </c:pt>
                <c:pt idx="843">
                  <c:v>0.63795418432067841</c:v>
                </c:pt>
                <c:pt idx="844">
                  <c:v>0.63765504534289219</c:v>
                </c:pt>
                <c:pt idx="845">
                  <c:v>0.63735607099448122</c:v>
                </c:pt>
                <c:pt idx="846">
                  <c:v>0.63705726122932305</c:v>
                </c:pt>
                <c:pt idx="847">
                  <c:v>0.63675861600129469</c:v>
                </c:pt>
                <c:pt idx="848">
                  <c:v>0.63646013526427381</c:v>
                </c:pt>
                <c:pt idx="849">
                  <c:v>0.63616181897213819</c:v>
                </c:pt>
                <c:pt idx="850">
                  <c:v>0.63586366707876507</c:v>
                </c:pt>
                <c:pt idx="851">
                  <c:v>0.63556567953803111</c:v>
                </c:pt>
                <c:pt idx="852">
                  <c:v>0.63526785630381433</c:v>
                </c:pt>
                <c:pt idx="853">
                  <c:v>0.63497019732999294</c:v>
                </c:pt>
                <c:pt idx="854">
                  <c:v>0.63467270257044328</c:v>
                </c:pt>
                <c:pt idx="855">
                  <c:v>0.63437537197904303</c:v>
                </c:pt>
                <c:pt idx="856">
                  <c:v>0.63407820550966987</c:v>
                </c:pt>
                <c:pt idx="857">
                  <c:v>0.63378120311620112</c:v>
                </c:pt>
                <c:pt idx="858">
                  <c:v>0.63348436475251402</c:v>
                </c:pt>
                <c:pt idx="859">
                  <c:v>0.63318769037248601</c:v>
                </c:pt>
                <c:pt idx="860">
                  <c:v>0.63289117992999477</c:v>
                </c:pt>
                <c:pt idx="861">
                  <c:v>0.63259483337891764</c:v>
                </c:pt>
                <c:pt idx="862">
                  <c:v>0.63229865067313185</c:v>
                </c:pt>
                <c:pt idx="863">
                  <c:v>0.6320026317665155</c:v>
                </c:pt>
                <c:pt idx="864">
                  <c:v>0.63170677661294516</c:v>
                </c:pt>
                <c:pt idx="865">
                  <c:v>0.63141108516629862</c:v>
                </c:pt>
                <c:pt idx="866">
                  <c:v>0.63111555738045366</c:v>
                </c:pt>
                <c:pt idx="867">
                  <c:v>0.63082019320928684</c:v>
                </c:pt>
                <c:pt idx="868">
                  <c:v>0.63052499260667605</c:v>
                </c:pt>
                <c:pt idx="869">
                  <c:v>0.63022995552649919</c:v>
                </c:pt>
                <c:pt idx="870">
                  <c:v>0.62993508192263314</c:v>
                </c:pt>
                <c:pt idx="871">
                  <c:v>0.6296403717489556</c:v>
                </c:pt>
                <c:pt idx="872">
                  <c:v>0.62934582495934344</c:v>
                </c:pt>
                <c:pt idx="873">
                  <c:v>0.62905144150767478</c:v>
                </c:pt>
                <c:pt idx="874">
                  <c:v>0.62875722134782674</c:v>
                </c:pt>
                <c:pt idx="875">
                  <c:v>0.62846316443367722</c:v>
                </c:pt>
                <c:pt idx="876">
                  <c:v>0.62816927071910311</c:v>
                </c:pt>
                <c:pt idx="877">
                  <c:v>0.62787554015798142</c:v>
                </c:pt>
                <c:pt idx="878">
                  <c:v>0.62758197270419036</c:v>
                </c:pt>
                <c:pt idx="879">
                  <c:v>0.62728856831160718</c:v>
                </c:pt>
                <c:pt idx="880">
                  <c:v>0.62699532693410953</c:v>
                </c:pt>
                <c:pt idx="881">
                  <c:v>0.6267022485255741</c:v>
                </c:pt>
                <c:pt idx="882">
                  <c:v>0.62640933303987889</c:v>
                </c:pt>
                <c:pt idx="883">
                  <c:v>0.62611658043090124</c:v>
                </c:pt>
                <c:pt idx="884">
                  <c:v>0.62582399065251848</c:v>
                </c:pt>
                <c:pt idx="885">
                  <c:v>0.62553156365860796</c:v>
                </c:pt>
                <c:pt idx="886">
                  <c:v>0.62523929940304734</c:v>
                </c:pt>
                <c:pt idx="887">
                  <c:v>0.62494719783971431</c:v>
                </c:pt>
                <c:pt idx="888">
                  <c:v>0.62465525892248575</c:v>
                </c:pt>
                <c:pt idx="889">
                  <c:v>0.62436348260523933</c:v>
                </c:pt>
                <c:pt idx="890">
                  <c:v>0.62407186884185228</c:v>
                </c:pt>
                <c:pt idx="891">
                  <c:v>0.62378041758620284</c:v>
                </c:pt>
                <c:pt idx="892">
                  <c:v>0.62348912879216678</c:v>
                </c:pt>
                <c:pt idx="893">
                  <c:v>0.623198002413623</c:v>
                </c:pt>
                <c:pt idx="894">
                  <c:v>0.6229070384044485</c:v>
                </c:pt>
                <c:pt idx="895">
                  <c:v>0.62261623671852062</c:v>
                </c:pt>
                <c:pt idx="896">
                  <c:v>0.62232559730971704</c:v>
                </c:pt>
                <c:pt idx="897">
                  <c:v>0.62203512013191453</c:v>
                </c:pt>
                <c:pt idx="898">
                  <c:v>0.62174480513899133</c:v>
                </c:pt>
                <c:pt idx="899">
                  <c:v>0.62145465228482455</c:v>
                </c:pt>
                <c:pt idx="900">
                  <c:v>0.62116466152329175</c:v>
                </c:pt>
                <c:pt idx="901">
                  <c:v>0.62087483280826994</c:v>
                </c:pt>
                <c:pt idx="902">
                  <c:v>0.6205851660936369</c:v>
                </c:pt>
                <c:pt idx="903">
                  <c:v>0.62029566133326985</c:v>
                </c:pt>
                <c:pt idx="904">
                  <c:v>0.62000631848104648</c:v>
                </c:pt>
                <c:pt idx="905">
                  <c:v>0.61971713749084412</c:v>
                </c:pt>
                <c:pt idx="906">
                  <c:v>0.61942811831654021</c:v>
                </c:pt>
                <c:pt idx="907">
                  <c:v>0.61913926091201188</c:v>
                </c:pt>
                <c:pt idx="908">
                  <c:v>0.61885056523113691</c:v>
                </c:pt>
                <c:pt idx="909">
                  <c:v>0.61856203122779307</c:v>
                </c:pt>
                <c:pt idx="910">
                  <c:v>0.61827365885585683</c:v>
                </c:pt>
                <c:pt idx="911">
                  <c:v>0.61798544806920575</c:v>
                </c:pt>
                <c:pt idx="912">
                  <c:v>0.61769739882171826</c:v>
                </c:pt>
                <c:pt idx="913">
                  <c:v>0.61740951106727149</c:v>
                </c:pt>
                <c:pt idx="914">
                  <c:v>0.61712178475974222</c:v>
                </c:pt>
                <c:pt idx="915">
                  <c:v>0.61683421985300813</c:v>
                </c:pt>
                <c:pt idx="916">
                  <c:v>0.61654681630094665</c:v>
                </c:pt>
                <c:pt idx="917">
                  <c:v>0.61625957405743481</c:v>
                </c:pt>
                <c:pt idx="918">
                  <c:v>0.6159724930763516</c:v>
                </c:pt>
                <c:pt idx="919">
                  <c:v>0.61568557331157292</c:v>
                </c:pt>
                <c:pt idx="920">
                  <c:v>0.61539881471697655</c:v>
                </c:pt>
                <c:pt idx="921">
                  <c:v>0.61511221724643983</c:v>
                </c:pt>
                <c:pt idx="922">
                  <c:v>0.6148257808538411</c:v>
                </c:pt>
                <c:pt idx="923">
                  <c:v>0.61453950549305625</c:v>
                </c:pt>
                <c:pt idx="924">
                  <c:v>0.61425339111796373</c:v>
                </c:pt>
                <c:pt idx="925">
                  <c:v>0.61396743768244089</c:v>
                </c:pt>
                <c:pt idx="926">
                  <c:v>0.61368164514036527</c:v>
                </c:pt>
                <c:pt idx="927">
                  <c:v>0.61339601344561356</c:v>
                </c:pt>
                <c:pt idx="928">
                  <c:v>0.61311054255206443</c:v>
                </c:pt>
                <c:pt idx="929">
                  <c:v>0.61282523241359366</c:v>
                </c:pt>
                <c:pt idx="930">
                  <c:v>0.61254008298408069</c:v>
                </c:pt>
                <c:pt idx="931">
                  <c:v>0.61225509421740099</c:v>
                </c:pt>
                <c:pt idx="932">
                  <c:v>0.61197026606743288</c:v>
                </c:pt>
                <c:pt idx="933">
                  <c:v>0.61168559848805404</c:v>
                </c:pt>
                <c:pt idx="934">
                  <c:v>0.61140109143314159</c:v>
                </c:pt>
                <c:pt idx="935">
                  <c:v>0.61111674485657308</c:v>
                </c:pt>
                <c:pt idx="936">
                  <c:v>0.61083255871222575</c:v>
                </c:pt>
                <c:pt idx="937">
                  <c:v>0.61054853295397726</c:v>
                </c:pt>
                <c:pt idx="938">
                  <c:v>0.61026466753570441</c:v>
                </c:pt>
                <c:pt idx="939">
                  <c:v>0.60998096241128552</c:v>
                </c:pt>
                <c:pt idx="940">
                  <c:v>0.6096974175345975</c:v>
                </c:pt>
                <c:pt idx="941">
                  <c:v>0.60941403285951812</c:v>
                </c:pt>
                <c:pt idx="942">
                  <c:v>0.60913080833992428</c:v>
                </c:pt>
                <c:pt idx="943">
                  <c:v>0.60884774392969421</c:v>
                </c:pt>
                <c:pt idx="944">
                  <c:v>0.60856483958270458</c:v>
                </c:pt>
                <c:pt idx="945">
                  <c:v>0.60828209525283305</c:v>
                </c:pt>
                <c:pt idx="946">
                  <c:v>0.60799951089395676</c:v>
                </c:pt>
                <c:pt idx="947">
                  <c:v>0.60771708645995393</c:v>
                </c:pt>
                <c:pt idx="948">
                  <c:v>0.60743482190470144</c:v>
                </c:pt>
                <c:pt idx="949">
                  <c:v>0.60715271718207664</c:v>
                </c:pt>
                <c:pt idx="950">
                  <c:v>0.60687077224595742</c:v>
                </c:pt>
                <c:pt idx="951">
                  <c:v>0.6065889870502208</c:v>
                </c:pt>
                <c:pt idx="952">
                  <c:v>0.60630736154874409</c:v>
                </c:pt>
                <c:pt idx="953">
                  <c:v>0.60602589569540544</c:v>
                </c:pt>
                <c:pt idx="954">
                  <c:v>0.60574458944408183</c:v>
                </c:pt>
                <c:pt idx="955">
                  <c:v>0.60546344274865027</c:v>
                </c:pt>
                <c:pt idx="956">
                  <c:v>0.60518245556298833</c:v>
                </c:pt>
                <c:pt idx="957">
                  <c:v>0.60490162784097423</c:v>
                </c:pt>
                <c:pt idx="958">
                  <c:v>0.6046209595364842</c:v>
                </c:pt>
                <c:pt idx="959">
                  <c:v>0.60434045060339725</c:v>
                </c:pt>
                <c:pt idx="960">
                  <c:v>0.60406010099558949</c:v>
                </c:pt>
                <c:pt idx="961">
                  <c:v>0.60377991066693881</c:v>
                </c:pt>
                <c:pt idx="962">
                  <c:v>0.60349987957132223</c:v>
                </c:pt>
                <c:pt idx="963">
                  <c:v>0.60322000766261752</c:v>
                </c:pt>
                <c:pt idx="964">
                  <c:v>0.60294029489470247</c:v>
                </c:pt>
                <c:pt idx="965">
                  <c:v>0.60266074122145419</c:v>
                </c:pt>
                <c:pt idx="966">
                  <c:v>0.60238134659675002</c:v>
                </c:pt>
                <c:pt idx="967">
                  <c:v>0.60210211097446675</c:v>
                </c:pt>
                <c:pt idx="968">
                  <c:v>0.60182303430848316</c:v>
                </c:pt>
                <c:pt idx="969">
                  <c:v>0.60154411655267581</c:v>
                </c:pt>
                <c:pt idx="970">
                  <c:v>0.60126535766092237</c:v>
                </c:pt>
                <c:pt idx="971">
                  <c:v>0.60098675758710041</c:v>
                </c:pt>
                <c:pt idx="972">
                  <c:v>0.60070831628508714</c:v>
                </c:pt>
                <c:pt idx="973">
                  <c:v>0.60043003370875958</c:v>
                </c:pt>
                <c:pt idx="974">
                  <c:v>0.60015190981199584</c:v>
                </c:pt>
                <c:pt idx="975">
                  <c:v>0.59987394454867382</c:v>
                </c:pt>
                <c:pt idx="976">
                  <c:v>0.59959613787266974</c:v>
                </c:pt>
                <c:pt idx="977">
                  <c:v>0.59931848973786106</c:v>
                </c:pt>
                <c:pt idx="978">
                  <c:v>0.59904100009812633</c:v>
                </c:pt>
                <c:pt idx="979">
                  <c:v>0.59876366890734189</c:v>
                </c:pt>
                <c:pt idx="980">
                  <c:v>0.59848649611938609</c:v>
                </c:pt>
                <c:pt idx="981">
                  <c:v>0.59820948168813559</c:v>
                </c:pt>
                <c:pt idx="982">
                  <c:v>0.59793262556746851</c:v>
                </c:pt>
                <c:pt idx="983">
                  <c:v>0.59765592771126164</c:v>
                </c:pt>
                <c:pt idx="984">
                  <c:v>0.59737938807339197</c:v>
                </c:pt>
                <c:pt idx="985">
                  <c:v>0.59710300660773852</c:v>
                </c:pt>
                <c:pt idx="986">
                  <c:v>0.59682678326817729</c:v>
                </c:pt>
                <c:pt idx="987">
                  <c:v>0.59655071800858672</c:v>
                </c:pt>
                <c:pt idx="988">
                  <c:v>0.59627481078284328</c:v>
                </c:pt>
                <c:pt idx="989">
                  <c:v>0.59599906154482507</c:v>
                </c:pt>
                <c:pt idx="990">
                  <c:v>0.59572347024840921</c:v>
                </c:pt>
                <c:pt idx="991">
                  <c:v>0.59544803684747349</c:v>
                </c:pt>
                <c:pt idx="992">
                  <c:v>0.59517276129589503</c:v>
                </c:pt>
                <c:pt idx="993">
                  <c:v>0.59489764354755148</c:v>
                </c:pt>
                <c:pt idx="994">
                  <c:v>0.59462268355631953</c:v>
                </c:pt>
                <c:pt idx="995">
                  <c:v>0.59434788127607774</c:v>
                </c:pt>
                <c:pt idx="996">
                  <c:v>0.59407323666070289</c:v>
                </c:pt>
                <c:pt idx="997">
                  <c:v>0.59379874966407242</c:v>
                </c:pt>
                <c:pt idx="998">
                  <c:v>0.59352442024006347</c:v>
                </c:pt>
                <c:pt idx="999">
                  <c:v>0.59325024834255435</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attenuation'!$Z$8:$Z$52</c:f>
              <c:numCache>
                <c:formatCode>0.000</c:formatCode>
                <c:ptCount val="45"/>
                <c:pt idx="5">
                  <c:v>0.97410600000000003</c:v>
                </c:pt>
                <c:pt idx="8">
                  <c:v>0.95835800000000004</c:v>
                </c:pt>
                <c:pt idx="10">
                  <c:v>0.94521600000000006</c:v>
                </c:pt>
                <c:pt idx="12">
                  <c:v>0.93390799999999996</c:v>
                </c:pt>
                <c:pt idx="14">
                  <c:v>0.922902</c:v>
                </c:pt>
                <c:pt idx="15">
                  <c:v>0.91313</c:v>
                </c:pt>
                <c:pt idx="16">
                  <c:v>0.90312599999999998</c:v>
                </c:pt>
                <c:pt idx="17">
                  <c:v>0.89382200000000001</c:v>
                </c:pt>
                <c:pt idx="18">
                  <c:v>0.88458599999999998</c:v>
                </c:pt>
                <c:pt idx="19">
                  <c:v>0.87534999999999996</c:v>
                </c:pt>
                <c:pt idx="21">
                  <c:v>0.85358000000000001</c:v>
                </c:pt>
                <c:pt idx="22">
                  <c:v>0.83357799999999993</c:v>
                </c:pt>
                <c:pt idx="23">
                  <c:v>0.79441200000000001</c:v>
                </c:pt>
                <c:pt idx="25">
                  <c:v>0.72375400000000001</c:v>
                </c:pt>
                <c:pt idx="26">
                  <c:v>0.66023399999999999</c:v>
                </c:pt>
                <c:pt idx="27">
                  <c:v>0.60308200000000001</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attenuation'!$BJ$8:$BJ$1007</c:f>
              <c:numCache>
                <c:formatCode>0.000</c:formatCode>
                <c:ptCount val="1000"/>
                <c:pt idx="0">
                  <c:v>0.99872141813712323</c:v>
                </c:pt>
                <c:pt idx="1">
                  <c:v>0.99728639638118022</c:v>
                </c:pt>
                <c:pt idx="2">
                  <c:v>0.99585513780084867</c:v>
                </c:pt>
                <c:pt idx="3">
                  <c:v>0.99442955970610625</c:v>
                </c:pt>
                <c:pt idx="4">
                  <c:v>0.99301157940693052</c:v>
                </c:pt>
                <c:pt idx="5">
                  <c:v>0.99160311421329894</c:v>
                </c:pt>
                <c:pt idx="6">
                  <c:v>0.9902060814351894</c:v>
                </c:pt>
                <c:pt idx="7">
                  <c:v>0.98882239838257913</c:v>
                </c:pt>
                <c:pt idx="8">
                  <c:v>0.98745398236544601</c:v>
                </c:pt>
                <c:pt idx="9">
                  <c:v>0.98610275069376729</c:v>
                </c:pt>
                <c:pt idx="10">
                  <c:v>0.98477062067752097</c:v>
                </c:pt>
                <c:pt idx="11">
                  <c:v>0.98345950962668449</c:v>
                </c:pt>
                <c:pt idx="12">
                  <c:v>0.98217133485123531</c:v>
                </c:pt>
                <c:pt idx="13">
                  <c:v>0.98090801366115099</c:v>
                </c:pt>
                <c:pt idx="14">
                  <c:v>0.97967146336640931</c:v>
                </c:pt>
                <c:pt idx="15">
                  <c:v>0.97846360127698784</c:v>
                </c:pt>
                <c:pt idx="16">
                  <c:v>0.97728634470286402</c:v>
                </c:pt>
                <c:pt idx="17">
                  <c:v>0.97614161095401575</c:v>
                </c:pt>
                <c:pt idx="18">
                  <c:v>0.97503131734042003</c:v>
                </c:pt>
                <c:pt idx="19">
                  <c:v>0.9739573811720551</c:v>
                </c:pt>
                <c:pt idx="20">
                  <c:v>0.97292108746747563</c:v>
                </c:pt>
                <c:pt idx="21">
                  <c:v>0.97192119207954608</c:v>
                </c:pt>
                <c:pt idx="22">
                  <c:v>0.97095581856970847</c:v>
                </c:pt>
                <c:pt idx="23">
                  <c:v>0.97002309049940472</c:v>
                </c:pt>
                <c:pt idx="24">
                  <c:v>0.96912113143007683</c:v>
                </c:pt>
                <c:pt idx="25">
                  <c:v>0.96824806492316662</c:v>
                </c:pt>
                <c:pt idx="26">
                  <c:v>0.96740201454011587</c:v>
                </c:pt>
                <c:pt idx="27">
                  <c:v>0.96658110384236662</c:v>
                </c:pt>
                <c:pt idx="28">
                  <c:v>0.96578345639136087</c:v>
                </c:pt>
                <c:pt idx="29">
                  <c:v>0.96500719574854044</c:v>
                </c:pt>
                <c:pt idx="30">
                  <c:v>0.96425044547534733</c:v>
                </c:pt>
                <c:pt idx="31">
                  <c:v>0.96351132913322335</c:v>
                </c:pt>
                <c:pt idx="32">
                  <c:v>0.96278797028361063</c:v>
                </c:pt>
                <c:pt idx="33">
                  <c:v>0.96207849248795063</c:v>
                </c:pt>
                <c:pt idx="34">
                  <c:v>0.96138101930768571</c:v>
                </c:pt>
                <c:pt idx="35">
                  <c:v>0.96069367430425767</c:v>
                </c:pt>
                <c:pt idx="36">
                  <c:v>0.96001458103910831</c:v>
                </c:pt>
                <c:pt idx="37">
                  <c:v>0.95934186307367975</c:v>
                </c:pt>
                <c:pt idx="38">
                  <c:v>0.95867364396941368</c:v>
                </c:pt>
                <c:pt idx="39">
                  <c:v>0.95800804728775191</c:v>
                </c:pt>
                <c:pt idx="40">
                  <c:v>0.9573435423861929</c:v>
                </c:pt>
                <c:pt idx="41">
                  <c:v>0.95667998180645786</c:v>
                </c:pt>
                <c:pt idx="42">
                  <c:v>0.95601756388632464</c:v>
                </c:pt>
                <c:pt idx="43">
                  <c:v>0.95535648696357101</c:v>
                </c:pt>
                <c:pt idx="44">
                  <c:v>0.95469694937597449</c:v>
                </c:pt>
                <c:pt idx="45">
                  <c:v>0.95403914946131285</c:v>
                </c:pt>
                <c:pt idx="46">
                  <c:v>0.95338328555736385</c:v>
                </c:pt>
                <c:pt idx="47">
                  <c:v>0.9527295560019049</c:v>
                </c:pt>
                <c:pt idx="48">
                  <c:v>0.95207815913271421</c:v>
                </c:pt>
                <c:pt idx="49">
                  <c:v>0.95142929328756909</c:v>
                </c:pt>
                <c:pt idx="50">
                  <c:v>0.9507831568042473</c:v>
                </c:pt>
                <c:pt idx="51">
                  <c:v>0.95013994802052659</c:v>
                </c:pt>
                <c:pt idx="52">
                  <c:v>0.94949986527418462</c:v>
                </c:pt>
                <c:pt idx="53">
                  <c:v>0.94886310690299913</c:v>
                </c:pt>
                <c:pt idx="54">
                  <c:v>0.94822987124474756</c:v>
                </c:pt>
                <c:pt idx="55">
                  <c:v>0.94760035663720799</c:v>
                </c:pt>
                <c:pt idx="56">
                  <c:v>0.94697476141815784</c:v>
                </c:pt>
                <c:pt idx="57">
                  <c:v>0.94635328392537499</c:v>
                </c:pt>
                <c:pt idx="58">
                  <c:v>0.94573612249663719</c:v>
                </c:pt>
                <c:pt idx="59">
                  <c:v>0.94512347546972175</c:v>
                </c:pt>
                <c:pt idx="60">
                  <c:v>0.94451547719359064</c:v>
                </c:pt>
                <c:pt idx="61">
                  <c:v>0.94391200606194192</c:v>
                </c:pt>
                <c:pt idx="62">
                  <c:v>0.94331287647965756</c:v>
                </c:pt>
                <c:pt idx="63">
                  <c:v>0.94271790285161927</c:v>
                </c:pt>
                <c:pt idx="64">
                  <c:v>0.94212689958270968</c:v>
                </c:pt>
                <c:pt idx="65">
                  <c:v>0.94153968107781005</c:v>
                </c:pt>
                <c:pt idx="66">
                  <c:v>0.94095606174180302</c:v>
                </c:pt>
                <c:pt idx="67">
                  <c:v>0.9403758559795703</c:v>
                </c:pt>
                <c:pt idx="68">
                  <c:v>0.93979887819599406</c:v>
                </c:pt>
                <c:pt idx="69">
                  <c:v>0.93922494279595603</c:v>
                </c:pt>
                <c:pt idx="70">
                  <c:v>0.93865386418433849</c:v>
                </c:pt>
                <c:pt idx="71">
                  <c:v>0.93808545676602328</c:v>
                </c:pt>
                <c:pt idx="72">
                  <c:v>0.93751953494589246</c:v>
                </c:pt>
                <c:pt idx="73">
                  <c:v>0.93695591312882798</c:v>
                </c:pt>
                <c:pt idx="74">
                  <c:v>0.93639440571971222</c:v>
                </c:pt>
                <c:pt idx="75">
                  <c:v>0.93583482712342669</c:v>
                </c:pt>
                <c:pt idx="76">
                  <c:v>0.93527699174485357</c:v>
                </c:pt>
                <c:pt idx="77">
                  <c:v>0.93472071398887513</c:v>
                </c:pt>
                <c:pt idx="78">
                  <c:v>0.93416580826037299</c:v>
                </c:pt>
                <c:pt idx="79">
                  <c:v>0.93361208896422943</c:v>
                </c:pt>
                <c:pt idx="80">
                  <c:v>0.93305941425322558</c:v>
                </c:pt>
                <c:pt idx="81">
                  <c:v>0.93250781727174026</c:v>
                </c:pt>
                <c:pt idx="82">
                  <c:v>0.931957374912051</c:v>
                </c:pt>
                <c:pt idx="83">
                  <c:v>0.93140816406643601</c:v>
                </c:pt>
                <c:pt idx="84">
                  <c:v>0.93086026162717284</c:v>
                </c:pt>
                <c:pt idx="85">
                  <c:v>0.93031374448654014</c:v>
                </c:pt>
                <c:pt idx="86">
                  <c:v>0.92976868953681491</c:v>
                </c:pt>
                <c:pt idx="87">
                  <c:v>0.92922517367027524</c:v>
                </c:pt>
                <c:pt idx="88">
                  <c:v>0.92868327377919946</c:v>
                </c:pt>
                <c:pt idx="89">
                  <c:v>0.92814306675586478</c:v>
                </c:pt>
                <c:pt idx="90">
                  <c:v>0.92760462949255007</c:v>
                </c:pt>
                <c:pt idx="91">
                  <c:v>0.92706803888153222</c:v>
                </c:pt>
                <c:pt idx="92">
                  <c:v>0.92653337181508966</c:v>
                </c:pt>
                <c:pt idx="93">
                  <c:v>0.92600070518550004</c:v>
                </c:pt>
                <c:pt idx="94">
                  <c:v>0.92547011588504124</c:v>
                </c:pt>
                <c:pt idx="95">
                  <c:v>0.92494168080599137</c:v>
                </c:pt>
                <c:pt idx="96">
                  <c:v>0.92441547684062808</c:v>
                </c:pt>
                <c:pt idx="97">
                  <c:v>0.92389158088122958</c:v>
                </c:pt>
                <c:pt idx="98">
                  <c:v>0.92337006982007341</c:v>
                </c:pt>
                <c:pt idx="99">
                  <c:v>0.92285102054943768</c:v>
                </c:pt>
                <c:pt idx="100">
                  <c:v>0.92233447662350643</c:v>
                </c:pt>
                <c:pt idx="101">
                  <c:v>0.92182034824409032</c:v>
                </c:pt>
                <c:pt idx="102">
                  <c:v>0.9213085122749054</c:v>
                </c:pt>
                <c:pt idx="103">
                  <c:v>0.92079884557966807</c:v>
                </c:pt>
                <c:pt idx="104">
                  <c:v>0.92029122502209526</c:v>
                </c:pt>
                <c:pt idx="105">
                  <c:v>0.91978552746590325</c:v>
                </c:pt>
                <c:pt idx="106">
                  <c:v>0.91928162977480876</c:v>
                </c:pt>
                <c:pt idx="107">
                  <c:v>0.91877940881252818</c:v>
                </c:pt>
                <c:pt idx="108">
                  <c:v>0.91827874144277799</c:v>
                </c:pt>
                <c:pt idx="109">
                  <c:v>0.91777950452927493</c:v>
                </c:pt>
                <c:pt idx="110">
                  <c:v>0.91728157493573526</c:v>
                </c:pt>
                <c:pt idx="111">
                  <c:v>0.91678482952587559</c:v>
                </c:pt>
                <c:pt idx="112">
                  <c:v>0.91628914516341287</c:v>
                </c:pt>
                <c:pt idx="113">
                  <c:v>0.9157943987120627</c:v>
                </c:pt>
                <c:pt idx="114">
                  <c:v>0.91530046703554246</c:v>
                </c:pt>
                <c:pt idx="115">
                  <c:v>0.91480722699756811</c:v>
                </c:pt>
                <c:pt idx="116">
                  <c:v>0.9143145554618568</c:v>
                </c:pt>
                <c:pt idx="117">
                  <c:v>0.91382232929212437</c:v>
                </c:pt>
                <c:pt idx="118">
                  <c:v>0.91333042535208797</c:v>
                </c:pt>
                <c:pt idx="119">
                  <c:v>0.91283872050546366</c:v>
                </c:pt>
                <c:pt idx="120">
                  <c:v>0.91234711331342178</c:v>
                </c:pt>
                <c:pt idx="121">
                  <c:v>0.9118555891269462</c:v>
                </c:pt>
                <c:pt idx="122">
                  <c:v>0.91136415499447465</c:v>
                </c:pt>
                <c:pt idx="123">
                  <c:v>0.91087281796444508</c:v>
                </c:pt>
                <c:pt idx="124">
                  <c:v>0.91038158508529499</c:v>
                </c:pt>
                <c:pt idx="125">
                  <c:v>0.90989046340546187</c:v>
                </c:pt>
                <c:pt idx="126">
                  <c:v>0.90939945997338367</c:v>
                </c:pt>
                <c:pt idx="127">
                  <c:v>0.90890858183749779</c:v>
                </c:pt>
                <c:pt idx="128">
                  <c:v>0.90841783604624238</c:v>
                </c:pt>
                <c:pt idx="129">
                  <c:v>0.9079272296480545</c:v>
                </c:pt>
                <c:pt idx="130">
                  <c:v>0.90743676969137221</c:v>
                </c:pt>
                <c:pt idx="131">
                  <c:v>0.9069464632246329</c:v>
                </c:pt>
                <c:pt idx="132">
                  <c:v>0.90645631729627452</c:v>
                </c:pt>
                <c:pt idx="133">
                  <c:v>0.90596633895473455</c:v>
                </c:pt>
                <c:pt idx="134">
                  <c:v>0.90547653524845106</c:v>
                </c:pt>
                <c:pt idx="135">
                  <c:v>0.904986913225861</c:v>
                </c:pt>
                <c:pt idx="136">
                  <c:v>0.90449747993540253</c:v>
                </c:pt>
                <c:pt idx="137">
                  <c:v>0.90400824242551325</c:v>
                </c:pt>
                <c:pt idx="138">
                  <c:v>0.90351920774463057</c:v>
                </c:pt>
                <c:pt idx="139">
                  <c:v>0.90303038294119276</c:v>
                </c:pt>
                <c:pt idx="140">
                  <c:v>0.90254178930614559</c:v>
                </c:pt>
                <c:pt idx="141">
                  <c:v>0.902053505100471</c:v>
                </c:pt>
                <c:pt idx="142">
                  <c:v>0.90156562282765917</c:v>
                </c:pt>
                <c:pt idx="143">
                  <c:v>0.9010782349912001</c:v>
                </c:pt>
                <c:pt idx="144">
                  <c:v>0.9005914340945842</c:v>
                </c:pt>
                <c:pt idx="145">
                  <c:v>0.90010531264130189</c:v>
                </c:pt>
                <c:pt idx="146">
                  <c:v>0.89961996313484316</c:v>
                </c:pt>
                <c:pt idx="147">
                  <c:v>0.89913547807869809</c:v>
                </c:pt>
                <c:pt idx="148">
                  <c:v>0.89865194997635733</c:v>
                </c:pt>
                <c:pt idx="149">
                  <c:v>0.89816947133131109</c:v>
                </c:pt>
                <c:pt idx="150">
                  <c:v>0.89768813464704955</c:v>
                </c:pt>
                <c:pt idx="151">
                  <c:v>0.89720803242706326</c:v>
                </c:pt>
                <c:pt idx="152">
                  <c:v>0.89672925717484164</c:v>
                </c:pt>
                <c:pt idx="153">
                  <c:v>0.89625190139387589</c:v>
                </c:pt>
                <c:pt idx="154">
                  <c:v>0.89577605758765577</c:v>
                </c:pt>
                <c:pt idx="155">
                  <c:v>0.8953018182596717</c:v>
                </c:pt>
                <c:pt idx="156">
                  <c:v>0.89482927591341355</c:v>
                </c:pt>
                <c:pt idx="157">
                  <c:v>0.89435852305237207</c:v>
                </c:pt>
                <c:pt idx="158">
                  <c:v>0.89388965218003724</c:v>
                </c:pt>
                <c:pt idx="159">
                  <c:v>0.8934227557998996</c:v>
                </c:pt>
                <c:pt idx="160">
                  <c:v>0.89295788643789531</c:v>
                </c:pt>
                <c:pt idx="161">
                  <c:v>0.89249493670974567</c:v>
                </c:pt>
                <c:pt idx="162">
                  <c:v>0.89203375925361816</c:v>
                </c:pt>
                <c:pt idx="163">
                  <c:v>0.89157420670768062</c:v>
                </c:pt>
                <c:pt idx="164">
                  <c:v>0.89111613171010062</c:v>
                </c:pt>
                <c:pt idx="165">
                  <c:v>0.89065938689904534</c:v>
                </c:pt>
                <c:pt idx="166">
                  <c:v>0.89020382491268246</c:v>
                </c:pt>
                <c:pt idx="167">
                  <c:v>0.88974929838917949</c:v>
                </c:pt>
                <c:pt idx="168">
                  <c:v>0.8892956599667039</c:v>
                </c:pt>
                <c:pt idx="169">
                  <c:v>0.88884276228342352</c:v>
                </c:pt>
                <c:pt idx="170">
                  <c:v>0.88839045797750571</c:v>
                </c:pt>
                <c:pt idx="171">
                  <c:v>0.88793859968711764</c:v>
                </c:pt>
                <c:pt idx="172">
                  <c:v>0.88748704005042722</c:v>
                </c:pt>
                <c:pt idx="173">
                  <c:v>0.88703563170560185</c:v>
                </c:pt>
                <c:pt idx="174">
                  <c:v>0.88658422729080955</c:v>
                </c:pt>
                <c:pt idx="175">
                  <c:v>0.88613267944421681</c:v>
                </c:pt>
                <c:pt idx="176">
                  <c:v>0.88568084080399212</c:v>
                </c:pt>
                <c:pt idx="177">
                  <c:v>0.8852285640083023</c:v>
                </c:pt>
                <c:pt idx="178">
                  <c:v>0.88477570169531572</c:v>
                </c:pt>
                <c:pt idx="179">
                  <c:v>0.8843221065031992</c:v>
                </c:pt>
                <c:pt idx="180">
                  <c:v>0.88386767139713418</c:v>
                </c:pt>
                <c:pt idx="181">
                  <c:v>0.88341245065035945</c:v>
                </c:pt>
                <c:pt idx="182">
                  <c:v>0.88295653886312619</c:v>
                </c:pt>
                <c:pt idx="183">
                  <c:v>0.88250003063568627</c:v>
                </c:pt>
                <c:pt idx="184">
                  <c:v>0.88204302056829165</c:v>
                </c:pt>
                <c:pt idx="185">
                  <c:v>0.88158560326119484</c:v>
                </c:pt>
                <c:pt idx="186">
                  <c:v>0.88112787331464715</c:v>
                </c:pt>
                <c:pt idx="187">
                  <c:v>0.88066992532890076</c:v>
                </c:pt>
                <c:pt idx="188">
                  <c:v>0.88021185390420709</c:v>
                </c:pt>
                <c:pt idx="189">
                  <c:v>0.87975375364081887</c:v>
                </c:pt>
                <c:pt idx="190">
                  <c:v>0.87929571913898741</c:v>
                </c:pt>
                <c:pt idx="191">
                  <c:v>0.87883784499896511</c:v>
                </c:pt>
                <c:pt idx="192">
                  <c:v>0.87838022582100317</c:v>
                </c:pt>
                <c:pt idx="193">
                  <c:v>0.87792295620535421</c:v>
                </c:pt>
                <c:pt idx="194">
                  <c:v>0.87746613075226976</c:v>
                </c:pt>
                <c:pt idx="195">
                  <c:v>0.87700984406200189</c:v>
                </c:pt>
                <c:pt idx="196">
                  <c:v>0.87655419073480245</c:v>
                </c:pt>
                <c:pt idx="197">
                  <c:v>0.87609926537092342</c:v>
                </c:pt>
                <c:pt idx="198">
                  <c:v>0.87564516257061653</c:v>
                </c:pt>
                <c:pt idx="199">
                  <c:v>0.87519197693413386</c:v>
                </c:pt>
                <c:pt idx="200">
                  <c:v>0.87473978547690145</c:v>
                </c:pt>
                <c:pt idx="201">
                  <c:v>0.87428859487504251</c:v>
                </c:pt>
                <c:pt idx="202">
                  <c:v>0.87383839421985399</c:v>
                </c:pt>
                <c:pt idx="203">
                  <c:v>0.87338917260263305</c:v>
                </c:pt>
                <c:pt idx="204">
                  <c:v>0.87294091911467686</c:v>
                </c:pt>
                <c:pt idx="205">
                  <c:v>0.87249362284728238</c:v>
                </c:pt>
                <c:pt idx="206">
                  <c:v>0.87204727289174733</c:v>
                </c:pt>
                <c:pt idx="207">
                  <c:v>0.8716018583393681</c:v>
                </c:pt>
                <c:pt idx="208">
                  <c:v>0.87115736828144263</c:v>
                </c:pt>
                <c:pt idx="209">
                  <c:v>0.87071379180926733</c:v>
                </c:pt>
                <c:pt idx="210">
                  <c:v>0.87027111801413992</c:v>
                </c:pt>
                <c:pt idx="211">
                  <c:v>0.86982933598735757</c:v>
                </c:pt>
                <c:pt idx="212">
                  <c:v>0.86938843482021699</c:v>
                </c:pt>
                <c:pt idx="213">
                  <c:v>0.8689484036040156</c:v>
                </c:pt>
                <c:pt idx="214">
                  <c:v>0.86850923143005065</c:v>
                </c:pt>
                <c:pt idx="215">
                  <c:v>0.86807090738961934</c:v>
                </c:pt>
                <c:pt idx="216">
                  <c:v>0.8676334205740186</c:v>
                </c:pt>
                <c:pt idx="217">
                  <c:v>0.8671967600745456</c:v>
                </c:pt>
                <c:pt idx="218">
                  <c:v>0.86676091498249797</c:v>
                </c:pt>
                <c:pt idx="219">
                  <c:v>0.86632587438917219</c:v>
                </c:pt>
                <c:pt idx="220">
                  <c:v>0.86589162738586578</c:v>
                </c:pt>
                <c:pt idx="221">
                  <c:v>0.86545816306387591</c:v>
                </c:pt>
                <c:pt idx="222">
                  <c:v>0.8650254705144993</c:v>
                </c:pt>
                <c:pt idx="223">
                  <c:v>0.864593538829034</c:v>
                </c:pt>
                <c:pt idx="224">
                  <c:v>0.86416235709877642</c:v>
                </c:pt>
                <c:pt idx="225">
                  <c:v>0.86373191441502395</c:v>
                </c:pt>
                <c:pt idx="226">
                  <c:v>0.86330219986907375</c:v>
                </c:pt>
                <c:pt idx="227">
                  <c:v>0.86287320255222311</c:v>
                </c:pt>
                <c:pt idx="228">
                  <c:v>0.8624449115557693</c:v>
                </c:pt>
                <c:pt idx="229">
                  <c:v>0.86201731597100895</c:v>
                </c:pt>
                <c:pt idx="230">
                  <c:v>0.86159040488923933</c:v>
                </c:pt>
                <c:pt idx="231">
                  <c:v>0.86116416740175827</c:v>
                </c:pt>
                <c:pt idx="232">
                  <c:v>0.86073859259986218</c:v>
                </c:pt>
                <c:pt idx="233">
                  <c:v>0.86031366957484834</c:v>
                </c:pt>
                <c:pt idx="234">
                  <c:v>0.85988938741801468</c:v>
                </c:pt>
                <c:pt idx="235">
                  <c:v>0.85946573522065717</c:v>
                </c:pt>
                <c:pt idx="236">
                  <c:v>0.85904270207407363</c:v>
                </c:pt>
                <c:pt idx="237">
                  <c:v>0.85862027706956123</c:v>
                </c:pt>
                <c:pt idx="238">
                  <c:v>0.85819844929841693</c:v>
                </c:pt>
                <c:pt idx="239">
                  <c:v>0.85777720785193834</c:v>
                </c:pt>
                <c:pt idx="240">
                  <c:v>0.85735654182142185</c:v>
                </c:pt>
                <c:pt idx="241">
                  <c:v>0.85693644029816562</c:v>
                </c:pt>
                <c:pt idx="242">
                  <c:v>0.85651689237346573</c:v>
                </c:pt>
                <c:pt idx="243">
                  <c:v>0.8560978871386199</c:v>
                </c:pt>
                <c:pt idx="244">
                  <c:v>0.85567941368492528</c:v>
                </c:pt>
                <c:pt idx="245">
                  <c:v>0.8552614611036794</c:v>
                </c:pt>
                <c:pt idx="246">
                  <c:v>0.8548440184861783</c:v>
                </c:pt>
                <c:pt idx="247">
                  <c:v>0.85442707492372039</c:v>
                </c:pt>
                <c:pt idx="248">
                  <c:v>0.85401061950760215</c:v>
                </c:pt>
                <c:pt idx="249">
                  <c:v>0.85359464132912088</c:v>
                </c:pt>
                <c:pt idx="250">
                  <c:v>0.85317913031039483</c:v>
                </c:pt>
                <c:pt idx="251">
                  <c:v>0.85276407969682655</c:v>
                </c:pt>
                <c:pt idx="252">
                  <c:v>0.85234948356463902</c:v>
                </c:pt>
                <c:pt idx="253">
                  <c:v>0.85193533599005666</c:v>
                </c:pt>
                <c:pt idx="254">
                  <c:v>0.85152163104930212</c:v>
                </c:pt>
                <c:pt idx="255">
                  <c:v>0.85110836281859914</c:v>
                </c:pt>
                <c:pt idx="256">
                  <c:v>0.85069552537417104</c:v>
                </c:pt>
                <c:pt idx="257">
                  <c:v>0.85028311279224233</c:v>
                </c:pt>
                <c:pt idx="258">
                  <c:v>0.8498711191490349</c:v>
                </c:pt>
                <c:pt idx="259">
                  <c:v>0.84945953852077338</c:v>
                </c:pt>
                <c:pt idx="260">
                  <c:v>0.84904836498368108</c:v>
                </c:pt>
                <c:pt idx="261">
                  <c:v>0.84863759261398131</c:v>
                </c:pt>
                <c:pt idx="262">
                  <c:v>0.8482272154878977</c:v>
                </c:pt>
                <c:pt idx="263">
                  <c:v>0.84781722768165324</c:v>
                </c:pt>
                <c:pt idx="264">
                  <c:v>0.84740762327147223</c:v>
                </c:pt>
                <c:pt idx="265">
                  <c:v>0.8469983963335781</c:v>
                </c:pt>
                <c:pt idx="266">
                  <c:v>0.84658954094419347</c:v>
                </c:pt>
                <c:pt idx="267">
                  <c:v>0.84618105117954301</c:v>
                </c:pt>
                <c:pt idx="268">
                  <c:v>0.84577292111584923</c:v>
                </c:pt>
                <c:pt idx="269">
                  <c:v>0.84536514482933556</c:v>
                </c:pt>
                <c:pt idx="270">
                  <c:v>0.84495771639622685</c:v>
                </c:pt>
                <c:pt idx="271">
                  <c:v>0.84455062989274499</c:v>
                </c:pt>
                <c:pt idx="272">
                  <c:v>0.84414387939511415</c:v>
                </c:pt>
                <c:pt idx="273">
                  <c:v>0.84373745897955832</c:v>
                </c:pt>
                <c:pt idx="274">
                  <c:v>0.84333136272230047</c:v>
                </c:pt>
                <c:pt idx="275">
                  <c:v>0.84292558469956402</c:v>
                </c:pt>
                <c:pt idx="276">
                  <c:v>0.84252011898757251</c:v>
                </c:pt>
                <c:pt idx="277">
                  <c:v>0.84211495966254968</c:v>
                </c:pt>
                <c:pt idx="278">
                  <c:v>0.84171010080071884</c:v>
                </c:pt>
                <c:pt idx="279">
                  <c:v>0.84130553647830331</c:v>
                </c:pt>
                <c:pt idx="280">
                  <c:v>0.84090126077152716</c:v>
                </c:pt>
                <c:pt idx="281">
                  <c:v>0.84049726775661315</c:v>
                </c:pt>
                <c:pt idx="282">
                  <c:v>0.8400935515097856</c:v>
                </c:pt>
                <c:pt idx="283">
                  <c:v>0.83969010610726691</c:v>
                </c:pt>
                <c:pt idx="284">
                  <c:v>0.83928692562528195</c:v>
                </c:pt>
                <c:pt idx="285">
                  <c:v>0.83888400414005304</c:v>
                </c:pt>
                <c:pt idx="286">
                  <c:v>0.83848133572780426</c:v>
                </c:pt>
                <c:pt idx="287">
                  <c:v>0.83807891446475891</c:v>
                </c:pt>
                <c:pt idx="288">
                  <c:v>0.83767673442714052</c:v>
                </c:pt>
                <c:pt idx="289">
                  <c:v>0.83727478969117242</c:v>
                </c:pt>
                <c:pt idx="290">
                  <c:v>0.83687307433307856</c:v>
                </c:pt>
                <c:pt idx="291">
                  <c:v>0.83647158242908226</c:v>
                </c:pt>
                <c:pt idx="292">
                  <c:v>0.83607030805540694</c:v>
                </c:pt>
                <c:pt idx="293">
                  <c:v>0.83566924528827535</c:v>
                </c:pt>
                <c:pt idx="294">
                  <c:v>0.83526838820391269</c:v>
                </c:pt>
                <c:pt idx="295">
                  <c:v>0.83486773087854071</c:v>
                </c:pt>
                <c:pt idx="296">
                  <c:v>0.83446726738838417</c:v>
                </c:pt>
                <c:pt idx="297">
                  <c:v>0.83406699180966615</c:v>
                </c:pt>
                <c:pt idx="298">
                  <c:v>0.83366689821860951</c:v>
                </c:pt>
                <c:pt idx="299">
                  <c:v>0.8332669806914389</c:v>
                </c:pt>
                <c:pt idx="300">
                  <c:v>0.83286723447681243</c:v>
                </c:pt>
                <c:pt idx="301">
                  <c:v>0.83246765951313073</c:v>
                </c:pt>
                <c:pt idx="302">
                  <c:v>0.83206825691123099</c:v>
                </c:pt>
                <c:pt idx="303">
                  <c:v>0.83166902778194907</c:v>
                </c:pt>
                <c:pt idx="304">
                  <c:v>0.83126997323612084</c:v>
                </c:pt>
                <c:pt idx="305">
                  <c:v>0.83087109438458284</c:v>
                </c:pt>
                <c:pt idx="306">
                  <c:v>0.83047239233817127</c:v>
                </c:pt>
                <c:pt idx="307">
                  <c:v>0.83007386820772278</c:v>
                </c:pt>
                <c:pt idx="308">
                  <c:v>0.82967552310407322</c:v>
                </c:pt>
                <c:pt idx="309">
                  <c:v>0.82927735813805903</c:v>
                </c:pt>
                <c:pt idx="310">
                  <c:v>0.82887937442051607</c:v>
                </c:pt>
                <c:pt idx="311">
                  <c:v>0.82848157306228098</c:v>
                </c:pt>
                <c:pt idx="312">
                  <c:v>0.82808395517419053</c:v>
                </c:pt>
                <c:pt idx="313">
                  <c:v>0.82768652186707969</c:v>
                </c:pt>
                <c:pt idx="314">
                  <c:v>0.82728927425178589</c:v>
                </c:pt>
                <c:pt idx="315">
                  <c:v>0.8268922134391451</c:v>
                </c:pt>
                <c:pt idx="316">
                  <c:v>0.8264953405399933</c:v>
                </c:pt>
                <c:pt idx="317">
                  <c:v>0.82609865666516646</c:v>
                </c:pt>
                <c:pt idx="318">
                  <c:v>0.82570216292550147</c:v>
                </c:pt>
                <c:pt idx="319">
                  <c:v>0.82530586043183463</c:v>
                </c:pt>
                <c:pt idx="320">
                  <c:v>0.82490975029500202</c:v>
                </c:pt>
                <c:pt idx="321">
                  <c:v>0.82451383362583974</c:v>
                </c:pt>
                <c:pt idx="322">
                  <c:v>0.82411811153518388</c:v>
                </c:pt>
                <c:pt idx="323">
                  <c:v>0.82372258513387142</c:v>
                </c:pt>
                <c:pt idx="324">
                  <c:v>0.82332725553273822</c:v>
                </c:pt>
                <c:pt idx="325">
                  <c:v>0.82293212384262038</c:v>
                </c:pt>
                <c:pt idx="326">
                  <c:v>0.82253719117435387</c:v>
                </c:pt>
                <c:pt idx="327">
                  <c:v>0.822142458638776</c:v>
                </c:pt>
                <c:pt idx="328">
                  <c:v>0.82174792734672208</c:v>
                </c:pt>
                <c:pt idx="329">
                  <c:v>0.821353598409029</c:v>
                </c:pt>
                <c:pt idx="330">
                  <c:v>0.82095947293653271</c:v>
                </c:pt>
                <c:pt idx="331">
                  <c:v>0.82056555204006942</c:v>
                </c:pt>
                <c:pt idx="332">
                  <c:v>0.82017183683047523</c:v>
                </c:pt>
                <c:pt idx="333">
                  <c:v>0.81977832841858655</c:v>
                </c:pt>
                <c:pt idx="334">
                  <c:v>0.81938502791524004</c:v>
                </c:pt>
                <c:pt idx="335">
                  <c:v>0.81899193643127166</c:v>
                </c:pt>
                <c:pt idx="336">
                  <c:v>0.81859905507751796</c:v>
                </c:pt>
                <c:pt idx="337">
                  <c:v>0.81820638496481446</c:v>
                </c:pt>
                <c:pt idx="338">
                  <c:v>0.81781392720399793</c:v>
                </c:pt>
                <c:pt idx="339">
                  <c:v>0.81742168290590445</c:v>
                </c:pt>
                <c:pt idx="340">
                  <c:v>0.81702965318137077</c:v>
                </c:pt>
                <c:pt idx="341">
                  <c:v>0.81663783914123256</c:v>
                </c:pt>
                <c:pt idx="342">
                  <c:v>0.81624624189632677</c:v>
                </c:pt>
                <c:pt idx="343">
                  <c:v>0.81585486255748851</c:v>
                </c:pt>
                <c:pt idx="344">
                  <c:v>0.81546370223555509</c:v>
                </c:pt>
                <c:pt idx="345">
                  <c:v>0.81507276204136248</c:v>
                </c:pt>
                <c:pt idx="346">
                  <c:v>0.81468204308574665</c:v>
                </c:pt>
                <c:pt idx="347">
                  <c:v>0.81429154647954383</c:v>
                </c:pt>
                <c:pt idx="348">
                  <c:v>0.8139012733335913</c:v>
                </c:pt>
                <c:pt idx="349">
                  <c:v>0.81351122475872417</c:v>
                </c:pt>
                <c:pt idx="350">
                  <c:v>0.81312140186577886</c:v>
                </c:pt>
                <c:pt idx="351">
                  <c:v>0.81273180576559245</c:v>
                </c:pt>
                <c:pt idx="352">
                  <c:v>0.81234243756900026</c:v>
                </c:pt>
                <c:pt idx="353">
                  <c:v>0.81195329838683894</c:v>
                </c:pt>
                <c:pt idx="354">
                  <c:v>0.8115643893299449</c:v>
                </c:pt>
                <c:pt idx="355">
                  <c:v>0.81117571150915446</c:v>
                </c:pt>
                <c:pt idx="356">
                  <c:v>0.81078726603530327</c:v>
                </c:pt>
                <c:pt idx="357">
                  <c:v>0.81039905401922818</c:v>
                </c:pt>
                <c:pt idx="358">
                  <c:v>0.81001107657176474</c:v>
                </c:pt>
                <c:pt idx="359">
                  <c:v>0.80962333480375026</c:v>
                </c:pt>
                <c:pt idx="360">
                  <c:v>0.80923582982602082</c:v>
                </c:pt>
                <c:pt idx="361">
                  <c:v>0.80884856274941197</c:v>
                </c:pt>
                <c:pt idx="362">
                  <c:v>0.80846153468475968</c:v>
                </c:pt>
                <c:pt idx="363">
                  <c:v>0.80807474674290192</c:v>
                </c:pt>
                <c:pt idx="364">
                  <c:v>0.80768820003467301</c:v>
                </c:pt>
                <c:pt idx="365">
                  <c:v>0.80730189567091082</c:v>
                </c:pt>
                <c:pt idx="366">
                  <c:v>0.80691583476245077</c:v>
                </c:pt>
                <c:pt idx="367">
                  <c:v>0.80653001842012884</c:v>
                </c:pt>
                <c:pt idx="368">
                  <c:v>0.80614444775478211</c:v>
                </c:pt>
                <c:pt idx="369">
                  <c:v>0.80575912387724657</c:v>
                </c:pt>
                <c:pt idx="370">
                  <c:v>0.80537404789835798</c:v>
                </c:pt>
                <c:pt idx="371">
                  <c:v>0.80498922092895331</c:v>
                </c:pt>
                <c:pt idx="372">
                  <c:v>0.80460464407986787</c:v>
                </c:pt>
                <c:pt idx="373">
                  <c:v>0.8042203184619392</c:v>
                </c:pt>
                <c:pt idx="374">
                  <c:v>0.80383624518600261</c:v>
                </c:pt>
                <c:pt idx="375">
                  <c:v>0.8034524253628943</c:v>
                </c:pt>
                <c:pt idx="376">
                  <c:v>0.80306886010345147</c:v>
                </c:pt>
                <c:pt idx="377">
                  <c:v>0.80268555051850954</c:v>
                </c:pt>
                <c:pt idx="378">
                  <c:v>0.80230249771890538</c:v>
                </c:pt>
                <c:pt idx="379">
                  <c:v>0.80191970281547453</c:v>
                </c:pt>
                <c:pt idx="380">
                  <c:v>0.80153716691905408</c:v>
                </c:pt>
                <c:pt idx="381">
                  <c:v>0.80115489114047944</c:v>
                </c:pt>
                <c:pt idx="382">
                  <c:v>0.80077287659058727</c:v>
                </c:pt>
                <c:pt idx="383">
                  <c:v>0.80039112438021387</c:v>
                </c:pt>
                <c:pt idx="384">
                  <c:v>0.80000963562019545</c:v>
                </c:pt>
                <c:pt idx="385">
                  <c:v>0.79962841142136876</c:v>
                </c:pt>
                <c:pt idx="386">
                  <c:v>0.79924745289456922</c:v>
                </c:pt>
                <c:pt idx="387">
                  <c:v>0.79886676115063326</c:v>
                </c:pt>
                <c:pt idx="388">
                  <c:v>0.79848633730039753</c:v>
                </c:pt>
                <c:pt idx="389">
                  <c:v>0.79810618245469844</c:v>
                </c:pt>
                <c:pt idx="390">
                  <c:v>0.79772629772437131</c:v>
                </c:pt>
                <c:pt idx="391">
                  <c:v>0.79734668422025345</c:v>
                </c:pt>
                <c:pt idx="392">
                  <c:v>0.79696734305318073</c:v>
                </c:pt>
                <c:pt idx="393">
                  <c:v>0.79658827533398913</c:v>
                </c:pt>
                <c:pt idx="394">
                  <c:v>0.79620948217351539</c:v>
                </c:pt>
                <c:pt idx="395">
                  <c:v>0.7958309646825954</c:v>
                </c:pt>
                <c:pt idx="396">
                  <c:v>0.79545272397206546</c:v>
                </c:pt>
                <c:pt idx="397">
                  <c:v>0.79507476115276221</c:v>
                </c:pt>
                <c:pt idx="398">
                  <c:v>0.79469707733552153</c:v>
                </c:pt>
                <c:pt idx="399">
                  <c:v>0.7943196736311795</c:v>
                </c:pt>
                <c:pt idx="400">
                  <c:v>0.79394255086011545</c:v>
                </c:pt>
                <c:pt idx="401">
                  <c:v>0.79356570868087561</c:v>
                </c:pt>
                <c:pt idx="402">
                  <c:v>0.7931891464615517</c:v>
                </c:pt>
                <c:pt idx="403">
                  <c:v>0.7928128635702314</c:v>
                </c:pt>
                <c:pt idx="404">
                  <c:v>0.79243685937500619</c:v>
                </c:pt>
                <c:pt idx="405">
                  <c:v>0.79206113324396488</c:v>
                </c:pt>
                <c:pt idx="406">
                  <c:v>0.7916856845451975</c:v>
                </c:pt>
                <c:pt idx="407">
                  <c:v>0.79131051264679364</c:v>
                </c:pt>
                <c:pt idx="408">
                  <c:v>0.79093561691684344</c:v>
                </c:pt>
                <c:pt idx="409">
                  <c:v>0.7905609967234366</c:v>
                </c:pt>
                <c:pt idx="410">
                  <c:v>0.79018665143466293</c:v>
                </c:pt>
                <c:pt idx="411">
                  <c:v>0.78981258041861291</c:v>
                </c:pt>
                <c:pt idx="412">
                  <c:v>0.78943878304337445</c:v>
                </c:pt>
                <c:pt idx="413">
                  <c:v>0.78906525867703925</c:v>
                </c:pt>
                <c:pt idx="414">
                  <c:v>0.78869200668769612</c:v>
                </c:pt>
                <c:pt idx="415">
                  <c:v>0.7883190264434351</c:v>
                </c:pt>
                <c:pt idx="416">
                  <c:v>0.7879463173123461</c:v>
                </c:pt>
                <c:pt idx="417">
                  <c:v>0.78757387866251882</c:v>
                </c:pt>
                <c:pt idx="418">
                  <c:v>0.78720170986204274</c:v>
                </c:pt>
                <c:pt idx="419">
                  <c:v>0.786829810279008</c:v>
                </c:pt>
                <c:pt idx="420">
                  <c:v>0.7864581792815043</c:v>
                </c:pt>
                <c:pt idx="421">
                  <c:v>0.78608681623762167</c:v>
                </c:pt>
                <c:pt idx="422">
                  <c:v>0.78571572051544969</c:v>
                </c:pt>
                <c:pt idx="423">
                  <c:v>0.78534489148307807</c:v>
                </c:pt>
                <c:pt idx="424">
                  <c:v>0.78497432850859661</c:v>
                </c:pt>
                <c:pt idx="425">
                  <c:v>0.78460403096009568</c:v>
                </c:pt>
                <c:pt idx="426">
                  <c:v>0.78423399820566386</c:v>
                </c:pt>
                <c:pt idx="427">
                  <c:v>0.7838642296133923</c:v>
                </c:pt>
                <c:pt idx="428">
                  <c:v>0.78349472455136981</c:v>
                </c:pt>
                <c:pt idx="429">
                  <c:v>0.78312548238768653</c:v>
                </c:pt>
                <c:pt idx="430">
                  <c:v>0.78275650249043227</c:v>
                </c:pt>
                <c:pt idx="431">
                  <c:v>0.78238778422769717</c:v>
                </c:pt>
                <c:pt idx="432">
                  <c:v>0.78201932696757037</c:v>
                </c:pt>
                <c:pt idx="433">
                  <c:v>0.7816511300781418</c:v>
                </c:pt>
                <c:pt idx="434">
                  <c:v>0.78128319292750148</c:v>
                </c:pt>
                <c:pt idx="435">
                  <c:v>0.78091551488373945</c:v>
                </c:pt>
                <c:pt idx="436">
                  <c:v>0.78054809531494529</c:v>
                </c:pt>
                <c:pt idx="437">
                  <c:v>0.78018093358920826</c:v>
                </c:pt>
                <c:pt idx="438">
                  <c:v>0.77981402907461805</c:v>
                </c:pt>
                <c:pt idx="439">
                  <c:v>0.77944738113926593</c:v>
                </c:pt>
                <c:pt idx="440">
                  <c:v>0.77908098915124058</c:v>
                </c:pt>
                <c:pt idx="441">
                  <c:v>0.77871485247863159</c:v>
                </c:pt>
                <c:pt idx="442">
                  <c:v>0.77834897048952922</c:v>
                </c:pt>
                <c:pt idx="443">
                  <c:v>0.7779833425520235</c:v>
                </c:pt>
                <c:pt idx="444">
                  <c:v>0.77761796803420347</c:v>
                </c:pt>
                <c:pt idx="445">
                  <c:v>0.77725284630415992</c:v>
                </c:pt>
                <c:pt idx="446">
                  <c:v>0.77688797672998167</c:v>
                </c:pt>
                <c:pt idx="447">
                  <c:v>0.77652335867975864</c:v>
                </c:pt>
                <c:pt idx="448">
                  <c:v>0.77615899152158119</c:v>
                </c:pt>
                <c:pt idx="449">
                  <c:v>0.77579487462353913</c:v>
                </c:pt>
                <c:pt idx="450">
                  <c:v>0.77543100735372195</c:v>
                </c:pt>
                <c:pt idx="451">
                  <c:v>0.77506738908021888</c:v>
                </c:pt>
                <c:pt idx="452">
                  <c:v>0.77470401917112042</c:v>
                </c:pt>
                <c:pt idx="453">
                  <c:v>0.77434089699451669</c:v>
                </c:pt>
                <c:pt idx="454">
                  <c:v>0.7739780219184963</c:v>
                </c:pt>
                <c:pt idx="455">
                  <c:v>0.77361539331115003</c:v>
                </c:pt>
                <c:pt idx="456">
                  <c:v>0.77325301054056772</c:v>
                </c:pt>
                <c:pt idx="457">
                  <c:v>0.77289087297483861</c:v>
                </c:pt>
                <c:pt idx="458">
                  <c:v>0.77252897998205272</c:v>
                </c:pt>
                <c:pt idx="459">
                  <c:v>0.77216733093029988</c:v>
                </c:pt>
                <c:pt idx="460">
                  <c:v>0.77180592518766966</c:v>
                </c:pt>
                <c:pt idx="461">
                  <c:v>0.77144476212225233</c:v>
                </c:pt>
                <c:pt idx="462">
                  <c:v>0.77108384110213701</c:v>
                </c:pt>
                <c:pt idx="463">
                  <c:v>0.77072316149541442</c:v>
                </c:pt>
                <c:pt idx="464">
                  <c:v>0.77036272267017347</c:v>
                </c:pt>
                <c:pt idx="465">
                  <c:v>0.77000252399450408</c:v>
                </c:pt>
                <c:pt idx="466">
                  <c:v>0.7696425648364964</c:v>
                </c:pt>
                <c:pt idx="467">
                  <c:v>0.76928284456424023</c:v>
                </c:pt>
                <c:pt idx="468">
                  <c:v>0.76892336254582516</c:v>
                </c:pt>
                <c:pt idx="469">
                  <c:v>0.76856411814934056</c:v>
                </c:pt>
                <c:pt idx="470">
                  <c:v>0.76820511074287767</c:v>
                </c:pt>
                <c:pt idx="471">
                  <c:v>0.76784633969452454</c:v>
                </c:pt>
                <c:pt idx="472">
                  <c:v>0.76748780437237241</c:v>
                </c:pt>
                <c:pt idx="473">
                  <c:v>0.76712950414450987</c:v>
                </c:pt>
                <c:pt idx="474">
                  <c:v>0.76677143837902717</c:v>
                </c:pt>
                <c:pt idx="475">
                  <c:v>0.76641360644401435</c:v>
                </c:pt>
                <c:pt idx="476">
                  <c:v>0.76605600770756133</c:v>
                </c:pt>
                <c:pt idx="477">
                  <c:v>0.76569864153775713</c:v>
                </c:pt>
                <c:pt idx="478">
                  <c:v>0.76534150730269235</c:v>
                </c:pt>
                <c:pt idx="479">
                  <c:v>0.7649846043704559</c:v>
                </c:pt>
                <c:pt idx="480">
                  <c:v>0.76462793210913893</c:v>
                </c:pt>
                <c:pt idx="481">
                  <c:v>0.76427148988682969</c:v>
                </c:pt>
                <c:pt idx="482">
                  <c:v>0.76391527707161899</c:v>
                </c:pt>
                <c:pt idx="483">
                  <c:v>0.7635592930315962</c:v>
                </c:pt>
                <c:pt idx="484">
                  <c:v>0.76320353713485178</c:v>
                </c:pt>
                <c:pt idx="485">
                  <c:v>0.76284800874947478</c:v>
                </c:pt>
                <c:pt idx="486">
                  <c:v>0.76249270724355511</c:v>
                </c:pt>
                <c:pt idx="487">
                  <c:v>0.76213763198518247</c:v>
                </c:pt>
                <c:pt idx="488">
                  <c:v>0.7617827823424469</c:v>
                </c:pt>
                <c:pt idx="489">
                  <c:v>0.7614281576834383</c:v>
                </c:pt>
                <c:pt idx="490">
                  <c:v>0.76107375737624672</c:v>
                </c:pt>
                <c:pt idx="491">
                  <c:v>0.76071958078896107</c:v>
                </c:pt>
                <c:pt idx="492">
                  <c:v>0.76036562728967172</c:v>
                </c:pt>
                <c:pt idx="493">
                  <c:v>0.76001189624646781</c:v>
                </c:pt>
                <c:pt idx="494">
                  <c:v>0.75965838702744015</c:v>
                </c:pt>
                <c:pt idx="495">
                  <c:v>0.75930509900067844</c:v>
                </c:pt>
                <c:pt idx="496">
                  <c:v>0.7589520315342716</c:v>
                </c:pt>
                <c:pt idx="497">
                  <c:v>0.75859918399630977</c:v>
                </c:pt>
                <c:pt idx="498">
                  <c:v>0.7582465557548832</c:v>
                </c:pt>
                <c:pt idx="499">
                  <c:v>0.75789414617808137</c:v>
                </c:pt>
                <c:pt idx="500">
                  <c:v>0.75754195463399421</c:v>
                </c:pt>
                <c:pt idx="501">
                  <c:v>0.75718998049071107</c:v>
                </c:pt>
                <c:pt idx="502">
                  <c:v>0.75683822311632221</c:v>
                </c:pt>
                <c:pt idx="503">
                  <c:v>0.75648668187891732</c:v>
                </c:pt>
                <c:pt idx="504">
                  <c:v>0.756135356146586</c:v>
                </c:pt>
                <c:pt idx="505">
                  <c:v>0.75578424528741817</c:v>
                </c:pt>
                <c:pt idx="506">
                  <c:v>0.75543334866950385</c:v>
                </c:pt>
                <c:pt idx="507">
                  <c:v>0.75508266566093263</c:v>
                </c:pt>
                <c:pt idx="508">
                  <c:v>0.7547321956297941</c:v>
                </c:pt>
                <c:pt idx="509">
                  <c:v>0.75438193794417874</c:v>
                </c:pt>
                <c:pt idx="510">
                  <c:v>0.75403189197217513</c:v>
                </c:pt>
                <c:pt idx="511">
                  <c:v>0.75368205708187408</c:v>
                </c:pt>
                <c:pt idx="512">
                  <c:v>0.75333243264136518</c:v>
                </c:pt>
                <c:pt idx="513">
                  <c:v>0.7529830180187379</c:v>
                </c:pt>
                <c:pt idx="514">
                  <c:v>0.75263381258208262</c:v>
                </c:pt>
                <c:pt idx="515">
                  <c:v>0.75228481569948857</c:v>
                </c:pt>
                <c:pt idx="516">
                  <c:v>0.75193602673904514</c:v>
                </c:pt>
                <c:pt idx="517">
                  <c:v>0.75158744506884356</c:v>
                </c:pt>
                <c:pt idx="518">
                  <c:v>0.75123907005697266</c:v>
                </c:pt>
                <c:pt idx="519">
                  <c:v>0.75089090107152257</c:v>
                </c:pt>
                <c:pt idx="520">
                  <c:v>0.75054293748058276</c:v>
                </c:pt>
                <c:pt idx="521">
                  <c:v>0.75019517865224272</c:v>
                </c:pt>
                <c:pt idx="522">
                  <c:v>0.74984762395459259</c:v>
                </c:pt>
                <c:pt idx="523">
                  <c:v>0.74950027275572317</c:v>
                </c:pt>
                <c:pt idx="524">
                  <c:v>0.74915312442372262</c:v>
                </c:pt>
                <c:pt idx="525">
                  <c:v>0.74880617832668128</c:v>
                </c:pt>
                <c:pt idx="526">
                  <c:v>0.74845943383268954</c:v>
                </c:pt>
                <c:pt idx="527">
                  <c:v>0.74811289030983663</c:v>
                </c:pt>
                <c:pt idx="528">
                  <c:v>0.74776654712621282</c:v>
                </c:pt>
                <c:pt idx="529">
                  <c:v>0.74742040364990725</c:v>
                </c:pt>
                <c:pt idx="530">
                  <c:v>0.74707445924900984</c:v>
                </c:pt>
                <c:pt idx="531">
                  <c:v>0.7467287132916105</c:v>
                </c:pt>
                <c:pt idx="532">
                  <c:v>0.74638316514579939</c:v>
                </c:pt>
                <c:pt idx="533">
                  <c:v>0.74603781417966575</c:v>
                </c:pt>
                <c:pt idx="534">
                  <c:v>0.74569265976129995</c:v>
                </c:pt>
                <c:pt idx="535">
                  <c:v>0.74534770125879135</c:v>
                </c:pt>
                <c:pt idx="536">
                  <c:v>0.74500293804022966</c:v>
                </c:pt>
                <c:pt idx="537">
                  <c:v>0.74465836947370501</c:v>
                </c:pt>
                <c:pt idx="538">
                  <c:v>0.74431399492730699</c:v>
                </c:pt>
                <c:pt idx="539">
                  <c:v>0.74396981376912552</c:v>
                </c:pt>
                <c:pt idx="540">
                  <c:v>0.7436258253672503</c:v>
                </c:pt>
                <c:pt idx="541">
                  <c:v>0.74328202908977081</c:v>
                </c:pt>
                <c:pt idx="542">
                  <c:v>0.74293842430477741</c:v>
                </c:pt>
                <c:pt idx="543">
                  <c:v>0.74259501038036024</c:v>
                </c:pt>
                <c:pt idx="544">
                  <c:v>0.74225178668460789</c:v>
                </c:pt>
                <c:pt idx="545">
                  <c:v>0.74190875258561106</c:v>
                </c:pt>
                <c:pt idx="546">
                  <c:v>0.74156590745145889</c:v>
                </c:pt>
                <c:pt idx="547">
                  <c:v>0.74122325065024142</c:v>
                </c:pt>
                <c:pt idx="548">
                  <c:v>0.74088078155004933</c:v>
                </c:pt>
                <c:pt idx="549">
                  <c:v>0.74053849951897122</c:v>
                </c:pt>
                <c:pt idx="550">
                  <c:v>0.74019640392509722</c:v>
                </c:pt>
                <c:pt idx="551">
                  <c:v>0.73985449413651772</c:v>
                </c:pt>
                <c:pt idx="552">
                  <c:v>0.73951276952132139</c:v>
                </c:pt>
                <c:pt idx="553">
                  <c:v>0.73917122944759872</c:v>
                </c:pt>
                <c:pt idx="554">
                  <c:v>0.7388298732834393</c:v>
                </c:pt>
                <c:pt idx="555">
                  <c:v>0.7384887003969336</c:v>
                </c:pt>
                <c:pt idx="556">
                  <c:v>0.73814771015617031</c:v>
                </c:pt>
                <c:pt idx="557">
                  <c:v>0.73780690192924059</c:v>
                </c:pt>
                <c:pt idx="558">
                  <c:v>0.73746627508423246</c:v>
                </c:pt>
                <c:pt idx="559">
                  <c:v>0.73712582898923729</c:v>
                </c:pt>
                <c:pt idx="560">
                  <c:v>0.73678556301234355</c:v>
                </c:pt>
                <c:pt idx="561">
                  <c:v>0.73644547652164261</c:v>
                </c:pt>
                <c:pt idx="562">
                  <c:v>0.73610556888522338</c:v>
                </c:pt>
                <c:pt idx="563">
                  <c:v>0.73576583947117513</c:v>
                </c:pt>
                <c:pt idx="564">
                  <c:v>0.73542628764758855</c:v>
                </c:pt>
                <c:pt idx="565">
                  <c:v>0.73508691278255289</c:v>
                </c:pt>
                <c:pt idx="566">
                  <c:v>0.73474771424415808</c:v>
                </c:pt>
                <c:pt idx="567">
                  <c:v>0.73440869140049392</c:v>
                </c:pt>
                <c:pt idx="568">
                  <c:v>0.73406984361965033</c:v>
                </c:pt>
                <c:pt idx="569">
                  <c:v>0.73373117026971713</c:v>
                </c:pt>
                <c:pt idx="570">
                  <c:v>0.73339267071878389</c:v>
                </c:pt>
                <c:pt idx="571">
                  <c:v>0.73305434433494066</c:v>
                </c:pt>
                <c:pt idx="572">
                  <c:v>0.7327161904862769</c:v>
                </c:pt>
                <c:pt idx="573">
                  <c:v>0.73237820854088287</c:v>
                </c:pt>
                <c:pt idx="574">
                  <c:v>0.73204039786684727</c:v>
                </c:pt>
                <c:pt idx="575">
                  <c:v>0.73170275783226169</c:v>
                </c:pt>
                <c:pt idx="576">
                  <c:v>0.73136528780521437</c:v>
                </c:pt>
                <c:pt idx="577">
                  <c:v>0.73102798715379591</c:v>
                </c:pt>
                <c:pt idx="578">
                  <c:v>0.73069085524609578</c:v>
                </c:pt>
                <c:pt idx="579">
                  <c:v>0.73035389145020413</c:v>
                </c:pt>
                <c:pt idx="580">
                  <c:v>0.7300170951342102</c:v>
                </c:pt>
                <c:pt idx="581">
                  <c:v>0.72968046566620415</c:v>
                </c:pt>
                <c:pt idx="582">
                  <c:v>0.72934400241427588</c:v>
                </c:pt>
                <c:pt idx="583">
                  <c:v>0.72900770474651444</c:v>
                </c:pt>
                <c:pt idx="584">
                  <c:v>0.72867157203101107</c:v>
                </c:pt>
                <c:pt idx="585">
                  <c:v>0.72833560363585381</c:v>
                </c:pt>
                <c:pt idx="586">
                  <c:v>0.72799979892913358</c:v>
                </c:pt>
                <c:pt idx="587">
                  <c:v>0.72766415727893996</c:v>
                </c:pt>
                <c:pt idx="588">
                  <c:v>0.72732867805336254</c:v>
                </c:pt>
                <c:pt idx="589">
                  <c:v>0.72699336062049169</c:v>
                </c:pt>
                <c:pt idx="590">
                  <c:v>0.72665820434841644</c:v>
                </c:pt>
                <c:pt idx="591">
                  <c:v>0.72632320860522703</c:v>
                </c:pt>
                <c:pt idx="592">
                  <c:v>0.72598837275901318</c:v>
                </c:pt>
                <c:pt idx="593">
                  <c:v>0.72565369617786413</c:v>
                </c:pt>
                <c:pt idx="594">
                  <c:v>0.72531917822987046</c:v>
                </c:pt>
                <c:pt idx="595">
                  <c:v>0.72498481828312222</c:v>
                </c:pt>
                <c:pt idx="596">
                  <c:v>0.72465061570570832</c:v>
                </c:pt>
                <c:pt idx="597">
                  <c:v>0.7243165698657188</c:v>
                </c:pt>
                <c:pt idx="598">
                  <c:v>0.72398268013124412</c:v>
                </c:pt>
                <c:pt idx="599">
                  <c:v>0.72364894587037298</c:v>
                </c:pt>
                <c:pt idx="600">
                  <c:v>0.72331536658894158</c:v>
                </c:pt>
                <c:pt idx="601">
                  <c:v>0.72298194234377045</c:v>
                </c:pt>
                <c:pt idx="602">
                  <c:v>0.72264867332942595</c:v>
                </c:pt>
                <c:pt idx="603">
                  <c:v>0.72231555974047346</c:v>
                </c:pt>
                <c:pt idx="604">
                  <c:v>0.72198260177147977</c:v>
                </c:pt>
                <c:pt idx="605">
                  <c:v>0.72164979961701081</c:v>
                </c:pt>
                <c:pt idx="606">
                  <c:v>0.72131715347163294</c:v>
                </c:pt>
                <c:pt idx="607">
                  <c:v>0.72098466352991275</c:v>
                </c:pt>
                <c:pt idx="608">
                  <c:v>0.72065232998641515</c:v>
                </c:pt>
                <c:pt idx="609">
                  <c:v>0.72032015303570773</c:v>
                </c:pt>
                <c:pt idx="610">
                  <c:v>0.71998813287235597</c:v>
                </c:pt>
                <c:pt idx="611">
                  <c:v>0.71965626969092611</c:v>
                </c:pt>
                <c:pt idx="612">
                  <c:v>0.71932456368598441</c:v>
                </c:pt>
                <c:pt idx="613">
                  <c:v>0.71899301505209734</c:v>
                </c:pt>
                <c:pt idx="614">
                  <c:v>0.71866162398383027</c:v>
                </c:pt>
                <c:pt idx="615">
                  <c:v>0.71833039067575077</c:v>
                </c:pt>
                <c:pt idx="616">
                  <c:v>0.717999315322424</c:v>
                </c:pt>
                <c:pt idx="617">
                  <c:v>0.7176683981184161</c:v>
                </c:pt>
                <c:pt idx="618">
                  <c:v>0.71733763925829352</c:v>
                </c:pt>
                <c:pt idx="619">
                  <c:v>0.71700703893662299</c:v>
                </c:pt>
                <c:pt idx="620">
                  <c:v>0.71667659734796996</c:v>
                </c:pt>
                <c:pt idx="621">
                  <c:v>0.71634631468690024</c:v>
                </c:pt>
                <c:pt idx="622">
                  <c:v>0.71601619114798143</c:v>
                </c:pt>
                <c:pt idx="623">
                  <c:v>0.71568622692577855</c:v>
                </c:pt>
                <c:pt idx="624">
                  <c:v>0.71535642221485862</c:v>
                </c:pt>
                <c:pt idx="625">
                  <c:v>0.71502677720978702</c:v>
                </c:pt>
                <c:pt idx="626">
                  <c:v>0.71469729210513044</c:v>
                </c:pt>
                <c:pt idx="627">
                  <c:v>0.71436796709545503</c:v>
                </c:pt>
                <c:pt idx="628">
                  <c:v>0.71403880237532646</c:v>
                </c:pt>
                <c:pt idx="629">
                  <c:v>0.71370979813931212</c:v>
                </c:pt>
                <c:pt idx="630">
                  <c:v>0.7133809545819767</c:v>
                </c:pt>
                <c:pt idx="631">
                  <c:v>0.71305227189788767</c:v>
                </c:pt>
                <c:pt idx="632">
                  <c:v>0.71272375028161039</c:v>
                </c:pt>
                <c:pt idx="633">
                  <c:v>0.71239538992771123</c:v>
                </c:pt>
                <c:pt idx="634">
                  <c:v>0.71206719103075677</c:v>
                </c:pt>
                <c:pt idx="635">
                  <c:v>0.71173915378531272</c:v>
                </c:pt>
                <c:pt idx="636">
                  <c:v>0.71141127838594564</c:v>
                </c:pt>
                <c:pt idx="637">
                  <c:v>0.71108356502722148</c:v>
                </c:pt>
                <c:pt idx="638">
                  <c:v>0.71075601390370735</c:v>
                </c:pt>
                <c:pt idx="639">
                  <c:v>0.71042862520996741</c:v>
                </c:pt>
                <c:pt idx="640">
                  <c:v>0.71010139914056958</c:v>
                </c:pt>
                <c:pt idx="641">
                  <c:v>0.7097743358900801</c:v>
                </c:pt>
                <c:pt idx="642">
                  <c:v>0.7094474356530639</c:v>
                </c:pt>
                <c:pt idx="643">
                  <c:v>0.70912069862408811</c:v>
                </c:pt>
                <c:pt idx="644">
                  <c:v>0.70879412499771854</c:v>
                </c:pt>
                <c:pt idx="645">
                  <c:v>0.70846771496852146</c:v>
                </c:pt>
                <c:pt idx="646">
                  <c:v>0.70814146873106321</c:v>
                </c:pt>
                <c:pt idx="647">
                  <c:v>0.7078153864799106</c:v>
                </c:pt>
                <c:pt idx="648">
                  <c:v>0.70748946840962845</c:v>
                </c:pt>
                <c:pt idx="649">
                  <c:v>0.70716371471478334</c:v>
                </c:pt>
                <c:pt idx="650">
                  <c:v>0.70683812558994252</c:v>
                </c:pt>
                <c:pt idx="651">
                  <c:v>0.70651270122967058</c:v>
                </c:pt>
                <c:pt idx="652">
                  <c:v>0.70618744182853566</c:v>
                </c:pt>
                <c:pt idx="653">
                  <c:v>0.70586234758110211</c:v>
                </c:pt>
                <c:pt idx="654">
                  <c:v>0.7055374186819372</c:v>
                </c:pt>
                <c:pt idx="655">
                  <c:v>0.70521265532560617</c:v>
                </c:pt>
                <c:pt idx="656">
                  <c:v>0.70488805770667662</c:v>
                </c:pt>
                <c:pt idx="657">
                  <c:v>0.70456362601971367</c:v>
                </c:pt>
                <c:pt idx="658">
                  <c:v>0.70423936045928359</c:v>
                </c:pt>
                <c:pt idx="659">
                  <c:v>0.70391526121995307</c:v>
                </c:pt>
                <c:pt idx="660">
                  <c:v>0.7035913284962878</c:v>
                </c:pt>
                <c:pt idx="661">
                  <c:v>0.70326756248285449</c:v>
                </c:pt>
                <c:pt idx="662">
                  <c:v>0.70294396337421838</c:v>
                </c:pt>
                <c:pt idx="663">
                  <c:v>0.70262053136494718</c:v>
                </c:pt>
                <c:pt idx="664">
                  <c:v>0.70229726664960546</c:v>
                </c:pt>
                <c:pt idx="665">
                  <c:v>0.70197416942276059</c:v>
                </c:pt>
                <c:pt idx="666">
                  <c:v>0.70165123987897848</c:v>
                </c:pt>
                <c:pt idx="667">
                  <c:v>0.70132847821282474</c:v>
                </c:pt>
                <c:pt idx="668">
                  <c:v>0.70100588461886648</c:v>
                </c:pt>
                <c:pt idx="669">
                  <c:v>0.70068345929166953</c:v>
                </c:pt>
                <c:pt idx="670">
                  <c:v>0.70036120242579947</c:v>
                </c:pt>
                <c:pt idx="671">
                  <c:v>0.70003911421582288</c:v>
                </c:pt>
                <c:pt idx="672">
                  <c:v>0.69971719485630679</c:v>
                </c:pt>
                <c:pt idx="673">
                  <c:v>0.69939544454181646</c:v>
                </c:pt>
                <c:pt idx="674">
                  <c:v>0.69907386346691824</c:v>
                </c:pt>
                <c:pt idx="675">
                  <c:v>0.69875245182617807</c:v>
                </c:pt>
                <c:pt idx="676">
                  <c:v>0.69843120981416251</c:v>
                </c:pt>
                <c:pt idx="677">
                  <c:v>0.69811013762543805</c:v>
                </c:pt>
                <c:pt idx="678">
                  <c:v>0.69778923545457006</c:v>
                </c:pt>
                <c:pt idx="679">
                  <c:v>0.69746850349612544</c:v>
                </c:pt>
                <c:pt idx="680">
                  <c:v>0.69714794194467022</c:v>
                </c:pt>
                <c:pt idx="681">
                  <c:v>0.69682755099477078</c:v>
                </c:pt>
                <c:pt idx="682">
                  <c:v>0.69650733084099292</c:v>
                </c:pt>
                <c:pt idx="683">
                  <c:v>0.69618728167790234</c:v>
                </c:pt>
                <c:pt idx="684">
                  <c:v>0.6958674037000665</c:v>
                </c:pt>
                <c:pt idx="685">
                  <c:v>0.69554769710205111</c:v>
                </c:pt>
                <c:pt idx="686">
                  <c:v>0.69522816207842175</c:v>
                </c:pt>
                <c:pt idx="687">
                  <c:v>0.69490879882374545</c:v>
                </c:pt>
                <c:pt idx="688">
                  <c:v>0.69458960753258769</c:v>
                </c:pt>
                <c:pt idx="689">
                  <c:v>0.6942705883995155</c:v>
                </c:pt>
                <c:pt idx="690">
                  <c:v>0.69395174161909412</c:v>
                </c:pt>
                <c:pt idx="691">
                  <c:v>0.69363306738589026</c:v>
                </c:pt>
                <c:pt idx="692">
                  <c:v>0.69331456589447016</c:v>
                </c:pt>
                <c:pt idx="693">
                  <c:v>0.69299623733939952</c:v>
                </c:pt>
                <c:pt idx="694">
                  <c:v>0.69267808191524538</c:v>
                </c:pt>
                <c:pt idx="695">
                  <c:v>0.69236009981657354</c:v>
                </c:pt>
                <c:pt idx="696">
                  <c:v>0.69204229123795002</c:v>
                </c:pt>
                <c:pt idx="697">
                  <c:v>0.69172465637394098</c:v>
                </c:pt>
                <c:pt idx="698">
                  <c:v>0.69140719541911255</c:v>
                </c:pt>
                <c:pt idx="699">
                  <c:v>0.69108990856803176</c:v>
                </c:pt>
                <c:pt idx="700">
                  <c:v>0.69077279601526342</c:v>
                </c:pt>
                <c:pt idx="701">
                  <c:v>0.69045585795537479</c:v>
                </c:pt>
                <c:pt idx="702">
                  <c:v>0.69013909458293232</c:v>
                </c:pt>
                <c:pt idx="703">
                  <c:v>0.68982250609250073</c:v>
                </c:pt>
                <c:pt idx="704">
                  <c:v>0.68950609267864749</c:v>
                </c:pt>
                <c:pt idx="705">
                  <c:v>0.68918985453593862</c:v>
                </c:pt>
                <c:pt idx="706">
                  <c:v>0.6888737918589396</c:v>
                </c:pt>
                <c:pt idx="707">
                  <c:v>0.68855790484221735</c:v>
                </c:pt>
                <c:pt idx="708">
                  <c:v>0.68824219368033801</c:v>
                </c:pt>
                <c:pt idx="709">
                  <c:v>0.68792665856786761</c:v>
                </c:pt>
                <c:pt idx="710">
                  <c:v>0.68761129969937218</c:v>
                </c:pt>
                <c:pt idx="711">
                  <c:v>0.68729611726941831</c:v>
                </c:pt>
                <c:pt idx="712">
                  <c:v>0.6869811114725719</c:v>
                </c:pt>
                <c:pt idx="713">
                  <c:v>0.68666628250339912</c:v>
                </c:pt>
                <c:pt idx="714">
                  <c:v>0.68635163055646609</c:v>
                </c:pt>
                <c:pt idx="715">
                  <c:v>0.68603715582633906</c:v>
                </c:pt>
                <c:pt idx="716">
                  <c:v>0.68572285850758496</c:v>
                </c:pt>
                <c:pt idx="717">
                  <c:v>0.68540873879476849</c:v>
                </c:pt>
                <c:pt idx="718">
                  <c:v>0.685094796882457</c:v>
                </c:pt>
                <c:pt idx="719">
                  <c:v>0.68478103296521675</c:v>
                </c:pt>
                <c:pt idx="720">
                  <c:v>0.68446744723761355</c:v>
                </c:pt>
                <c:pt idx="721">
                  <c:v>0.68415403989421353</c:v>
                </c:pt>
                <c:pt idx="722">
                  <c:v>0.68384081112958284</c:v>
                </c:pt>
                <c:pt idx="723">
                  <c:v>0.6835277611382875</c:v>
                </c:pt>
                <c:pt idx="724">
                  <c:v>0.68321489011489422</c:v>
                </c:pt>
                <c:pt idx="725">
                  <c:v>0.68290219825396981</c:v>
                </c:pt>
                <c:pt idx="726">
                  <c:v>0.68258968575007817</c:v>
                </c:pt>
                <c:pt idx="727">
                  <c:v>0.68227735279778789</c:v>
                </c:pt>
                <c:pt idx="728">
                  <c:v>0.68196519959166357</c:v>
                </c:pt>
                <c:pt idx="729">
                  <c:v>0.6816532263262729</c:v>
                </c:pt>
                <c:pt idx="730">
                  <c:v>0.68134143319618057</c:v>
                </c:pt>
                <c:pt idx="731">
                  <c:v>0.68102982039595339</c:v>
                </c:pt>
                <c:pt idx="732">
                  <c:v>0.68071838812015817</c:v>
                </c:pt>
                <c:pt idx="733">
                  <c:v>0.68040713656336016</c:v>
                </c:pt>
                <c:pt idx="734">
                  <c:v>0.68009606592012584</c:v>
                </c:pt>
                <c:pt idx="735">
                  <c:v>0.67978517638502134</c:v>
                </c:pt>
                <c:pt idx="736">
                  <c:v>0.67947446815261381</c:v>
                </c:pt>
                <c:pt idx="737">
                  <c:v>0.67916394141746772</c:v>
                </c:pt>
                <c:pt idx="738">
                  <c:v>0.67885359637415077</c:v>
                </c:pt>
                <c:pt idx="739">
                  <c:v>0.6785434332172281</c:v>
                </c:pt>
                <c:pt idx="740">
                  <c:v>0.67823345214126673</c:v>
                </c:pt>
                <c:pt idx="741">
                  <c:v>0.6779236533408326</c:v>
                </c:pt>
                <c:pt idx="742">
                  <c:v>0.67761403701049128</c:v>
                </c:pt>
                <c:pt idx="743">
                  <c:v>0.67730460334480957</c:v>
                </c:pt>
                <c:pt idx="744">
                  <c:v>0.67699535253835363</c:v>
                </c:pt>
                <c:pt idx="745">
                  <c:v>0.67668628478568982</c:v>
                </c:pt>
                <c:pt idx="746">
                  <c:v>0.67637740028138416</c:v>
                </c:pt>
                <c:pt idx="747">
                  <c:v>0.67606869922000246</c:v>
                </c:pt>
                <c:pt idx="748">
                  <c:v>0.67576018179611141</c:v>
                </c:pt>
                <c:pt idx="749">
                  <c:v>0.67545184820427706</c:v>
                </c:pt>
                <c:pt idx="750">
                  <c:v>0.67514369863906531</c:v>
                </c:pt>
                <c:pt idx="751">
                  <c:v>0.67483573329504276</c:v>
                </c:pt>
                <c:pt idx="752">
                  <c:v>0.67452795236677521</c:v>
                </c:pt>
                <c:pt idx="753">
                  <c:v>0.67422035604882979</c:v>
                </c:pt>
                <c:pt idx="754">
                  <c:v>0.67391294453577111</c:v>
                </c:pt>
                <c:pt idx="755">
                  <c:v>0.67360571802216707</c:v>
                </c:pt>
                <c:pt idx="756">
                  <c:v>0.67329867670258281</c:v>
                </c:pt>
                <c:pt idx="757">
                  <c:v>0.6729918207715847</c:v>
                </c:pt>
                <c:pt idx="758">
                  <c:v>0.67268515042373855</c:v>
                </c:pt>
                <c:pt idx="759">
                  <c:v>0.67237866585361172</c:v>
                </c:pt>
                <c:pt idx="760">
                  <c:v>0.67207236725576935</c:v>
                </c:pt>
                <c:pt idx="761">
                  <c:v>0.67176625482477814</c:v>
                </c:pt>
                <c:pt idx="762">
                  <c:v>0.67146032875520423</c:v>
                </c:pt>
                <c:pt idx="763">
                  <c:v>0.67115458924161309</c:v>
                </c:pt>
                <c:pt idx="764">
                  <c:v>0.67084903647857197</c:v>
                </c:pt>
                <c:pt idx="765">
                  <c:v>0.67054367066064668</c:v>
                </c:pt>
                <c:pt idx="766">
                  <c:v>0.67023849198240293</c:v>
                </c:pt>
                <c:pt idx="767">
                  <c:v>0.66993350063840806</c:v>
                </c:pt>
                <c:pt idx="768">
                  <c:v>0.66962869682322679</c:v>
                </c:pt>
                <c:pt idx="769">
                  <c:v>0.66932408073142624</c:v>
                </c:pt>
                <c:pt idx="770">
                  <c:v>0.66901965255757267</c:v>
                </c:pt>
                <c:pt idx="771">
                  <c:v>0.66871541249623156</c:v>
                </c:pt>
                <c:pt idx="772">
                  <c:v>0.66841136074197016</c:v>
                </c:pt>
                <c:pt idx="773">
                  <c:v>0.66810749748935361</c:v>
                </c:pt>
                <c:pt idx="774">
                  <c:v>0.6678038229329486</c:v>
                </c:pt>
                <c:pt idx="775">
                  <c:v>0.66750033726732183</c:v>
                </c:pt>
                <c:pt idx="776">
                  <c:v>0.66719704068703833</c:v>
                </c:pt>
                <c:pt idx="777">
                  <c:v>0.66689393338666525</c:v>
                </c:pt>
                <c:pt idx="778">
                  <c:v>0.66659101556076816</c:v>
                </c:pt>
                <c:pt idx="779">
                  <c:v>0.66628828740391333</c:v>
                </c:pt>
                <c:pt idx="780">
                  <c:v>0.66598574911066799</c:v>
                </c:pt>
                <c:pt idx="781">
                  <c:v>0.66568340087559674</c:v>
                </c:pt>
                <c:pt idx="782">
                  <c:v>0.66538124289326728</c:v>
                </c:pt>
                <c:pt idx="783">
                  <c:v>0.66507927535824429</c:v>
                </c:pt>
                <c:pt idx="784">
                  <c:v>0.66477749846509493</c:v>
                </c:pt>
                <c:pt idx="785">
                  <c:v>0.66447591240838522</c:v>
                </c:pt>
                <c:pt idx="786">
                  <c:v>0.66417451738268185</c:v>
                </c:pt>
                <c:pt idx="787">
                  <c:v>0.66387331358254997</c:v>
                </c:pt>
                <c:pt idx="788">
                  <c:v>0.66357230120255617</c:v>
                </c:pt>
                <c:pt idx="789">
                  <c:v>0.6632714804372668</c:v>
                </c:pt>
                <c:pt idx="790">
                  <c:v>0.66297085148124857</c:v>
                </c:pt>
                <c:pt idx="791">
                  <c:v>0.66267041452906705</c:v>
                </c:pt>
                <c:pt idx="792">
                  <c:v>0.66237016977528795</c:v>
                </c:pt>
                <c:pt idx="793">
                  <c:v>0.66207011741447852</c:v>
                </c:pt>
                <c:pt idx="794">
                  <c:v>0.66177025764120412</c:v>
                </c:pt>
                <c:pt idx="795">
                  <c:v>0.66147059065003155</c:v>
                </c:pt>
                <c:pt idx="796">
                  <c:v>0.66117111663552697</c:v>
                </c:pt>
                <c:pt idx="797">
                  <c:v>0.6608718357922555</c:v>
                </c:pt>
                <c:pt idx="798">
                  <c:v>0.66057274831478452</c:v>
                </c:pt>
                <c:pt idx="799">
                  <c:v>0.66027385439768005</c:v>
                </c:pt>
                <c:pt idx="800">
                  <c:v>0.65997515404309592</c:v>
                </c:pt>
                <c:pt idx="801">
                  <c:v>0.65967664648353663</c:v>
                </c:pt>
                <c:pt idx="802">
                  <c:v>0.65937833075909547</c:v>
                </c:pt>
                <c:pt idx="803">
                  <c:v>0.65908020590986527</c:v>
                </c:pt>
                <c:pt idx="804">
                  <c:v>0.65878227097593745</c:v>
                </c:pt>
                <c:pt idx="805">
                  <c:v>0.65848452499740606</c:v>
                </c:pt>
                <c:pt idx="806">
                  <c:v>0.65818696701436274</c:v>
                </c:pt>
                <c:pt idx="807">
                  <c:v>0.65788959606690134</c:v>
                </c:pt>
                <c:pt idx="808">
                  <c:v>0.65759241119511358</c:v>
                </c:pt>
                <c:pt idx="809">
                  <c:v>0.65729541143909187</c:v>
                </c:pt>
                <c:pt idx="810">
                  <c:v>0.65699859583892961</c:v>
                </c:pt>
                <c:pt idx="811">
                  <c:v>0.65670196343471954</c:v>
                </c:pt>
                <c:pt idx="812">
                  <c:v>0.65640551326655383</c:v>
                </c:pt>
                <c:pt idx="813">
                  <c:v>0.65610924437452534</c:v>
                </c:pt>
                <c:pt idx="814">
                  <c:v>0.65581315579872679</c:v>
                </c:pt>
                <c:pt idx="815">
                  <c:v>0.65551724657925081</c:v>
                </c:pt>
                <c:pt idx="816">
                  <c:v>0.65522151575618981</c:v>
                </c:pt>
                <c:pt idx="817">
                  <c:v>0.65492596236963729</c:v>
                </c:pt>
                <c:pt idx="818">
                  <c:v>0.65463058545968511</c:v>
                </c:pt>
                <c:pt idx="819">
                  <c:v>0.65433538406642611</c:v>
                </c:pt>
                <c:pt idx="820">
                  <c:v>0.65404035722995302</c:v>
                </c:pt>
                <c:pt idx="821">
                  <c:v>0.65374550399035847</c:v>
                </c:pt>
                <c:pt idx="822">
                  <c:v>0.65345082338773552</c:v>
                </c:pt>
                <c:pt idx="823">
                  <c:v>0.65315631446217592</c:v>
                </c:pt>
                <c:pt idx="824">
                  <c:v>0.65286197625377285</c:v>
                </c:pt>
                <c:pt idx="825">
                  <c:v>0.65256780780261925</c:v>
                </c:pt>
                <c:pt idx="826">
                  <c:v>0.65227380814880842</c:v>
                </c:pt>
                <c:pt idx="827">
                  <c:v>0.65197997633243143</c:v>
                </c:pt>
                <c:pt idx="828">
                  <c:v>0.65168631139358157</c:v>
                </c:pt>
                <c:pt idx="829">
                  <c:v>0.6513928123723518</c:v>
                </c:pt>
                <c:pt idx="830">
                  <c:v>0.65109947830883463</c:v>
                </c:pt>
                <c:pt idx="831">
                  <c:v>0.65080630824312269</c:v>
                </c:pt>
                <c:pt idx="832">
                  <c:v>0.65051330121530904</c:v>
                </c:pt>
                <c:pt idx="833">
                  <c:v>0.65022045626548619</c:v>
                </c:pt>
                <c:pt idx="834">
                  <c:v>0.649927772433746</c:v>
                </c:pt>
                <c:pt idx="835">
                  <c:v>0.64963524876018175</c:v>
                </c:pt>
                <c:pt idx="836">
                  <c:v>0.64934288428488673</c:v>
                </c:pt>
                <c:pt idx="837">
                  <c:v>0.64905067804795258</c:v>
                </c:pt>
                <c:pt idx="838">
                  <c:v>0.64875862908947268</c:v>
                </c:pt>
                <c:pt idx="839">
                  <c:v>0.64846673644953889</c:v>
                </c:pt>
                <c:pt idx="840">
                  <c:v>0.64817499916824517</c:v>
                </c:pt>
                <c:pt idx="841">
                  <c:v>0.64788341628568302</c:v>
                </c:pt>
                <c:pt idx="842">
                  <c:v>0.64759198684194552</c:v>
                </c:pt>
                <c:pt idx="843">
                  <c:v>0.64730070987712507</c:v>
                </c:pt>
                <c:pt idx="844">
                  <c:v>0.64700958443131484</c:v>
                </c:pt>
                <c:pt idx="845">
                  <c:v>0.64671860954460736</c:v>
                </c:pt>
                <c:pt idx="846">
                  <c:v>0.64642778425709546</c:v>
                </c:pt>
                <c:pt idx="847">
                  <c:v>0.64613710760887133</c:v>
                </c:pt>
                <c:pt idx="848">
                  <c:v>0.64584657864002759</c:v>
                </c:pt>
                <c:pt idx="849">
                  <c:v>0.64555619639065687</c:v>
                </c:pt>
                <c:pt idx="850">
                  <c:v>0.64526595990085323</c:v>
                </c:pt>
                <c:pt idx="851">
                  <c:v>0.64497586821070718</c:v>
                </c:pt>
                <c:pt idx="852">
                  <c:v>0.64468592036031347</c:v>
                </c:pt>
                <c:pt idx="853">
                  <c:v>0.64439611538976327</c:v>
                </c:pt>
                <c:pt idx="854">
                  <c:v>0.64410645233914932</c:v>
                </c:pt>
                <c:pt idx="855">
                  <c:v>0.64381693024856557</c:v>
                </c:pt>
                <c:pt idx="856">
                  <c:v>0.6435275481581032</c:v>
                </c:pt>
                <c:pt idx="857">
                  <c:v>0.6432383051078554</c:v>
                </c:pt>
                <c:pt idx="858">
                  <c:v>0.64294920013791557</c:v>
                </c:pt>
                <c:pt idx="859">
                  <c:v>0.64266023228837543</c:v>
                </c:pt>
                <c:pt idx="860">
                  <c:v>0.6423714005993284</c:v>
                </c:pt>
                <c:pt idx="861">
                  <c:v>0.6420827041108661</c:v>
                </c:pt>
                <c:pt idx="862">
                  <c:v>0.64179414186308237</c:v>
                </c:pt>
                <c:pt idx="863">
                  <c:v>0.6415057128960695</c:v>
                </c:pt>
                <c:pt idx="864">
                  <c:v>0.64121741624991957</c:v>
                </c:pt>
                <c:pt idx="865">
                  <c:v>0.64092925096472575</c:v>
                </c:pt>
                <c:pt idx="866">
                  <c:v>0.64064121608058044</c:v>
                </c:pt>
                <c:pt idx="867">
                  <c:v>0.64035331063757672</c:v>
                </c:pt>
                <c:pt idx="868">
                  <c:v>0.64006553367580699</c:v>
                </c:pt>
                <c:pt idx="869">
                  <c:v>0.63977788423536408</c:v>
                </c:pt>
                <c:pt idx="870">
                  <c:v>0.63949036135634063</c:v>
                </c:pt>
                <c:pt idx="871">
                  <c:v>0.63920296407882926</c:v>
                </c:pt>
                <c:pt idx="872">
                  <c:v>0.6389156914429226</c:v>
                </c:pt>
                <c:pt idx="873">
                  <c:v>0.63862854248871304</c:v>
                </c:pt>
                <c:pt idx="874">
                  <c:v>0.63834151625629398</c:v>
                </c:pt>
                <c:pt idx="875">
                  <c:v>0.6380546117857574</c:v>
                </c:pt>
                <c:pt idx="876">
                  <c:v>0.63776782811719634</c:v>
                </c:pt>
                <c:pt idx="877">
                  <c:v>0.63748116429070356</c:v>
                </c:pt>
                <c:pt idx="878">
                  <c:v>0.63719461934637112</c:v>
                </c:pt>
                <c:pt idx="879">
                  <c:v>0.6369081923242923</c:v>
                </c:pt>
                <c:pt idx="880">
                  <c:v>0.63662188226455929</c:v>
                </c:pt>
                <c:pt idx="881">
                  <c:v>0.6363356882072656</c:v>
                </c:pt>
                <c:pt idx="882">
                  <c:v>0.63604960919250297</c:v>
                </c:pt>
                <c:pt idx="883">
                  <c:v>0.63576364426036469</c:v>
                </c:pt>
                <c:pt idx="884">
                  <c:v>0.63547779245094305</c:v>
                </c:pt>
                <c:pt idx="885">
                  <c:v>0.63519205280433066</c:v>
                </c:pt>
                <c:pt idx="886">
                  <c:v>0.63490642436062039</c:v>
                </c:pt>
                <c:pt idx="887">
                  <c:v>0.63462090615990485</c:v>
                </c:pt>
                <c:pt idx="888">
                  <c:v>0.63433549724227745</c:v>
                </c:pt>
                <c:pt idx="889">
                  <c:v>0.63405019664782936</c:v>
                </c:pt>
                <c:pt idx="890">
                  <c:v>0.6337650034166542</c:v>
                </c:pt>
                <c:pt idx="891">
                  <c:v>0.63347991658884484</c:v>
                </c:pt>
                <c:pt idx="892">
                  <c:v>0.63319493520449299</c:v>
                </c:pt>
                <c:pt idx="893">
                  <c:v>0.63291005830369262</c:v>
                </c:pt>
                <c:pt idx="894">
                  <c:v>0.63262528492653569</c:v>
                </c:pt>
                <c:pt idx="895">
                  <c:v>0.63234061411311426</c:v>
                </c:pt>
                <c:pt idx="896">
                  <c:v>0.63205604490352219</c:v>
                </c:pt>
                <c:pt idx="897">
                  <c:v>0.6317715763378513</c:v>
                </c:pt>
                <c:pt idx="898">
                  <c:v>0.6314872074561948</c:v>
                </c:pt>
                <c:pt idx="899">
                  <c:v>0.63120293729864496</c:v>
                </c:pt>
                <c:pt idx="900">
                  <c:v>0.63091876490529453</c:v>
                </c:pt>
                <c:pt idx="901">
                  <c:v>0.63063468931623667</c:v>
                </c:pt>
                <c:pt idx="902">
                  <c:v>0.63035070957156303</c:v>
                </c:pt>
                <c:pt idx="903">
                  <c:v>0.63006682471136721</c:v>
                </c:pt>
                <c:pt idx="904">
                  <c:v>0.6297830337757413</c:v>
                </c:pt>
                <c:pt idx="905">
                  <c:v>0.62949933580477868</c:v>
                </c:pt>
                <c:pt idx="906">
                  <c:v>0.62921572983857099</c:v>
                </c:pt>
                <c:pt idx="907">
                  <c:v>0.62893221491721207</c:v>
                </c:pt>
                <c:pt idx="908">
                  <c:v>0.62864879008079377</c:v>
                </c:pt>
                <c:pt idx="909">
                  <c:v>0.62836545436940849</c:v>
                </c:pt>
                <c:pt idx="910">
                  <c:v>0.62808220682314986</c:v>
                </c:pt>
                <c:pt idx="911">
                  <c:v>0.62779904648211038</c:v>
                </c:pt>
                <c:pt idx="912">
                  <c:v>0.62751597238638235</c:v>
                </c:pt>
                <c:pt idx="913">
                  <c:v>0.62723298357605795</c:v>
                </c:pt>
                <c:pt idx="914">
                  <c:v>0.62695007909123035</c:v>
                </c:pt>
                <c:pt idx="915">
                  <c:v>0.62666725797199241</c:v>
                </c:pt>
                <c:pt idx="916">
                  <c:v>0.62638451925843719</c:v>
                </c:pt>
                <c:pt idx="917">
                  <c:v>0.62610186199065665</c:v>
                </c:pt>
                <c:pt idx="918">
                  <c:v>0.62581928520874319</c:v>
                </c:pt>
                <c:pt idx="919">
                  <c:v>0.62553678795279011</c:v>
                </c:pt>
                <c:pt idx="920">
                  <c:v>0.62525436926289024</c:v>
                </c:pt>
                <c:pt idx="921">
                  <c:v>0.62497202817913555</c:v>
                </c:pt>
                <c:pt idx="922">
                  <c:v>0.62468976374161889</c:v>
                </c:pt>
                <c:pt idx="923">
                  <c:v>0.62440757499043364</c:v>
                </c:pt>
                <c:pt idx="924">
                  <c:v>0.62412546096567201</c:v>
                </c:pt>
                <c:pt idx="925">
                  <c:v>0.62384342070742604</c:v>
                </c:pt>
                <c:pt idx="926">
                  <c:v>0.62356145325578938</c:v>
                </c:pt>
                <c:pt idx="927">
                  <c:v>0.62327955765085385</c:v>
                </c:pt>
                <c:pt idx="928">
                  <c:v>0.62299773293271277</c:v>
                </c:pt>
                <c:pt idx="929">
                  <c:v>0.62271597814145885</c:v>
                </c:pt>
                <c:pt idx="930">
                  <c:v>0.6224342923171845</c:v>
                </c:pt>
                <c:pt idx="931">
                  <c:v>0.62215267449998235</c:v>
                </c:pt>
                <c:pt idx="932">
                  <c:v>0.62187112372994457</c:v>
                </c:pt>
                <c:pt idx="933">
                  <c:v>0.62158963904716491</c:v>
                </c:pt>
                <c:pt idx="934">
                  <c:v>0.62130821949173543</c:v>
                </c:pt>
                <c:pt idx="935">
                  <c:v>0.62102686410374841</c:v>
                </c:pt>
                <c:pt idx="936">
                  <c:v>0.62074557192329749</c:v>
                </c:pt>
                <c:pt idx="937">
                  <c:v>0.62046434199047429</c:v>
                </c:pt>
                <c:pt idx="938">
                  <c:v>0.62018317334537254</c:v>
                </c:pt>
                <c:pt idx="939">
                  <c:v>0.6199020650280842</c:v>
                </c:pt>
                <c:pt idx="940">
                  <c:v>0.61962101607870268</c:v>
                </c:pt>
                <c:pt idx="941">
                  <c:v>0.61934002553731915</c:v>
                </c:pt>
                <c:pt idx="942">
                  <c:v>0.61905909244402757</c:v>
                </c:pt>
                <c:pt idx="943">
                  <c:v>0.61877821583892023</c:v>
                </c:pt>
                <c:pt idx="944">
                  <c:v>0.61849739476209031</c:v>
                </c:pt>
                <c:pt idx="945">
                  <c:v>0.61821662825362944</c:v>
                </c:pt>
                <c:pt idx="946">
                  <c:v>0.61793591535363113</c:v>
                </c:pt>
                <c:pt idx="947">
                  <c:v>0.61765525510218722</c:v>
                </c:pt>
                <c:pt idx="948">
                  <c:v>0.61737464653939167</c:v>
                </c:pt>
                <c:pt idx="949">
                  <c:v>0.61709408870533589</c:v>
                </c:pt>
                <c:pt idx="950">
                  <c:v>0.61681358064011371</c:v>
                </c:pt>
                <c:pt idx="951">
                  <c:v>0.61653312138381655</c:v>
                </c:pt>
                <c:pt idx="952">
                  <c:v>0.6162527099765378</c:v>
                </c:pt>
                <c:pt idx="953">
                  <c:v>0.61597234545837021</c:v>
                </c:pt>
                <c:pt idx="954">
                  <c:v>0.61569202686940605</c:v>
                </c:pt>
                <c:pt idx="955">
                  <c:v>0.61541175324973851</c:v>
                </c:pt>
                <c:pt idx="956">
                  <c:v>0.61513152363945955</c:v>
                </c:pt>
                <c:pt idx="957">
                  <c:v>0.61485133707866224</c:v>
                </c:pt>
                <c:pt idx="958">
                  <c:v>0.61457119260743975</c:v>
                </c:pt>
                <c:pt idx="959">
                  <c:v>0.61429108926588372</c:v>
                </c:pt>
                <c:pt idx="960">
                  <c:v>0.61401102609408742</c:v>
                </c:pt>
                <c:pt idx="961">
                  <c:v>0.6137310021321436</c:v>
                </c:pt>
                <c:pt idx="962">
                  <c:v>0.61345101642014466</c:v>
                </c:pt>
                <c:pt idx="963">
                  <c:v>0.61317106799818333</c:v>
                </c:pt>
                <c:pt idx="964">
                  <c:v>0.61289115590635257</c:v>
                </c:pt>
                <c:pt idx="965">
                  <c:v>0.61261127918474489</c:v>
                </c:pt>
                <c:pt idx="966">
                  <c:v>0.61233143687345226</c:v>
                </c:pt>
                <c:pt idx="967">
                  <c:v>0.61205162801256885</c:v>
                </c:pt>
                <c:pt idx="968">
                  <c:v>0.61177185164218584</c:v>
                </c:pt>
                <c:pt idx="969">
                  <c:v>0.61149210680239685</c:v>
                </c:pt>
                <c:pt idx="970">
                  <c:v>0.61121239253329374</c:v>
                </c:pt>
                <c:pt idx="971">
                  <c:v>0.61093270787496956</c:v>
                </c:pt>
                <c:pt idx="972">
                  <c:v>0.61065305186751773</c:v>
                </c:pt>
                <c:pt idx="973">
                  <c:v>0.61037342355103008</c:v>
                </c:pt>
                <c:pt idx="974">
                  <c:v>0.61009382196559914</c:v>
                </c:pt>
                <c:pt idx="975">
                  <c:v>0.60981424615131785</c:v>
                </c:pt>
                <c:pt idx="976">
                  <c:v>0.6095346951482794</c:v>
                </c:pt>
                <c:pt idx="977">
                  <c:v>0.60925516799657575</c:v>
                </c:pt>
                <c:pt idx="978">
                  <c:v>0.60897566373629985</c:v>
                </c:pt>
                <c:pt idx="979">
                  <c:v>0.60869618140754422</c:v>
                </c:pt>
                <c:pt idx="980">
                  <c:v>0.60841672005040182</c:v>
                </c:pt>
                <c:pt idx="981">
                  <c:v>0.60813727870496515</c:v>
                </c:pt>
                <c:pt idx="982">
                  <c:v>0.60785785641132639</c:v>
                </c:pt>
                <c:pt idx="983">
                  <c:v>0.60757845220957907</c:v>
                </c:pt>
                <c:pt idx="984">
                  <c:v>0.60729906513981524</c:v>
                </c:pt>
                <c:pt idx="985">
                  <c:v>0.60701969424212843</c:v>
                </c:pt>
                <c:pt idx="986">
                  <c:v>0.60674033855661003</c:v>
                </c:pt>
                <c:pt idx="987">
                  <c:v>0.60646099712335355</c:v>
                </c:pt>
                <c:pt idx="988">
                  <c:v>0.60618166898245174</c:v>
                </c:pt>
                <c:pt idx="989">
                  <c:v>0.60590235317399666</c:v>
                </c:pt>
                <c:pt idx="990">
                  <c:v>0.60562304873808115</c:v>
                </c:pt>
                <c:pt idx="991">
                  <c:v>0.60534375471479829</c:v>
                </c:pt>
                <c:pt idx="992">
                  <c:v>0.6050644701442407</c:v>
                </c:pt>
                <c:pt idx="993">
                  <c:v>0.60478519406650078</c:v>
                </c:pt>
                <c:pt idx="994">
                  <c:v>0.60450592552167115</c:v>
                </c:pt>
                <c:pt idx="995">
                  <c:v>0.60422666354984456</c:v>
                </c:pt>
                <c:pt idx="996">
                  <c:v>0.60394740719111406</c:v>
                </c:pt>
                <c:pt idx="997">
                  <c:v>0.60366815548557118</c:v>
                </c:pt>
                <c:pt idx="998">
                  <c:v>0.6033889074733102</c:v>
                </c:pt>
                <c:pt idx="999">
                  <c:v>0.60310966219442297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attenuation'!$AH$8:$AH$52</c:f>
              <c:numCache>
                <c:formatCode>0.000</c:formatCode>
                <c:ptCount val="45"/>
                <c:pt idx="5">
                  <c:v>0.97463999999999995</c:v>
                </c:pt>
                <c:pt idx="8">
                  <c:v>0.95912600000000003</c:v>
                </c:pt>
                <c:pt idx="10">
                  <c:v>0.94651600000000002</c:v>
                </c:pt>
                <c:pt idx="12">
                  <c:v>0.935442</c:v>
                </c:pt>
                <c:pt idx="14">
                  <c:v>0.92513599999999996</c:v>
                </c:pt>
                <c:pt idx="15">
                  <c:v>0.91536399999999996</c:v>
                </c:pt>
                <c:pt idx="16">
                  <c:v>0.90535999999999994</c:v>
                </c:pt>
                <c:pt idx="17">
                  <c:v>0.89635600000000004</c:v>
                </c:pt>
                <c:pt idx="18">
                  <c:v>0.88758599999999999</c:v>
                </c:pt>
                <c:pt idx="19">
                  <c:v>0.87858400000000003</c:v>
                </c:pt>
                <c:pt idx="21">
                  <c:v>0.85758000000000001</c:v>
                </c:pt>
                <c:pt idx="22">
                  <c:v>0.83757799999999993</c:v>
                </c:pt>
                <c:pt idx="23">
                  <c:v>0.80017800000000006</c:v>
                </c:pt>
                <c:pt idx="25">
                  <c:v>0.73121999999999998</c:v>
                </c:pt>
                <c:pt idx="26">
                  <c:v>0.66916600000000004</c:v>
                </c:pt>
                <c:pt idx="27">
                  <c:v>0.61294599999999999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attenuation'!$BR$8:$BR$1007</c:f>
              <c:numCache>
                <c:formatCode>0.000</c:formatCode>
                <c:ptCount val="1000"/>
                <c:pt idx="0">
                  <c:v>0.99860155071644052</c:v>
                </c:pt>
                <c:pt idx="1">
                  <c:v>0.99720490008536644</c:v>
                </c:pt>
                <c:pt idx="2">
                  <c:v>0.99581191410825776</c:v>
                </c:pt>
                <c:pt idx="3">
                  <c:v>0.99442445878660624</c:v>
                </c:pt>
                <c:pt idx="4">
                  <c:v>0.99304440012190454</c:v>
                </c:pt>
                <c:pt idx="5">
                  <c:v>0.99167360411564442</c:v>
                </c:pt>
                <c:pt idx="6">
                  <c:v>0.99031393676931845</c:v>
                </c:pt>
                <c:pt idx="7">
                  <c:v>0.9889672640844186</c:v>
                </c:pt>
                <c:pt idx="8">
                  <c:v>0.98763545206243719</c:v>
                </c:pt>
                <c:pt idx="9">
                  <c:v>0.98632036670486634</c:v>
                </c:pt>
                <c:pt idx="10">
                  <c:v>0.98502387401319824</c:v>
                </c:pt>
                <c:pt idx="11">
                  <c:v>0.98374783998892523</c:v>
                </c:pt>
                <c:pt idx="12">
                  <c:v>0.98249413063353941</c:v>
                </c:pt>
                <c:pt idx="13">
                  <c:v>0.98126461194853298</c:v>
                </c:pt>
                <c:pt idx="14">
                  <c:v>0.98006114993539806</c:v>
                </c:pt>
                <c:pt idx="15">
                  <c:v>0.97888561059562718</c:v>
                </c:pt>
                <c:pt idx="16">
                  <c:v>0.97773985993071211</c:v>
                </c:pt>
                <c:pt idx="17">
                  <c:v>0.9766257639421454</c:v>
                </c:pt>
                <c:pt idx="18">
                  <c:v>0.97554518863141904</c:v>
                </c:pt>
                <c:pt idx="19">
                  <c:v>0.97450000000002535</c:v>
                </c:pt>
                <c:pt idx="20">
                  <c:v>0.9734914451654153</c:v>
                </c:pt>
                <c:pt idx="21">
                  <c:v>0.97251829570887449</c:v>
                </c:pt>
                <c:pt idx="22">
                  <c:v>0.97157870432764815</c:v>
                </c:pt>
                <c:pt idx="23">
                  <c:v>0.97067082371898072</c:v>
                </c:pt>
                <c:pt idx="24">
                  <c:v>0.9697928065801168</c:v>
                </c:pt>
                <c:pt idx="25">
                  <c:v>0.96894280560830126</c:v>
                </c:pt>
                <c:pt idx="26">
                  <c:v>0.9681189735007788</c:v>
                </c:pt>
                <c:pt idx="27">
                  <c:v>0.96731946295479387</c:v>
                </c:pt>
                <c:pt idx="28">
                  <c:v>0.96654242666759127</c:v>
                </c:pt>
                <c:pt idx="29">
                  <c:v>0.96578601733641611</c:v>
                </c:pt>
                <c:pt idx="30">
                  <c:v>0.96504838765851231</c:v>
                </c:pt>
                <c:pt idx="31">
                  <c:v>0.96432769033112553</c:v>
                </c:pt>
                <c:pt idx="32">
                  <c:v>0.96362207805149946</c:v>
                </c:pt>
                <c:pt idx="33">
                  <c:v>0.96292970351687945</c:v>
                </c:pt>
                <c:pt idx="34">
                  <c:v>0.96224871942450996</c:v>
                </c:pt>
                <c:pt idx="35">
                  <c:v>0.96157727847163577</c:v>
                </c:pt>
                <c:pt idx="36">
                  <c:v>0.96091353335550156</c:v>
                </c:pt>
                <c:pt idx="37">
                  <c:v>0.96025563677335202</c:v>
                </c:pt>
                <c:pt idx="38">
                  <c:v>0.95960174142243182</c:v>
                </c:pt>
                <c:pt idx="39">
                  <c:v>0.95894999999998554</c:v>
                </c:pt>
                <c:pt idx="40">
                  <c:v>0.95829891612197238</c:v>
                </c:pt>
                <c:pt idx="41">
                  <c:v>0.95764839707920668</c:v>
                </c:pt>
                <c:pt idx="42">
                  <c:v>0.95699870108121821</c:v>
                </c:pt>
                <c:pt idx="43">
                  <c:v>0.95635008633753604</c:v>
                </c:pt>
                <c:pt idx="44">
                  <c:v>0.95570281105768884</c:v>
                </c:pt>
                <c:pt idx="45">
                  <c:v>0.95505713345120591</c:v>
                </c:pt>
                <c:pt idx="46">
                  <c:v>0.95441331172761634</c:v>
                </c:pt>
                <c:pt idx="47">
                  <c:v>0.95377160409644968</c:v>
                </c:pt>
                <c:pt idx="48">
                  <c:v>0.95313226876723434</c:v>
                </c:pt>
                <c:pt idx="49">
                  <c:v>0.95249556394950008</c:v>
                </c:pt>
                <c:pt idx="50">
                  <c:v>0.95186174785277555</c:v>
                </c:pt>
                <c:pt idx="51">
                  <c:v>0.95123107868659007</c:v>
                </c:pt>
                <c:pt idx="52">
                  <c:v>0.95060381466047272</c:v>
                </c:pt>
                <c:pt idx="53">
                  <c:v>0.9499802139839526</c:v>
                </c:pt>
                <c:pt idx="54">
                  <c:v>0.9493605348665588</c:v>
                </c:pt>
                <c:pt idx="55">
                  <c:v>0.94874503551782063</c:v>
                </c:pt>
                <c:pt idx="56">
                  <c:v>0.94813397414726697</c:v>
                </c:pt>
                <c:pt idx="57">
                  <c:v>0.94752760896442689</c:v>
                </c:pt>
                <c:pt idx="58">
                  <c:v>0.94692619817882973</c:v>
                </c:pt>
                <c:pt idx="59">
                  <c:v>0.94633000000000445</c:v>
                </c:pt>
                <c:pt idx="60">
                  <c:v>0.9457391915966652</c:v>
                </c:pt>
                <c:pt idx="61">
                  <c:v>0.94515362597426589</c:v>
                </c:pt>
                <c:pt idx="62">
                  <c:v>0.94457307509744504</c:v>
                </c:pt>
                <c:pt idx="63">
                  <c:v>0.94399731093084172</c:v>
                </c:pt>
                <c:pt idx="64">
                  <c:v>0.94342610543909422</c:v>
                </c:pt>
                <c:pt idx="65">
                  <c:v>0.94285923058684185</c:v>
                </c:pt>
                <c:pt idx="66">
                  <c:v>0.94229645833872333</c:v>
                </c:pt>
                <c:pt idx="67">
                  <c:v>0.94173756065937708</c:v>
                </c:pt>
                <c:pt idx="68">
                  <c:v>0.94118230951344228</c:v>
                </c:pt>
                <c:pt idx="69">
                  <c:v>0.94063047686555734</c:v>
                </c:pt>
                <c:pt idx="70">
                  <c:v>0.94008183468036133</c:v>
                </c:pt>
                <c:pt idx="71">
                  <c:v>0.93953615492249254</c:v>
                </c:pt>
                <c:pt idx="72">
                  <c:v>0.93899320955659071</c:v>
                </c:pt>
                <c:pt idx="73">
                  <c:v>0.9384527705472937</c:v>
                </c:pt>
                <c:pt idx="74">
                  <c:v>0.93791460985924047</c:v>
                </c:pt>
                <c:pt idx="75">
                  <c:v>0.93737849945707019</c:v>
                </c:pt>
                <c:pt idx="76">
                  <c:v>0.93684421130542117</c:v>
                </c:pt>
                <c:pt idx="77">
                  <c:v>0.9363115173689327</c:v>
                </c:pt>
                <c:pt idx="78">
                  <c:v>0.93578018961224285</c:v>
                </c:pt>
                <c:pt idx="79">
                  <c:v>0.93524999999999103</c:v>
                </c:pt>
                <c:pt idx="80">
                  <c:v>0.93472077124136177</c:v>
                </c:pt>
                <c:pt idx="81">
                  <c:v>0.93419252902372518</c:v>
                </c:pt>
                <c:pt idx="82">
                  <c:v>0.93366534977899684</c:v>
                </c:pt>
                <c:pt idx="83">
                  <c:v>0.93313930993909233</c:v>
                </c:pt>
                <c:pt idx="84">
                  <c:v>0.93261448593592799</c:v>
                </c:pt>
                <c:pt idx="85">
                  <c:v>0.93209095420141941</c:v>
                </c:pt>
                <c:pt idx="86">
                  <c:v>0.93156879116748237</c:v>
                </c:pt>
                <c:pt idx="87">
                  <c:v>0.93104807326603289</c:v>
                </c:pt>
                <c:pt idx="88">
                  <c:v>0.93052887692898656</c:v>
                </c:pt>
                <c:pt idx="89">
                  <c:v>0.93001127858825972</c:v>
                </c:pt>
                <c:pt idx="90">
                  <c:v>0.9294953546757676</c:v>
                </c:pt>
                <c:pt idx="91">
                  <c:v>0.92898118162342636</c:v>
                </c:pt>
                <c:pt idx="92">
                  <c:v>0.92846883586315199</c:v>
                </c:pt>
                <c:pt idx="93">
                  <c:v>0.92795839382686007</c:v>
                </c:pt>
                <c:pt idx="94">
                  <c:v>0.92744993194646641</c:v>
                </c:pt>
                <c:pt idx="95">
                  <c:v>0.92694352665388702</c:v>
                </c:pt>
                <c:pt idx="96">
                  <c:v>0.92643925438103769</c:v>
                </c:pt>
                <c:pt idx="97">
                  <c:v>0.92593719155983445</c:v>
                </c:pt>
                <c:pt idx="98">
                  <c:v>0.92543741462219298</c:v>
                </c:pt>
                <c:pt idx="99">
                  <c:v>0.92494000000002885</c:v>
                </c:pt>
                <c:pt idx="100">
                  <c:v>0.92444496968788847</c:v>
                </c:pt>
                <c:pt idx="101">
                  <c:v>0.92395212793083958</c:v>
                </c:pt>
                <c:pt idx="102">
                  <c:v>0.92346122453657919</c:v>
                </c:pt>
                <c:pt idx="103">
                  <c:v>0.92297200931280576</c:v>
                </c:pt>
                <c:pt idx="104">
                  <c:v>0.92248423206721653</c:v>
                </c:pt>
                <c:pt idx="105">
                  <c:v>0.92199764260750916</c:v>
                </c:pt>
                <c:pt idx="106">
                  <c:v>0.92151199074138179</c:v>
                </c:pt>
                <c:pt idx="107">
                  <c:v>0.92102702627653166</c:v>
                </c:pt>
                <c:pt idx="108">
                  <c:v>0.92054249902065688</c:v>
                </c:pt>
                <c:pt idx="109">
                  <c:v>0.92005815878145492</c:v>
                </c:pt>
                <c:pt idx="110">
                  <c:v>0.91957375536662367</c:v>
                </c:pt>
                <c:pt idx="111">
                  <c:v>0.9190890385838606</c:v>
                </c:pt>
                <c:pt idx="112">
                  <c:v>0.91860375824086371</c:v>
                </c:pt>
                <c:pt idx="113">
                  <c:v>0.91811766414533058</c:v>
                </c:pt>
                <c:pt idx="114">
                  <c:v>0.917630506104959</c:v>
                </c:pt>
                <c:pt idx="115">
                  <c:v>0.91714203392744653</c:v>
                </c:pt>
                <c:pt idx="116">
                  <c:v>0.91665199742049108</c:v>
                </c:pt>
                <c:pt idx="117">
                  <c:v>0.91616014639179011</c:v>
                </c:pt>
                <c:pt idx="118">
                  <c:v>0.91566623064904162</c:v>
                </c:pt>
                <c:pt idx="119">
                  <c:v>0.91516999999994297</c:v>
                </c:pt>
                <c:pt idx="120">
                  <c:v>0.91467130375712502</c:v>
                </c:pt>
                <c:pt idx="121">
                  <c:v>0.91417038925294847</c:v>
                </c:pt>
                <c:pt idx="122">
                  <c:v>0.91366760332470665</c:v>
                </c:pt>
                <c:pt idx="123">
                  <c:v>0.91316329280969333</c:v>
                </c:pt>
                <c:pt idx="124">
                  <c:v>0.9126578045452014</c:v>
                </c:pt>
                <c:pt idx="125">
                  <c:v>0.91215148536852519</c:v>
                </c:pt>
                <c:pt idx="126">
                  <c:v>0.91164468211695837</c:v>
                </c:pt>
                <c:pt idx="127">
                  <c:v>0.91113774162779348</c:v>
                </c:pt>
                <c:pt idx="128">
                  <c:v>0.91063101073832486</c:v>
                </c:pt>
                <c:pt idx="129">
                  <c:v>0.91012483628584584</c:v>
                </c:pt>
                <c:pt idx="130">
                  <c:v>0.90961956510764952</c:v>
                </c:pt>
                <c:pt idx="131">
                  <c:v>0.90911554404102968</c:v>
                </c:pt>
                <c:pt idx="132">
                  <c:v>0.90861311992328031</c:v>
                </c:pt>
                <c:pt idx="133">
                  <c:v>0.90811263959169453</c:v>
                </c:pt>
                <c:pt idx="134">
                  <c:v>0.90761444988356554</c:v>
                </c:pt>
                <c:pt idx="135">
                  <c:v>0.90711889763618769</c:v>
                </c:pt>
                <c:pt idx="136">
                  <c:v>0.90662632968685353</c:v>
                </c:pt>
                <c:pt idx="137">
                  <c:v>0.9061370928728576</c:v>
                </c:pt>
                <c:pt idx="138">
                  <c:v>0.90565153403149257</c:v>
                </c:pt>
                <c:pt idx="139">
                  <c:v>0.90517000000005232</c:v>
                </c:pt>
                <c:pt idx="140">
                  <c:v>0.90469274403346978</c:v>
                </c:pt>
                <c:pt idx="141">
                  <c:v>0.90421964505723318</c:v>
                </c:pt>
                <c:pt idx="142">
                  <c:v>0.90375048841447048</c:v>
                </c:pt>
                <c:pt idx="143">
                  <c:v>0.90328505944831017</c:v>
                </c:pt>
                <c:pt idx="144">
                  <c:v>0.90282314350187953</c:v>
                </c:pt>
                <c:pt idx="145">
                  <c:v>0.90236452591830685</c:v>
                </c:pt>
                <c:pt idx="146">
                  <c:v>0.90190899204072017</c:v>
                </c:pt>
                <c:pt idx="147">
                  <c:v>0.90145632721224689</c:v>
                </c:pt>
                <c:pt idx="148">
                  <c:v>0.90100631677601517</c:v>
                </c:pt>
                <c:pt idx="149">
                  <c:v>0.90055874607515296</c:v>
                </c:pt>
                <c:pt idx="150">
                  <c:v>0.90011340045278809</c:v>
                </c:pt>
                <c:pt idx="151">
                  <c:v>0.89967006525204885</c:v>
                </c:pt>
                <c:pt idx="152">
                  <c:v>0.89922852581606239</c:v>
                </c:pt>
                <c:pt idx="153">
                  <c:v>0.89878856748795732</c:v>
                </c:pt>
                <c:pt idx="154">
                  <c:v>0.89834997561086127</c:v>
                </c:pt>
                <c:pt idx="155">
                  <c:v>0.89791253552790229</c:v>
                </c:pt>
                <c:pt idx="156">
                  <c:v>0.89747603258220821</c:v>
                </c:pt>
                <c:pt idx="157">
                  <c:v>0.89704025211690663</c:v>
                </c:pt>
                <c:pt idx="158">
                  <c:v>0.89660497947512596</c:v>
                </c:pt>
                <c:pt idx="159">
                  <c:v>0.89616999999999369</c:v>
                </c:pt>
                <c:pt idx="160">
                  <c:v>0.89573512385914933</c:v>
                </c:pt>
                <c:pt idx="161">
                  <c:v>0.89530026051827649</c:v>
                </c:pt>
                <c:pt idx="162">
                  <c:v>0.89486534426756981</c:v>
                </c:pt>
                <c:pt idx="163">
                  <c:v>0.89443030939722468</c:v>
                </c:pt>
                <c:pt idx="164">
                  <c:v>0.89399509019743606</c:v>
                </c:pt>
                <c:pt idx="165">
                  <c:v>0.89355962095839891</c:v>
                </c:pt>
                <c:pt idx="166">
                  <c:v>0.89312383597030798</c:v>
                </c:pt>
                <c:pt idx="167">
                  <c:v>0.89268766952335887</c:v>
                </c:pt>
                <c:pt idx="168">
                  <c:v>0.89225105590774578</c:v>
                </c:pt>
                <c:pt idx="169">
                  <c:v>0.89181392941366422</c:v>
                </c:pt>
                <c:pt idx="170">
                  <c:v>0.89137622433130914</c:v>
                </c:pt>
                <c:pt idx="171">
                  <c:v>0.89093787495087517</c:v>
                </c:pt>
                <c:pt idx="172">
                  <c:v>0.8904988155625575</c:v>
                </c:pt>
                <c:pt idx="173">
                  <c:v>0.89005898045655152</c:v>
                </c:pt>
                <c:pt idx="174">
                  <c:v>0.88961830392305141</c:v>
                </c:pt>
                <c:pt idx="175">
                  <c:v>0.88917672025225258</c:v>
                </c:pt>
                <c:pt idx="176">
                  <c:v>0.88873416373435032</c:v>
                </c:pt>
                <c:pt idx="177">
                  <c:v>0.88829056865953882</c:v>
                </c:pt>
                <c:pt idx="178">
                  <c:v>0.88784586931801379</c:v>
                </c:pt>
                <c:pt idx="179">
                  <c:v>0.88739999999997043</c:v>
                </c:pt>
                <c:pt idx="180">
                  <c:v>0.88695292802991887</c:v>
                </c:pt>
                <c:pt idx="181">
                  <c:v>0.88650475286963615</c:v>
                </c:pt>
                <c:pt idx="182">
                  <c:v>0.88605560701521358</c:v>
                </c:pt>
                <c:pt idx="183">
                  <c:v>0.88560562296274403</c:v>
                </c:pt>
                <c:pt idx="184">
                  <c:v>0.88515493320831906</c:v>
                </c:pt>
                <c:pt idx="185">
                  <c:v>0.88470367024803154</c:v>
                </c:pt>
                <c:pt idx="186">
                  <c:v>0.88425196657797289</c:v>
                </c:pt>
                <c:pt idx="187">
                  <c:v>0.883799954694236</c:v>
                </c:pt>
                <c:pt idx="188">
                  <c:v>0.88334776709291318</c:v>
                </c:pt>
                <c:pt idx="189">
                  <c:v>0.88289553627009543</c:v>
                </c:pt>
                <c:pt idx="190">
                  <c:v>0.88244339472187594</c:v>
                </c:pt>
                <c:pt idx="191">
                  <c:v>0.88199147494434671</c:v>
                </c:pt>
                <c:pt idx="192">
                  <c:v>0.88153990943359972</c:v>
                </c:pt>
                <c:pt idx="193">
                  <c:v>0.88108883068572741</c:v>
                </c:pt>
                <c:pt idx="194">
                  <c:v>0.88063837119682176</c:v>
                </c:pt>
                <c:pt idx="195">
                  <c:v>0.88018866346297497</c:v>
                </c:pt>
                <c:pt idx="196">
                  <c:v>0.87973983998027938</c:v>
                </c:pt>
                <c:pt idx="197">
                  <c:v>0.87929203324482708</c:v>
                </c:pt>
                <c:pt idx="198">
                  <c:v>0.87884537575270971</c:v>
                </c:pt>
                <c:pt idx="199">
                  <c:v>0.8784000000000205</c:v>
                </c:pt>
                <c:pt idx="200">
                  <c:v>0.87795601213410079</c:v>
                </c:pt>
                <c:pt idx="201">
                  <c:v>0.87751341290729212</c:v>
                </c:pt>
                <c:pt idx="202">
                  <c:v>0.87707217672318527</c:v>
                </c:pt>
                <c:pt idx="203">
                  <c:v>0.87663227798537102</c:v>
                </c:pt>
                <c:pt idx="204">
                  <c:v>0.8761936910974415</c:v>
                </c:pt>
                <c:pt idx="205">
                  <c:v>0.87575639046298703</c:v>
                </c:pt>
                <c:pt idx="206">
                  <c:v>0.87532035048559886</c:v>
                </c:pt>
                <c:pt idx="207">
                  <c:v>0.87488554556886777</c:v>
                </c:pt>
                <c:pt idx="208">
                  <c:v>0.8744519501163851</c:v>
                </c:pt>
                <c:pt idx="209">
                  <c:v>0.87401953853174219</c:v>
                </c:pt>
                <c:pt idx="210">
                  <c:v>0.87358828521852983</c:v>
                </c:pt>
                <c:pt idx="211">
                  <c:v>0.87315816458033935</c:v>
                </c:pt>
                <c:pt idx="212">
                  <c:v>0.8727291510207611</c:v>
                </c:pt>
                <c:pt idx="213">
                  <c:v>0.87230121894338675</c:v>
                </c:pt>
                <c:pt idx="214">
                  <c:v>0.87187434275180742</c:v>
                </c:pt>
                <c:pt idx="215">
                  <c:v>0.87144849684961412</c:v>
                </c:pt>
                <c:pt idx="216">
                  <c:v>0.87102365564039785</c:v>
                </c:pt>
                <c:pt idx="217">
                  <c:v>0.87059979352774985</c:v>
                </c:pt>
                <c:pt idx="218">
                  <c:v>0.87017688491526068</c:v>
                </c:pt>
                <c:pt idx="219">
                  <c:v>0.86975490420652224</c:v>
                </c:pt>
                <c:pt idx="220">
                  <c:v>0.8693338258051253</c:v>
                </c:pt>
                <c:pt idx="221">
                  <c:v>0.86891362411466022</c:v>
                </c:pt>
                <c:pt idx="222">
                  <c:v>0.86849427353871866</c:v>
                </c:pt>
                <c:pt idx="223">
                  <c:v>0.86807574848089208</c:v>
                </c:pt>
                <c:pt idx="224">
                  <c:v>0.86765802334477105</c:v>
                </c:pt>
                <c:pt idx="225">
                  <c:v>0.867241072533947</c:v>
                </c:pt>
                <c:pt idx="226">
                  <c:v>0.86682487045201051</c:v>
                </c:pt>
                <c:pt idx="227">
                  <c:v>0.86640939150255292</c:v>
                </c:pt>
                <c:pt idx="228">
                  <c:v>0.86599461008916534</c:v>
                </c:pt>
                <c:pt idx="229">
                  <c:v>0.86558050061543934</c:v>
                </c:pt>
                <c:pt idx="230">
                  <c:v>0.86516703748496504</c:v>
                </c:pt>
                <c:pt idx="231">
                  <c:v>0.864754195101334</c:v>
                </c:pt>
                <c:pt idx="232">
                  <c:v>0.86434194786813734</c:v>
                </c:pt>
                <c:pt idx="233">
                  <c:v>0.86393027018896595</c:v>
                </c:pt>
                <c:pt idx="234">
                  <c:v>0.86351913646741107</c:v>
                </c:pt>
                <c:pt idx="235">
                  <c:v>0.8631085211070636</c:v>
                </c:pt>
                <c:pt idx="236">
                  <c:v>0.86269839851151475</c:v>
                </c:pt>
                <c:pt idx="237">
                  <c:v>0.86228874308435577</c:v>
                </c:pt>
                <c:pt idx="238">
                  <c:v>0.86187952922917765</c:v>
                </c:pt>
                <c:pt idx="239">
                  <c:v>0.86147073134957131</c:v>
                </c:pt>
                <c:pt idx="240">
                  <c:v>0.86106232384912773</c:v>
                </c:pt>
                <c:pt idx="241">
                  <c:v>0.86065428113143838</c:v>
                </c:pt>
                <c:pt idx="242">
                  <c:v>0.86024657760009404</c:v>
                </c:pt>
                <c:pt idx="243">
                  <c:v>0.85983918765868594</c:v>
                </c:pt>
                <c:pt idx="244">
                  <c:v>0.85943208571080465</c:v>
                </c:pt>
                <c:pt idx="245">
                  <c:v>0.85902524616004228</c:v>
                </c:pt>
                <c:pt idx="246">
                  <c:v>0.85861864340998917</c:v>
                </c:pt>
                <c:pt idx="247">
                  <c:v>0.85821225186423655</c:v>
                </c:pt>
                <c:pt idx="248">
                  <c:v>0.85780604592637544</c:v>
                </c:pt>
                <c:pt idx="249">
                  <c:v>0.85739999999999683</c:v>
                </c:pt>
                <c:pt idx="250">
                  <c:v>0.85699409380039038</c:v>
                </c:pt>
                <c:pt idx="251">
                  <c:v>0.85658832828964004</c:v>
                </c:pt>
                <c:pt idx="252">
                  <c:v>0.85618270974152821</c:v>
                </c:pt>
                <c:pt idx="253">
                  <c:v>0.85577724442983638</c:v>
                </c:pt>
                <c:pt idx="254">
                  <c:v>0.85537193862834715</c:v>
                </c:pt>
                <c:pt idx="255">
                  <c:v>0.85496679861084324</c:v>
                </c:pt>
                <c:pt idx="256">
                  <c:v>0.85456183065110625</c:v>
                </c:pt>
                <c:pt idx="257">
                  <c:v>0.85415704102291845</c:v>
                </c:pt>
                <c:pt idx="258">
                  <c:v>0.85375243600006256</c:v>
                </c:pt>
                <c:pt idx="259">
                  <c:v>0.85334802185631986</c:v>
                </c:pt>
                <c:pt idx="260">
                  <c:v>0.85294380486547383</c:v>
                </c:pt>
                <c:pt idx="261">
                  <c:v>0.85253979130130586</c:v>
                </c:pt>
                <c:pt idx="262">
                  <c:v>0.85213598743759822</c:v>
                </c:pt>
                <c:pt idx="263">
                  <c:v>0.85173239954813396</c:v>
                </c:pt>
                <c:pt idx="264">
                  <c:v>0.85132903390669412</c:v>
                </c:pt>
                <c:pt idx="265">
                  <c:v>0.85092589678706176</c:v>
                </c:pt>
                <c:pt idx="266">
                  <c:v>0.8505229944630186</c:v>
                </c:pt>
                <c:pt idx="267">
                  <c:v>0.85012033320834712</c:v>
                </c:pt>
                <c:pt idx="268">
                  <c:v>0.8497179192968296</c:v>
                </c:pt>
                <c:pt idx="269">
                  <c:v>0.84931575900224865</c:v>
                </c:pt>
                <c:pt idx="270">
                  <c:v>0.84891385859838575</c:v>
                </c:pt>
                <c:pt idx="271">
                  <c:v>0.84851222435902351</c:v>
                </c:pt>
                <c:pt idx="272">
                  <c:v>0.8481108625579441</c:v>
                </c:pt>
                <c:pt idx="273">
                  <c:v>0.84770977946892923</c:v>
                </c:pt>
                <c:pt idx="274">
                  <c:v>0.84730898136576238</c:v>
                </c:pt>
                <c:pt idx="275">
                  <c:v>0.84690847452222551</c:v>
                </c:pt>
                <c:pt idx="276">
                  <c:v>0.84650826521209954</c:v>
                </c:pt>
                <c:pt idx="277">
                  <c:v>0.8461083597091682</c:v>
                </c:pt>
                <c:pt idx="278">
                  <c:v>0.84570876428721253</c:v>
                </c:pt>
                <c:pt idx="279">
                  <c:v>0.84530948522001603</c:v>
                </c:pt>
                <c:pt idx="280">
                  <c:v>0.84491052878135986</c:v>
                </c:pt>
                <c:pt idx="281">
                  <c:v>0.84451190124502662</c:v>
                </c:pt>
                <c:pt idx="282">
                  <c:v>0.84411360888479847</c:v>
                </c:pt>
                <c:pt idx="283">
                  <c:v>0.84371565797445824</c:v>
                </c:pt>
                <c:pt idx="284">
                  <c:v>0.84331805478778743</c:v>
                </c:pt>
                <c:pt idx="285">
                  <c:v>0.84292080559856797</c:v>
                </c:pt>
                <c:pt idx="286">
                  <c:v>0.84252391668058313</c:v>
                </c:pt>
                <c:pt idx="287">
                  <c:v>0.84212739430761452</c:v>
                </c:pt>
                <c:pt idx="288">
                  <c:v>0.84173124475344463</c:v>
                </c:pt>
                <c:pt idx="289">
                  <c:v>0.84133547429185529</c:v>
                </c:pt>
                <c:pt idx="290">
                  <c:v>0.84094008919662966</c:v>
                </c:pt>
                <c:pt idx="291">
                  <c:v>0.84054509574154845</c:v>
                </c:pt>
                <c:pt idx="292">
                  <c:v>0.8401505002003955</c:v>
                </c:pt>
                <c:pt idx="293">
                  <c:v>0.83975630884695152</c:v>
                </c:pt>
                <c:pt idx="294">
                  <c:v>0.83936252795500021</c:v>
                </c:pt>
                <c:pt idx="295">
                  <c:v>0.83896916379832276</c:v>
                </c:pt>
                <c:pt idx="296">
                  <c:v>0.83857622265070231</c:v>
                </c:pt>
                <c:pt idx="297">
                  <c:v>0.8381837107859198</c:v>
                </c:pt>
                <c:pt idx="298">
                  <c:v>0.83779163447775873</c:v>
                </c:pt>
                <c:pt idx="299">
                  <c:v>0.83740000000000059</c:v>
                </c:pt>
                <c:pt idx="300">
                  <c:v>0.83700881210142408</c:v>
                </c:pt>
                <c:pt idx="301">
                  <c:v>0.83661806943078998</c:v>
                </c:pt>
                <c:pt idx="302">
                  <c:v>0.83622776911185526</c:v>
                </c:pt>
                <c:pt idx="303">
                  <c:v>0.835837908268378</c:v>
                </c:pt>
                <c:pt idx="304">
                  <c:v>0.83544848402411442</c:v>
                </c:pt>
                <c:pt idx="305">
                  <c:v>0.83505949350282316</c:v>
                </c:pt>
                <c:pt idx="306">
                  <c:v>0.83467093382826019</c:v>
                </c:pt>
                <c:pt idx="307">
                  <c:v>0.83428280212418326</c:v>
                </c:pt>
                <c:pt idx="308">
                  <c:v>0.83389509551434915</c:v>
                </c:pt>
                <c:pt idx="309">
                  <c:v>0.8335078111225156</c:v>
                </c:pt>
                <c:pt idx="310">
                  <c:v>0.83312094607243947</c:v>
                </c:pt>
                <c:pt idx="311">
                  <c:v>0.83273449748787831</c:v>
                </c:pt>
                <c:pt idx="312">
                  <c:v>0.8323484624925892</c:v>
                </c:pt>
                <c:pt idx="313">
                  <c:v>0.8319628382103289</c:v>
                </c:pt>
                <c:pt idx="314">
                  <c:v>0.83157762176485517</c:v>
                </c:pt>
                <c:pt idx="315">
                  <c:v>0.83119281027992509</c:v>
                </c:pt>
                <c:pt idx="316">
                  <c:v>0.83080840087929575</c:v>
                </c:pt>
                <c:pt idx="317">
                  <c:v>0.83042439068672458</c:v>
                </c:pt>
                <c:pt idx="318">
                  <c:v>0.83004077682596866</c:v>
                </c:pt>
                <c:pt idx="319">
                  <c:v>0.82965755642078554</c:v>
                </c:pt>
                <c:pt idx="320">
                  <c:v>0.8292747265949314</c:v>
                </c:pt>
                <c:pt idx="321">
                  <c:v>0.82889228447216468</c:v>
                </c:pt>
                <c:pt idx="322">
                  <c:v>0.82851022717624212</c:v>
                </c:pt>
                <c:pt idx="323">
                  <c:v>0.82812855183092093</c:v>
                </c:pt>
                <c:pt idx="324">
                  <c:v>0.8277472555599581</c:v>
                </c:pt>
                <c:pt idx="325">
                  <c:v>0.82736633548711125</c:v>
                </c:pt>
                <c:pt idx="326">
                  <c:v>0.82698578873613715</c:v>
                </c:pt>
                <c:pt idx="327">
                  <c:v>0.82660561243079367</c:v>
                </c:pt>
                <c:pt idx="328">
                  <c:v>0.82622580369483722</c:v>
                </c:pt>
                <c:pt idx="329">
                  <c:v>0.8258463596520258</c:v>
                </c:pt>
                <c:pt idx="330">
                  <c:v>0.82546727742611625</c:v>
                </c:pt>
                <c:pt idx="331">
                  <c:v>0.82508855414086513</c:v>
                </c:pt>
                <c:pt idx="332">
                  <c:v>0.82471018692003106</c:v>
                </c:pt>
                <c:pt idx="333">
                  <c:v>0.82433217288737004</c:v>
                </c:pt>
                <c:pt idx="334">
                  <c:v>0.82395450916663959</c:v>
                </c:pt>
                <c:pt idx="335">
                  <c:v>0.82357719288159759</c:v>
                </c:pt>
                <c:pt idx="336">
                  <c:v>0.82320022115600022</c:v>
                </c:pt>
                <c:pt idx="337">
                  <c:v>0.82282359111360581</c:v>
                </c:pt>
                <c:pt idx="338">
                  <c:v>0.82244729987817067</c:v>
                </c:pt>
                <c:pt idx="339">
                  <c:v>0.82207134457345243</c:v>
                </c:pt>
                <c:pt idx="340">
                  <c:v>0.82169572232320798</c:v>
                </c:pt>
                <c:pt idx="341">
                  <c:v>0.82132043025119472</c:v>
                </c:pt>
                <c:pt idx="342">
                  <c:v>0.82094546548117042</c:v>
                </c:pt>
                <c:pt idx="343">
                  <c:v>0.82057082513689106</c:v>
                </c:pt>
                <c:pt idx="344">
                  <c:v>0.82019650634211549</c:v>
                </c:pt>
                <c:pt idx="345">
                  <c:v>0.81982250622059927</c:v>
                </c:pt>
                <c:pt idx="346">
                  <c:v>0.81944882189610058</c:v>
                </c:pt>
                <c:pt idx="347">
                  <c:v>0.81907545049237629</c:v>
                </c:pt>
                <c:pt idx="348">
                  <c:v>0.81870238913318416</c:v>
                </c:pt>
                <c:pt idx="349">
                  <c:v>0.8183296349422805</c:v>
                </c:pt>
                <c:pt idx="350">
                  <c:v>0.8179571850434233</c:v>
                </c:pt>
                <c:pt idx="351">
                  <c:v>0.8175850365603694</c:v>
                </c:pt>
                <c:pt idx="352">
                  <c:v>0.81721318661687592</c:v>
                </c:pt>
                <c:pt idx="353">
                  <c:v>0.81684163233670071</c:v>
                </c:pt>
                <c:pt idx="354">
                  <c:v>0.81647037084360063</c:v>
                </c:pt>
                <c:pt idx="355">
                  <c:v>0.81609939926133279</c:v>
                </c:pt>
                <c:pt idx="356">
                  <c:v>0.81572871471365371</c:v>
                </c:pt>
                <c:pt idx="357">
                  <c:v>0.81535831432432138</c:v>
                </c:pt>
                <c:pt idx="358">
                  <c:v>0.8149881952170932</c:v>
                </c:pt>
                <c:pt idx="359">
                  <c:v>0.81461835451572662</c:v>
                </c:pt>
                <c:pt idx="360">
                  <c:v>0.81424878934397826</c:v>
                </c:pt>
                <c:pt idx="361">
                  <c:v>0.8138794968256049</c:v>
                </c:pt>
                <c:pt idx="362">
                  <c:v>0.81351047408436461</c:v>
                </c:pt>
                <c:pt idx="363">
                  <c:v>0.8131417182440146</c:v>
                </c:pt>
                <c:pt idx="364">
                  <c:v>0.81277322642831118</c:v>
                </c:pt>
                <c:pt idx="365">
                  <c:v>0.81240499576101244</c:v>
                </c:pt>
                <c:pt idx="366">
                  <c:v>0.81203702336587513</c:v>
                </c:pt>
                <c:pt idx="367">
                  <c:v>0.81166930636665713</c:v>
                </c:pt>
                <c:pt idx="368">
                  <c:v>0.81130184188711474</c:v>
                </c:pt>
                <c:pt idx="369">
                  <c:v>0.81093462705100583</c:v>
                </c:pt>
                <c:pt idx="370">
                  <c:v>0.81056765898208716</c:v>
                </c:pt>
                <c:pt idx="371">
                  <c:v>0.81020093480411659</c:v>
                </c:pt>
                <c:pt idx="372">
                  <c:v>0.80983445164085099</c:v>
                </c:pt>
                <c:pt idx="373">
                  <c:v>0.80946820661604724</c:v>
                </c:pt>
                <c:pt idx="374">
                  <c:v>0.80910219685346296</c:v>
                </c:pt>
                <c:pt idx="375">
                  <c:v>0.80873641947685515</c:v>
                </c:pt>
                <c:pt idx="376">
                  <c:v>0.80837087160998111</c:v>
                </c:pt>
                <c:pt idx="377">
                  <c:v>0.80800555037659805</c:v>
                </c:pt>
                <c:pt idx="378">
                  <c:v>0.80764045290046349</c:v>
                </c:pt>
                <c:pt idx="379">
                  <c:v>0.80727557630533431</c:v>
                </c:pt>
                <c:pt idx="380">
                  <c:v>0.80691091771496737</c:v>
                </c:pt>
                <c:pt idx="381">
                  <c:v>0.80654647425312076</c:v>
                </c:pt>
                <c:pt idx="382">
                  <c:v>0.80618224304355079</c:v>
                </c:pt>
                <c:pt idx="383">
                  <c:v>0.80581822121001534</c:v>
                </c:pt>
                <c:pt idx="384">
                  <c:v>0.8054544058762716</c:v>
                </c:pt>
                <c:pt idx="385">
                  <c:v>0.80509079416607598</c:v>
                </c:pt>
                <c:pt idx="386">
                  <c:v>0.80472738320318671</c:v>
                </c:pt>
                <c:pt idx="387">
                  <c:v>0.80436417011136052</c:v>
                </c:pt>
                <c:pt idx="388">
                  <c:v>0.80400115201435485</c:v>
                </c:pt>
                <c:pt idx="389">
                  <c:v>0.80363832603592678</c:v>
                </c:pt>
                <c:pt idx="390">
                  <c:v>0.80327568929983373</c:v>
                </c:pt>
                <c:pt idx="391">
                  <c:v>0.80291323892983235</c:v>
                </c:pt>
                <c:pt idx="392">
                  <c:v>0.80255097204967973</c:v>
                </c:pt>
                <c:pt idx="393">
                  <c:v>0.8021888857831343</c:v>
                </c:pt>
                <c:pt idx="394">
                  <c:v>0.80182697725395236</c:v>
                </c:pt>
                <c:pt idx="395">
                  <c:v>0.80146524358589144</c:v>
                </c:pt>
                <c:pt idx="396">
                  <c:v>0.80110368190270842</c:v>
                </c:pt>
                <c:pt idx="397">
                  <c:v>0.80074228932816061</c:v>
                </c:pt>
                <c:pt idx="398">
                  <c:v>0.80038106298600553</c:v>
                </c:pt>
                <c:pt idx="399">
                  <c:v>0.80001999999999995</c:v>
                </c:pt>
                <c:pt idx="400">
                  <c:v>0.79965909798288171</c:v>
                </c:pt>
                <c:pt idx="401">
                  <c:v>0.79929835650331271</c:v>
                </c:pt>
                <c:pt idx="402">
                  <c:v>0.7989377756189332</c:v>
                </c:pt>
                <c:pt idx="403">
                  <c:v>0.7985773553873845</c:v>
                </c:pt>
                <c:pt idx="404">
                  <c:v>0.79821709586630862</c:v>
                </c:pt>
                <c:pt idx="405">
                  <c:v>0.79785699711334668</c:v>
                </c:pt>
                <c:pt idx="406">
                  <c:v>0.79749705918613989</c:v>
                </c:pt>
                <c:pt idx="407">
                  <c:v>0.79713728214233026</c:v>
                </c:pt>
                <c:pt idx="408">
                  <c:v>0.79677766603955846</c:v>
                </c:pt>
                <c:pt idx="409">
                  <c:v>0.79641821093546583</c:v>
                </c:pt>
                <c:pt idx="410">
                  <c:v>0.7960589168876947</c:v>
                </c:pt>
                <c:pt idx="411">
                  <c:v>0.79569978395388585</c:v>
                </c:pt>
                <c:pt idx="412">
                  <c:v>0.79534081219168007</c:v>
                </c:pt>
                <c:pt idx="413">
                  <c:v>0.79498200165872035</c:v>
                </c:pt>
                <c:pt idx="414">
                  <c:v>0.79462335241264626</c:v>
                </c:pt>
                <c:pt idx="415">
                  <c:v>0.79426486451110101</c:v>
                </c:pt>
                <c:pt idx="416">
                  <c:v>0.79390653801172473</c:v>
                </c:pt>
                <c:pt idx="417">
                  <c:v>0.79354837297215852</c:v>
                </c:pt>
                <c:pt idx="418">
                  <c:v>0.79319036945004529</c:v>
                </c:pt>
                <c:pt idx="419">
                  <c:v>0.79283252750302524</c:v>
                </c:pt>
                <c:pt idx="420">
                  <c:v>0.79247484718874017</c:v>
                </c:pt>
                <c:pt idx="421">
                  <c:v>0.79211732856483108</c:v>
                </c:pt>
                <c:pt idx="422">
                  <c:v>0.79175997168894008</c:v>
                </c:pt>
                <c:pt idx="423">
                  <c:v>0.79140277661870817</c:v>
                </c:pt>
                <c:pt idx="424">
                  <c:v>0.79104574341177658</c:v>
                </c:pt>
                <c:pt idx="425">
                  <c:v>0.79068887212578653</c:v>
                </c:pt>
                <c:pt idx="426">
                  <c:v>0.79033216281838059</c:v>
                </c:pt>
                <c:pt idx="427">
                  <c:v>0.78997561554719875</c:v>
                </c:pt>
                <c:pt idx="428">
                  <c:v>0.7896192303698828</c:v>
                </c:pt>
                <c:pt idx="429">
                  <c:v>0.78926300734407517</c:v>
                </c:pt>
                <c:pt idx="430">
                  <c:v>0.78890694652741578</c:v>
                </c:pt>
                <c:pt idx="431">
                  <c:v>0.78855104797754683</c:v>
                </c:pt>
                <c:pt idx="432">
                  <c:v>0.78819531175210955</c:v>
                </c:pt>
                <c:pt idx="433">
                  <c:v>0.78783973790874551</c:v>
                </c:pt>
                <c:pt idx="434">
                  <c:v>0.7874843265050957</c:v>
                </c:pt>
                <c:pt idx="435">
                  <c:v>0.78712907759880169</c:v>
                </c:pt>
                <c:pt idx="436">
                  <c:v>0.78677399124750513</c:v>
                </c:pt>
                <c:pt idx="437">
                  <c:v>0.78641906750884705</c:v>
                </c:pt>
                <c:pt idx="438">
                  <c:v>0.7860643064404691</c:v>
                </c:pt>
                <c:pt idx="439">
                  <c:v>0.78570970810001284</c:v>
                </c:pt>
                <c:pt idx="440">
                  <c:v>0.78535527254511928</c:v>
                </c:pt>
                <c:pt idx="441">
                  <c:v>0.78500099983343008</c:v>
                </c:pt>
                <c:pt idx="442">
                  <c:v>0.78464689002258647</c:v>
                </c:pt>
                <c:pt idx="443">
                  <c:v>0.78429294317022935</c:v>
                </c:pt>
                <c:pt idx="444">
                  <c:v>0.78393915933400149</c:v>
                </c:pt>
                <c:pt idx="445">
                  <c:v>0.78358553857154312</c:v>
                </c:pt>
                <c:pt idx="446">
                  <c:v>0.78323208094049601</c:v>
                </c:pt>
                <c:pt idx="447">
                  <c:v>0.78287878649850151</c:v>
                </c:pt>
                <c:pt idx="448">
                  <c:v>0.78252565530320117</c:v>
                </c:pt>
                <c:pt idx="449">
                  <c:v>0.78217268741223611</c:v>
                </c:pt>
                <c:pt idx="450">
                  <c:v>0.78181988288324766</c:v>
                </c:pt>
                <c:pt idx="451">
                  <c:v>0.78146724177387794</c:v>
                </c:pt>
                <c:pt idx="452">
                  <c:v>0.78111476414176773</c:v>
                </c:pt>
                <c:pt idx="453">
                  <c:v>0.7807624500445578</c:v>
                </c:pt>
                <c:pt idx="454">
                  <c:v>0.78041029953989116</c:v>
                </c:pt>
                <c:pt idx="455">
                  <c:v>0.78005831268540815</c:v>
                </c:pt>
                <c:pt idx="456">
                  <c:v>0.77970648953875021</c:v>
                </c:pt>
                <c:pt idx="457">
                  <c:v>0.77935483015755902</c:v>
                </c:pt>
                <c:pt idx="458">
                  <c:v>0.77900333459947568</c:v>
                </c:pt>
                <c:pt idx="459">
                  <c:v>0.77865200292214176</c:v>
                </c:pt>
                <c:pt idx="460">
                  <c:v>0.77830083518319904</c:v>
                </c:pt>
                <c:pt idx="461">
                  <c:v>0.77794983144028795</c:v>
                </c:pt>
                <c:pt idx="462">
                  <c:v>0.77759899175105041</c:v>
                </c:pt>
                <c:pt idx="463">
                  <c:v>0.7772483161731284</c:v>
                </c:pt>
                <c:pt idx="464">
                  <c:v>0.77689780476416215</c:v>
                </c:pt>
                <c:pt idx="465">
                  <c:v>0.77654745758179411</c:v>
                </c:pt>
                <c:pt idx="466">
                  <c:v>0.77619727468366517</c:v>
                </c:pt>
                <c:pt idx="467">
                  <c:v>0.7758472561274169</c:v>
                </c:pt>
                <c:pt idx="468">
                  <c:v>0.77549740197069061</c:v>
                </c:pt>
                <c:pt idx="469">
                  <c:v>0.77514771227112744</c:v>
                </c:pt>
                <c:pt idx="470">
                  <c:v>0.77479818708636949</c:v>
                </c:pt>
                <c:pt idx="471">
                  <c:v>0.77444882647405711</c:v>
                </c:pt>
                <c:pt idx="472">
                  <c:v>0.77409963049183284</c:v>
                </c:pt>
                <c:pt idx="473">
                  <c:v>0.77375059919733702</c:v>
                </c:pt>
                <c:pt idx="474">
                  <c:v>0.77340173264821188</c:v>
                </c:pt>
                <c:pt idx="475">
                  <c:v>0.77305303090209843</c:v>
                </c:pt>
                <c:pt idx="476">
                  <c:v>0.7727044940166381</c:v>
                </c:pt>
                <c:pt idx="477">
                  <c:v>0.77235612204947235</c:v>
                </c:pt>
                <c:pt idx="478">
                  <c:v>0.77200791505824262</c:v>
                </c:pt>
                <c:pt idx="479">
                  <c:v>0.77165987310059059</c:v>
                </c:pt>
                <c:pt idx="480">
                  <c:v>0.77131199623415658</c:v>
                </c:pt>
                <c:pt idx="481">
                  <c:v>0.77096428451658316</c:v>
                </c:pt>
                <c:pt idx="482">
                  <c:v>0.77061673800551145</c:v>
                </c:pt>
                <c:pt idx="483">
                  <c:v>0.77026935675858255</c:v>
                </c:pt>
                <c:pt idx="484">
                  <c:v>0.76992214083343768</c:v>
                </c:pt>
                <c:pt idx="485">
                  <c:v>0.76957509028771853</c:v>
                </c:pt>
                <c:pt idx="486">
                  <c:v>0.76922820517906698</c:v>
                </c:pt>
                <c:pt idx="487">
                  <c:v>0.76888148556512315</c:v>
                </c:pt>
                <c:pt idx="488">
                  <c:v>0.76853493150353014</c:v>
                </c:pt>
                <c:pt idx="489">
                  <c:v>0.76818854305192807</c:v>
                </c:pt>
                <c:pt idx="490">
                  <c:v>0.76784232026795851</c:v>
                </c:pt>
                <c:pt idx="491">
                  <c:v>0.76749626320926323</c:v>
                </c:pt>
                <c:pt idx="492">
                  <c:v>0.76715037193348379</c:v>
                </c:pt>
                <c:pt idx="493">
                  <c:v>0.76680464649826074</c:v>
                </c:pt>
                <c:pt idx="494">
                  <c:v>0.76645908696123621</c:v>
                </c:pt>
                <c:pt idx="495">
                  <c:v>0.76611369338005186</c:v>
                </c:pt>
                <c:pt idx="496">
                  <c:v>0.76576846581234803</c:v>
                </c:pt>
                <c:pt idx="497">
                  <c:v>0.76542340431576661</c:v>
                </c:pt>
                <c:pt idx="498">
                  <c:v>0.76507850894794927</c:v>
                </c:pt>
                <c:pt idx="499">
                  <c:v>0.76473377976653722</c:v>
                </c:pt>
                <c:pt idx="500">
                  <c:v>0.76438921682917194</c:v>
                </c:pt>
                <c:pt idx="501">
                  <c:v>0.76404482019349529</c:v>
                </c:pt>
                <c:pt idx="502">
                  <c:v>0.76370058991714695</c:v>
                </c:pt>
                <c:pt idx="503">
                  <c:v>0.76335652605777049</c:v>
                </c:pt>
                <c:pt idx="504">
                  <c:v>0.76301262867300568</c:v>
                </c:pt>
                <c:pt idx="505">
                  <c:v>0.76266889782049518</c:v>
                </c:pt>
                <c:pt idx="506">
                  <c:v>0.76232533355787901</c:v>
                </c:pt>
                <c:pt idx="507">
                  <c:v>0.76198193594279962</c:v>
                </c:pt>
                <c:pt idx="508">
                  <c:v>0.7616387050328981</c:v>
                </c:pt>
                <c:pt idx="509">
                  <c:v>0.76129564088581636</c:v>
                </c:pt>
                <c:pt idx="510">
                  <c:v>0.76095274355919451</c:v>
                </c:pt>
                <c:pt idx="511">
                  <c:v>0.76061001311067522</c:v>
                </c:pt>
                <c:pt idx="512">
                  <c:v>0.76026744959789905</c:v>
                </c:pt>
                <c:pt idx="513">
                  <c:v>0.75992505307850811</c:v>
                </c:pt>
                <c:pt idx="514">
                  <c:v>0.7595828236101434</c:v>
                </c:pt>
                <c:pt idx="515">
                  <c:v>0.75924076125044593</c:v>
                </c:pt>
                <c:pt idx="516">
                  <c:v>0.75889886605705759</c:v>
                </c:pt>
                <c:pt idx="517">
                  <c:v>0.75855713808761993</c:v>
                </c:pt>
                <c:pt idx="518">
                  <c:v>0.75821557739977385</c:v>
                </c:pt>
                <c:pt idx="519">
                  <c:v>0.75787418405116136</c:v>
                </c:pt>
                <c:pt idx="520">
                  <c:v>0.75753295809942345</c:v>
                </c:pt>
                <c:pt idx="521">
                  <c:v>0.75719189960220135</c:v>
                </c:pt>
                <c:pt idx="522">
                  <c:v>0.75685100861713672</c:v>
                </c:pt>
                <c:pt idx="523">
                  <c:v>0.75651028520187102</c:v>
                </c:pt>
                <c:pt idx="524">
                  <c:v>0.7561697294140457</c:v>
                </c:pt>
                <c:pt idx="525">
                  <c:v>0.75582934131130175</c:v>
                </c:pt>
                <c:pt idx="526">
                  <c:v>0.75548912095128085</c:v>
                </c:pt>
                <c:pt idx="527">
                  <c:v>0.75514906839162454</c:v>
                </c:pt>
                <c:pt idx="528">
                  <c:v>0.75480918368997418</c:v>
                </c:pt>
                <c:pt idx="529">
                  <c:v>0.75446946690397021</c:v>
                </c:pt>
                <c:pt idx="530">
                  <c:v>0.75412991809125574</c:v>
                </c:pt>
                <c:pt idx="531">
                  <c:v>0.7537905373094711</c:v>
                </c:pt>
                <c:pt idx="532">
                  <c:v>0.75345132461625797</c:v>
                </c:pt>
                <c:pt idx="533">
                  <c:v>0.75311228006925746</c:v>
                </c:pt>
                <c:pt idx="534">
                  <c:v>0.7527734037261109</c:v>
                </c:pt>
                <c:pt idx="535">
                  <c:v>0.75243469564446019</c:v>
                </c:pt>
                <c:pt idx="536">
                  <c:v>0.75209615588194612</c:v>
                </c:pt>
                <c:pt idx="537">
                  <c:v>0.75175778449621067</c:v>
                </c:pt>
                <c:pt idx="538">
                  <c:v>0.75141958154489563</c:v>
                </c:pt>
                <c:pt idx="539">
                  <c:v>0.75108154708564112</c:v>
                </c:pt>
                <c:pt idx="540">
                  <c:v>0.75074368117608925</c:v>
                </c:pt>
                <c:pt idx="541">
                  <c:v>0.75040598387388147</c:v>
                </c:pt>
                <c:pt idx="542">
                  <c:v>0.75006845523665877</c:v>
                </c:pt>
                <c:pt idx="543">
                  <c:v>0.74973109532206306</c:v>
                </c:pt>
                <c:pt idx="544">
                  <c:v>0.74939390418773566</c:v>
                </c:pt>
                <c:pt idx="545">
                  <c:v>0.74905688189131814</c:v>
                </c:pt>
                <c:pt idx="546">
                  <c:v>0.74872002849045116</c:v>
                </c:pt>
                <c:pt idx="547">
                  <c:v>0.74838334404277618</c:v>
                </c:pt>
                <c:pt idx="548">
                  <c:v>0.74804682860593541</c:v>
                </c:pt>
                <c:pt idx="549">
                  <c:v>0.74771048223756975</c:v>
                </c:pt>
                <c:pt idx="550">
                  <c:v>0.74737430499532098</c:v>
                </c:pt>
                <c:pt idx="551">
                  <c:v>0.74703829693682977</c:v>
                </c:pt>
                <c:pt idx="552">
                  <c:v>0.74670245811973845</c:v>
                </c:pt>
                <c:pt idx="553">
                  <c:v>0.74636678860168715</c:v>
                </c:pt>
                <c:pt idx="554">
                  <c:v>0.74603128844031807</c:v>
                </c:pt>
                <c:pt idx="555">
                  <c:v>0.74569595769327279</c:v>
                </c:pt>
                <c:pt idx="556">
                  <c:v>0.74536079641819253</c:v>
                </c:pt>
                <c:pt idx="557">
                  <c:v>0.74502580467271851</c:v>
                </c:pt>
                <c:pt idx="558">
                  <c:v>0.74469098251449239</c:v>
                </c:pt>
                <c:pt idx="559">
                  <c:v>0.74435633000115464</c:v>
                </c:pt>
                <c:pt idx="560">
                  <c:v>0.74402184719034803</c:v>
                </c:pt>
                <c:pt idx="561">
                  <c:v>0.74368753413971389</c:v>
                </c:pt>
                <c:pt idx="562">
                  <c:v>0.74335339090689223</c:v>
                </c:pt>
                <c:pt idx="563">
                  <c:v>0.74301941754952527</c:v>
                </c:pt>
                <c:pt idx="564">
                  <c:v>0.7426856141252548</c:v>
                </c:pt>
                <c:pt idx="565">
                  <c:v>0.74235198069172181</c:v>
                </c:pt>
                <c:pt idx="566">
                  <c:v>0.74201851730656809</c:v>
                </c:pt>
                <c:pt idx="567">
                  <c:v>0.7416852240274342</c:v>
                </c:pt>
                <c:pt idx="568">
                  <c:v>0.74135210091196202</c:v>
                </c:pt>
                <c:pt idx="569">
                  <c:v>0.74101914801779278</c:v>
                </c:pt>
                <c:pt idx="570">
                  <c:v>0.7406863654025686</c:v>
                </c:pt>
                <c:pt idx="571">
                  <c:v>0.74035375312393015</c:v>
                </c:pt>
                <c:pt idx="572">
                  <c:v>0.74002131123951864</c:v>
                </c:pt>
                <c:pt idx="573">
                  <c:v>0.73968903980697642</c:v>
                </c:pt>
                <c:pt idx="574">
                  <c:v>0.73935693888394383</c:v>
                </c:pt>
                <c:pt idx="575">
                  <c:v>0.73902500852806252</c:v>
                </c:pt>
                <c:pt idx="576">
                  <c:v>0.73869324879697462</c:v>
                </c:pt>
                <c:pt idx="577">
                  <c:v>0.73836165974832091</c:v>
                </c:pt>
                <c:pt idx="578">
                  <c:v>0.73803024143974272</c:v>
                </c:pt>
                <c:pt idx="579">
                  <c:v>0.73769899392888161</c:v>
                </c:pt>
                <c:pt idx="580">
                  <c:v>0.73736791727337914</c:v>
                </c:pt>
                <c:pt idx="581">
                  <c:v>0.73703701153087675</c:v>
                </c:pt>
                <c:pt idx="582">
                  <c:v>0.73670627675901479</c:v>
                </c:pt>
                <c:pt idx="583">
                  <c:v>0.73637571301543647</c:v>
                </c:pt>
                <c:pt idx="584">
                  <c:v>0.7360453203577817</c:v>
                </c:pt>
                <c:pt idx="585">
                  <c:v>0.73571509884369268</c:v>
                </c:pt>
                <c:pt idx="586">
                  <c:v>0.73538504853081044</c:v>
                </c:pt>
                <c:pt idx="587">
                  <c:v>0.73505516947677629</c:v>
                </c:pt>
                <c:pt idx="588">
                  <c:v>0.73472546173923137</c:v>
                </c:pt>
                <c:pt idx="589">
                  <c:v>0.73439592537581855</c:v>
                </c:pt>
                <c:pt idx="590">
                  <c:v>0.73406656044417717</c:v>
                </c:pt>
                <c:pt idx="591">
                  <c:v>0.73373736700195025</c:v>
                </c:pt>
                <c:pt idx="592">
                  <c:v>0.73340834510677866</c:v>
                </c:pt>
                <c:pt idx="593">
                  <c:v>0.7330794948163033</c:v>
                </c:pt>
                <c:pt idx="594">
                  <c:v>0.73275081618816607</c:v>
                </c:pt>
                <c:pt idx="595">
                  <c:v>0.7324223092800084</c:v>
                </c:pt>
                <c:pt idx="596">
                  <c:v>0.73209397414947153</c:v>
                </c:pt>
                <c:pt idx="597">
                  <c:v>0.73176581085419734</c:v>
                </c:pt>
                <c:pt idx="598">
                  <c:v>0.73143781945182595</c:v>
                </c:pt>
                <c:pt idx="599">
                  <c:v>0.73111000000000004</c:v>
                </c:pt>
                <c:pt idx="600">
                  <c:v>0.73078235256256985</c:v>
                </c:pt>
                <c:pt idx="601">
                  <c:v>0.73045487722822156</c:v>
                </c:pt>
                <c:pt idx="602">
                  <c:v>0.73012757409185136</c:v>
                </c:pt>
                <c:pt idx="603">
                  <c:v>0.72980044324835469</c:v>
                </c:pt>
                <c:pt idx="604">
                  <c:v>0.72947348479262808</c:v>
                </c:pt>
                <c:pt idx="605">
                  <c:v>0.72914669881956695</c:v>
                </c:pt>
                <c:pt idx="606">
                  <c:v>0.72882008542406695</c:v>
                </c:pt>
                <c:pt idx="607">
                  <c:v>0.72849364470102396</c:v>
                </c:pt>
                <c:pt idx="608">
                  <c:v>0.72816737674533361</c:v>
                </c:pt>
                <c:pt idx="609">
                  <c:v>0.72784128165189244</c:v>
                </c:pt>
                <c:pt idx="610">
                  <c:v>0.72751535951559543</c:v>
                </c:pt>
                <c:pt idx="611">
                  <c:v>0.72718961043133845</c:v>
                </c:pt>
                <c:pt idx="612">
                  <c:v>0.72686403449401804</c:v>
                </c:pt>
                <c:pt idx="613">
                  <c:v>0.72653863179852907</c:v>
                </c:pt>
                <c:pt idx="614">
                  <c:v>0.7262134024397684</c:v>
                </c:pt>
                <c:pt idx="615">
                  <c:v>0.7258883465126309</c:v>
                </c:pt>
                <c:pt idx="616">
                  <c:v>0.72556346411201234</c:v>
                </c:pt>
                <c:pt idx="617">
                  <c:v>0.72523875533280924</c:v>
                </c:pt>
                <c:pt idx="618">
                  <c:v>0.72491422026991681</c:v>
                </c:pt>
                <c:pt idx="619">
                  <c:v>0.72458985901823181</c:v>
                </c:pt>
                <c:pt idx="620">
                  <c:v>0.72426567167264833</c:v>
                </c:pt>
                <c:pt idx="621">
                  <c:v>0.72394165832806423</c:v>
                </c:pt>
                <c:pt idx="622">
                  <c:v>0.72361781907937317</c:v>
                </c:pt>
                <c:pt idx="623">
                  <c:v>0.72329415402147257</c:v>
                </c:pt>
                <c:pt idx="624">
                  <c:v>0.72297066324925741</c:v>
                </c:pt>
                <c:pt idx="625">
                  <c:v>0.72264734685762455</c:v>
                </c:pt>
                <c:pt idx="626">
                  <c:v>0.72232420494146821</c:v>
                </c:pt>
                <c:pt idx="627">
                  <c:v>0.72200123759568535</c:v>
                </c:pt>
                <c:pt idx="628">
                  <c:v>0.72167844491517141</c:v>
                </c:pt>
                <c:pt idx="629">
                  <c:v>0.72135582699482237</c:v>
                </c:pt>
                <c:pt idx="630">
                  <c:v>0.72103338392953398</c:v>
                </c:pt>
                <c:pt idx="631">
                  <c:v>0.72071111581420166</c:v>
                </c:pt>
                <c:pt idx="632">
                  <c:v>0.72038902274372152</c:v>
                </c:pt>
                <c:pt idx="633">
                  <c:v>0.72006710481298919</c:v>
                </c:pt>
                <c:pt idx="634">
                  <c:v>0.71974536211690121</c:v>
                </c:pt>
                <c:pt idx="635">
                  <c:v>0.7194237947503529</c:v>
                </c:pt>
                <c:pt idx="636">
                  <c:v>0.71910240280823934</c:v>
                </c:pt>
                <c:pt idx="637">
                  <c:v>0.71878118638545718</c:v>
                </c:pt>
                <c:pt idx="638">
                  <c:v>0.71846014557690219</c:v>
                </c:pt>
                <c:pt idx="639">
                  <c:v>0.71813928047746978</c:v>
                </c:pt>
                <c:pt idx="640">
                  <c:v>0.71781859118205604</c:v>
                </c:pt>
                <c:pt idx="641">
                  <c:v>0.71749807778555663</c:v>
                </c:pt>
                <c:pt idx="642">
                  <c:v>0.71717774038286763</c:v>
                </c:pt>
                <c:pt idx="643">
                  <c:v>0.7168575790688847</c:v>
                </c:pt>
                <c:pt idx="644">
                  <c:v>0.71653759393850347</c:v>
                </c:pt>
                <c:pt idx="645">
                  <c:v>0.7162177850866196</c:v>
                </c:pt>
                <c:pt idx="646">
                  <c:v>0.7158981526081295</c:v>
                </c:pt>
                <c:pt idx="647">
                  <c:v>0.71557869659792872</c:v>
                </c:pt>
                <c:pt idx="648">
                  <c:v>0.71525941715091301</c:v>
                </c:pt>
                <c:pt idx="649">
                  <c:v>0.71494031436197769</c:v>
                </c:pt>
                <c:pt idx="650">
                  <c:v>0.71462138832601951</c:v>
                </c:pt>
                <c:pt idx="651">
                  <c:v>0.71430263913793346</c:v>
                </c:pt>
                <c:pt idx="652">
                  <c:v>0.71398406689261562</c:v>
                </c:pt>
                <c:pt idx="653">
                  <c:v>0.71366567168496209</c:v>
                </c:pt>
                <c:pt idx="654">
                  <c:v>0.71334745360986851</c:v>
                </c:pt>
                <c:pt idx="655">
                  <c:v>0.71302941276223031</c:v>
                </c:pt>
                <c:pt idx="656">
                  <c:v>0.7127115492369438</c:v>
                </c:pt>
                <c:pt idx="657">
                  <c:v>0.71239386312890485</c:v>
                </c:pt>
                <c:pt idx="658">
                  <c:v>0.71207635453300844</c:v>
                </c:pt>
                <c:pt idx="659">
                  <c:v>0.7117590235441511</c:v>
                </c:pt>
                <c:pt idx="660">
                  <c:v>0.71144187025722883</c:v>
                </c:pt>
                <c:pt idx="661">
                  <c:v>0.71112489476713658</c:v>
                </c:pt>
                <c:pt idx="662">
                  <c:v>0.71080809716877036</c:v>
                </c:pt>
                <c:pt idx="663">
                  <c:v>0.7104914775570268</c:v>
                </c:pt>
                <c:pt idx="664">
                  <c:v>0.71017503602680121</c:v>
                </c:pt>
                <c:pt idx="665">
                  <c:v>0.70985877267298947</c:v>
                </c:pt>
                <c:pt idx="666">
                  <c:v>0.70954268759048689</c:v>
                </c:pt>
                <c:pt idx="667">
                  <c:v>0.70922678087418944</c:v>
                </c:pt>
                <c:pt idx="668">
                  <c:v>0.70891105261899345</c:v>
                </c:pt>
                <c:pt idx="669">
                  <c:v>0.70859550291979445</c:v>
                </c:pt>
                <c:pt idx="670">
                  <c:v>0.70828013187148786</c:v>
                </c:pt>
                <c:pt idx="671">
                  <c:v>0.70796493956897044</c:v>
                </c:pt>
                <c:pt idx="672">
                  <c:v>0.70764992610713717</c:v>
                </c:pt>
                <c:pt idx="673">
                  <c:v>0.70733509158088403</c:v>
                </c:pt>
                <c:pt idx="674">
                  <c:v>0.70702043608510634</c:v>
                </c:pt>
                <c:pt idx="675">
                  <c:v>0.70670595971470074</c:v>
                </c:pt>
                <c:pt idx="676">
                  <c:v>0.70639166256456298</c:v>
                </c:pt>
                <c:pt idx="677">
                  <c:v>0.70607754472958828</c:v>
                </c:pt>
                <c:pt idx="678">
                  <c:v>0.70576360630467283</c:v>
                </c:pt>
                <c:pt idx="679">
                  <c:v>0.7054498473847125</c:v>
                </c:pt>
                <c:pt idx="680">
                  <c:v>0.70513626806460283</c:v>
                </c:pt>
                <c:pt idx="681">
                  <c:v>0.70482286843923947</c:v>
                </c:pt>
                <c:pt idx="682">
                  <c:v>0.70450964860351895</c:v>
                </c:pt>
                <c:pt idx="683">
                  <c:v>0.70419660865233658</c:v>
                </c:pt>
                <c:pt idx="684">
                  <c:v>0.70388374868058801</c:v>
                </c:pt>
                <c:pt idx="685">
                  <c:v>0.70357106878316933</c:v>
                </c:pt>
                <c:pt idx="686">
                  <c:v>0.7032585690549763</c:v>
                </c:pt>
                <c:pt idx="687">
                  <c:v>0.7029462495909049</c:v>
                </c:pt>
                <c:pt idx="688">
                  <c:v>0.70263411048585023</c:v>
                </c:pt>
                <c:pt idx="689">
                  <c:v>0.70232215183470936</c:v>
                </c:pt>
                <c:pt idx="690">
                  <c:v>0.70201037373237662</c:v>
                </c:pt>
                <c:pt idx="691">
                  <c:v>0.70169877627374866</c:v>
                </c:pt>
                <c:pt idx="692">
                  <c:v>0.70138735955372156</c:v>
                </c:pt>
                <c:pt idx="693">
                  <c:v>0.70107612366719041</c:v>
                </c:pt>
                <c:pt idx="694">
                  <c:v>0.7007650687090512</c:v>
                </c:pt>
                <c:pt idx="695">
                  <c:v>0.70045419477420023</c:v>
                </c:pt>
                <c:pt idx="696">
                  <c:v>0.70014350195753239</c:v>
                </c:pt>
                <c:pt idx="697">
                  <c:v>0.69983299035394442</c:v>
                </c:pt>
                <c:pt idx="698">
                  <c:v>0.69952266005833152</c:v>
                </c:pt>
                <c:pt idx="699">
                  <c:v>0.6992125111655898</c:v>
                </c:pt>
                <c:pt idx="700">
                  <c:v>0.698902543770615</c:v>
                </c:pt>
                <c:pt idx="701">
                  <c:v>0.69859275796830267</c:v>
                </c:pt>
                <c:pt idx="702">
                  <c:v>0.69828315385354933</c:v>
                </c:pt>
                <c:pt idx="703">
                  <c:v>0.69797373152124975</c:v>
                </c:pt>
                <c:pt idx="704">
                  <c:v>0.69766449106630057</c:v>
                </c:pt>
                <c:pt idx="705">
                  <c:v>0.69735543258359689</c:v>
                </c:pt>
                <c:pt idx="706">
                  <c:v>0.69704655616803524</c:v>
                </c:pt>
                <c:pt idx="707">
                  <c:v>0.69673786191451126</c:v>
                </c:pt>
                <c:pt idx="708">
                  <c:v>0.69642934991792016</c:v>
                </c:pt>
                <c:pt idx="709">
                  <c:v>0.69612102027315848</c:v>
                </c:pt>
                <c:pt idx="710">
                  <c:v>0.69581287307512163</c:v>
                </c:pt>
                <c:pt idx="711">
                  <c:v>0.69550490841870594</c:v>
                </c:pt>
                <c:pt idx="712">
                  <c:v>0.69519712639880626</c:v>
                </c:pt>
                <c:pt idx="713">
                  <c:v>0.69488952711031893</c:v>
                </c:pt>
                <c:pt idx="714">
                  <c:v>0.69458211064813979</c:v>
                </c:pt>
                <c:pt idx="715">
                  <c:v>0.69427487710716473</c:v>
                </c:pt>
                <c:pt idx="716">
                  <c:v>0.6939678265822895</c:v>
                </c:pt>
                <c:pt idx="717">
                  <c:v>0.69366095916840986</c:v>
                </c:pt>
                <c:pt idx="718">
                  <c:v>0.69335427496042146</c:v>
                </c:pt>
                <c:pt idx="719">
                  <c:v>0.69304777405321993</c:v>
                </c:pt>
                <c:pt idx="720">
                  <c:v>0.69274145654170183</c:v>
                </c:pt>
                <c:pt idx="721">
                  <c:v>0.69243532252076245</c:v>
                </c:pt>
                <c:pt idx="722">
                  <c:v>0.69212937208529746</c:v>
                </c:pt>
                <c:pt idx="723">
                  <c:v>0.69182360533020282</c:v>
                </c:pt>
                <c:pt idx="724">
                  <c:v>0.69151802235037474</c:v>
                </c:pt>
                <c:pt idx="725">
                  <c:v>0.69121262324070809</c:v>
                </c:pt>
                <c:pt idx="726">
                  <c:v>0.69090740809609963</c:v>
                </c:pt>
                <c:pt idx="727">
                  <c:v>0.69060237701144489</c:v>
                </c:pt>
                <c:pt idx="728">
                  <c:v>0.69029753008163919</c:v>
                </c:pt>
                <c:pt idx="729">
                  <c:v>0.68999286740157917</c:v>
                </c:pt>
                <c:pt idx="730">
                  <c:v>0.68968838906615959</c:v>
                </c:pt>
                <c:pt idx="731">
                  <c:v>0.68938409517027754</c:v>
                </c:pt>
                <c:pt idx="732">
                  <c:v>0.68907998580882768</c:v>
                </c:pt>
                <c:pt idx="733">
                  <c:v>0.68877606107670597</c:v>
                </c:pt>
                <c:pt idx="734">
                  <c:v>0.6884723210688084</c:v>
                </c:pt>
                <c:pt idx="735">
                  <c:v>0.68816876588003151</c:v>
                </c:pt>
                <c:pt idx="736">
                  <c:v>0.6878653956052706</c:v>
                </c:pt>
                <c:pt idx="737">
                  <c:v>0.687562210339421</c:v>
                </c:pt>
                <c:pt idx="738">
                  <c:v>0.68725921017737857</c:v>
                </c:pt>
                <c:pt idx="739">
                  <c:v>0.68695639521403984</c:v>
                </c:pt>
                <c:pt idx="740">
                  <c:v>0.68665376554429969</c:v>
                </c:pt>
                <c:pt idx="741">
                  <c:v>0.68635132126305465</c:v>
                </c:pt>
                <c:pt idx="742">
                  <c:v>0.68604906246520048</c:v>
                </c:pt>
                <c:pt idx="743">
                  <c:v>0.68574698924563293</c:v>
                </c:pt>
                <c:pt idx="744">
                  <c:v>0.68544510169924733</c:v>
                </c:pt>
                <c:pt idx="745">
                  <c:v>0.68514339992093976</c:v>
                </c:pt>
                <c:pt idx="746">
                  <c:v>0.68484188400560608</c:v>
                </c:pt>
                <c:pt idx="747">
                  <c:v>0.68454055404814251</c:v>
                </c:pt>
                <c:pt idx="748">
                  <c:v>0.68423941014344414</c:v>
                </c:pt>
                <c:pt idx="749">
                  <c:v>0.68393845238640671</c:v>
                </c:pt>
                <c:pt idx="750">
                  <c:v>0.68363768087192711</c:v>
                </c:pt>
                <c:pt idx="751">
                  <c:v>0.68333709569490009</c:v>
                </c:pt>
                <c:pt idx="752">
                  <c:v>0.68303669695022196</c:v>
                </c:pt>
                <c:pt idx="753">
                  <c:v>0.68273648473278814</c:v>
                </c:pt>
                <c:pt idx="754">
                  <c:v>0.68243645913749451</c:v>
                </c:pt>
                <c:pt idx="755">
                  <c:v>0.68213662025923738</c:v>
                </c:pt>
                <c:pt idx="756">
                  <c:v>0.68183696819291195</c:v>
                </c:pt>
                <c:pt idx="757">
                  <c:v>0.68153750303341409</c:v>
                </c:pt>
                <c:pt idx="758">
                  <c:v>0.68123822487564001</c:v>
                </c:pt>
                <c:pt idx="759">
                  <c:v>0.68093913381448501</c:v>
                </c:pt>
                <c:pt idx="760">
                  <c:v>0.68064022994484563</c:v>
                </c:pt>
                <c:pt idx="761">
                  <c:v>0.6803415133616173</c:v>
                </c:pt>
                <c:pt idx="762">
                  <c:v>0.68004298415969533</c:v>
                </c:pt>
                <c:pt idx="763">
                  <c:v>0.67974464243397592</c:v>
                </c:pt>
                <c:pt idx="764">
                  <c:v>0.67944648827935472</c:v>
                </c:pt>
                <c:pt idx="765">
                  <c:v>0.67914852179072827</c:v>
                </c:pt>
                <c:pt idx="766">
                  <c:v>0.67885074306299131</c:v>
                </c:pt>
                <c:pt idx="767">
                  <c:v>0.67855315219104073</c:v>
                </c:pt>
                <c:pt idx="768">
                  <c:v>0.67825574926977095</c:v>
                </c:pt>
                <c:pt idx="769">
                  <c:v>0.67795853439407905</c:v>
                </c:pt>
                <c:pt idx="770">
                  <c:v>0.6776615076588608</c:v>
                </c:pt>
                <c:pt idx="771">
                  <c:v>0.67736466915901072</c:v>
                </c:pt>
                <c:pt idx="772">
                  <c:v>0.67706801898942537</c:v>
                </c:pt>
                <c:pt idx="773">
                  <c:v>0.67677155724500149</c:v>
                </c:pt>
                <c:pt idx="774">
                  <c:v>0.67647528402063317</c:v>
                </c:pt>
                <c:pt idx="775">
                  <c:v>0.6761791994112174</c:v>
                </c:pt>
                <c:pt idx="776">
                  <c:v>0.67588330351164982</c:v>
                </c:pt>
                <c:pt idx="777">
                  <c:v>0.67558759641682609</c:v>
                </c:pt>
                <c:pt idx="778">
                  <c:v>0.67529207822164206</c:v>
                </c:pt>
                <c:pt idx="779">
                  <c:v>0.67499674902099316</c:v>
                </c:pt>
                <c:pt idx="780">
                  <c:v>0.67470160890977593</c:v>
                </c:pt>
                <c:pt idx="781">
                  <c:v>0.67440665798288513</c:v>
                </c:pt>
                <c:pt idx="782">
                  <c:v>0.6741118963352174</c:v>
                </c:pt>
                <c:pt idx="783">
                  <c:v>0.6738173240616685</c:v>
                </c:pt>
                <c:pt idx="784">
                  <c:v>0.67352294125713419</c:v>
                </c:pt>
                <c:pt idx="785">
                  <c:v>0.67322874801651</c:v>
                </c:pt>
                <c:pt idx="786">
                  <c:v>0.67293474443469181</c:v>
                </c:pt>
                <c:pt idx="787">
                  <c:v>0.67264093060657559</c:v>
                </c:pt>
                <c:pt idx="788">
                  <c:v>0.67234730662705711</c:v>
                </c:pt>
                <c:pt idx="789">
                  <c:v>0.67205387259103189</c:v>
                </c:pt>
                <c:pt idx="790">
                  <c:v>0.67176062859339614</c:v>
                </c:pt>
                <c:pt idx="791">
                  <c:v>0.67146757472904572</c:v>
                </c:pt>
                <c:pt idx="792">
                  <c:v>0.67117471109287574</c:v>
                </c:pt>
                <c:pt idx="793">
                  <c:v>0.67088203777978261</c:v>
                </c:pt>
                <c:pt idx="794">
                  <c:v>0.67058955488466221</c:v>
                </c:pt>
                <c:pt idx="795">
                  <c:v>0.67029726250240984</c:v>
                </c:pt>
                <c:pt idx="796">
                  <c:v>0.6700051607279216</c:v>
                </c:pt>
                <c:pt idx="797">
                  <c:v>0.66971324965609336</c:v>
                </c:pt>
                <c:pt idx="798">
                  <c:v>0.66942152938182087</c:v>
                </c:pt>
                <c:pt idx="799">
                  <c:v>0.66913</c:v>
                </c:pt>
                <c:pt idx="800">
                  <c:v>0.66883866138183956</c:v>
                </c:pt>
                <c:pt idx="801">
                  <c:v>0.6685475125038024</c:v>
                </c:pt>
                <c:pt idx="802">
                  <c:v>0.66825655211866231</c:v>
                </c:pt>
                <c:pt idx="803">
                  <c:v>0.66796577897919662</c:v>
                </c:pt>
                <c:pt idx="804">
                  <c:v>0.66767519183817969</c:v>
                </c:pt>
                <c:pt idx="805">
                  <c:v>0.66738478944838664</c:v>
                </c:pt>
                <c:pt idx="806">
                  <c:v>0.66709457056259314</c:v>
                </c:pt>
                <c:pt idx="807">
                  <c:v>0.66680453393357486</c:v>
                </c:pt>
                <c:pt idx="808">
                  <c:v>0.66651467831410738</c:v>
                </c:pt>
                <c:pt idx="809">
                  <c:v>0.66622500245696537</c:v>
                </c:pt>
                <c:pt idx="810">
                  <c:v>0.6659355051149245</c:v>
                </c:pt>
                <c:pt idx="811">
                  <c:v>0.66564618504076012</c:v>
                </c:pt>
                <c:pt idx="812">
                  <c:v>0.66535704098724802</c:v>
                </c:pt>
                <c:pt idx="813">
                  <c:v>0.66506807170716309</c:v>
                </c:pt>
                <c:pt idx="814">
                  <c:v>0.66477927595328046</c:v>
                </c:pt>
                <c:pt idx="815">
                  <c:v>0.66449065247837669</c:v>
                </c:pt>
                <c:pt idx="816">
                  <c:v>0.66420220003522601</c:v>
                </c:pt>
                <c:pt idx="817">
                  <c:v>0.66391391737660443</c:v>
                </c:pt>
                <c:pt idx="818">
                  <c:v>0.66362580325528664</c:v>
                </c:pt>
                <c:pt idx="819">
                  <c:v>0.66333785642404886</c:v>
                </c:pt>
                <c:pt idx="820">
                  <c:v>0.66305007563566609</c:v>
                </c:pt>
                <c:pt idx="821">
                  <c:v>0.66276245964291369</c:v>
                </c:pt>
                <c:pt idx="822">
                  <c:v>0.662475007198567</c:v>
                </c:pt>
                <c:pt idx="823">
                  <c:v>0.66218771705540158</c:v>
                </c:pt>
                <c:pt idx="824">
                  <c:v>0.661900587966193</c:v>
                </c:pt>
                <c:pt idx="825">
                  <c:v>0.66161361868371549</c:v>
                </c:pt>
                <c:pt idx="826">
                  <c:v>0.66132680796074628</c:v>
                </c:pt>
                <c:pt idx="827">
                  <c:v>0.66104015455005904</c:v>
                </c:pt>
                <c:pt idx="828">
                  <c:v>0.66075365720443036</c:v>
                </c:pt>
                <c:pt idx="829">
                  <c:v>0.66046731467663478</c:v>
                </c:pt>
                <c:pt idx="830">
                  <c:v>0.66018112571944865</c:v>
                </c:pt>
                <c:pt idx="831">
                  <c:v>0.65989508908564654</c:v>
                </c:pt>
                <c:pt idx="832">
                  <c:v>0.65960920352800412</c:v>
                </c:pt>
                <c:pt idx="833">
                  <c:v>0.6593234677992964</c:v>
                </c:pt>
                <c:pt idx="834">
                  <c:v>0.6590378806522994</c:v>
                </c:pt>
                <c:pt idx="835">
                  <c:v>0.65875244083978801</c:v>
                </c:pt>
                <c:pt idx="836">
                  <c:v>0.65846714711453769</c:v>
                </c:pt>
                <c:pt idx="837">
                  <c:v>0.65818199822932444</c:v>
                </c:pt>
                <c:pt idx="838">
                  <c:v>0.65789699293692272</c:v>
                </c:pt>
                <c:pt idx="839">
                  <c:v>0.65761212999010832</c:v>
                </c:pt>
                <c:pt idx="840">
                  <c:v>0.65732740814165691</c:v>
                </c:pt>
                <c:pt idx="841">
                  <c:v>0.65704282614434317</c:v>
                </c:pt>
                <c:pt idx="842">
                  <c:v>0.65675838275094323</c:v>
                </c:pt>
                <c:pt idx="843">
                  <c:v>0.65647407671423208</c:v>
                </c:pt>
                <c:pt idx="844">
                  <c:v>0.65618990678698574</c:v>
                </c:pt>
                <c:pt idx="845">
                  <c:v>0.65590587172197834</c:v>
                </c:pt>
                <c:pt idx="846">
                  <c:v>0.65562197027198588</c:v>
                </c:pt>
                <c:pt idx="847">
                  <c:v>0.65533820118978381</c:v>
                </c:pt>
                <c:pt idx="848">
                  <c:v>0.65505456322814792</c:v>
                </c:pt>
                <c:pt idx="849">
                  <c:v>0.65477105513985312</c:v>
                </c:pt>
                <c:pt idx="850">
                  <c:v>0.65448767567767474</c:v>
                </c:pt>
                <c:pt idx="851">
                  <c:v>0.65420442359438846</c:v>
                </c:pt>
                <c:pt idx="852">
                  <c:v>0.65392129764276952</c:v>
                </c:pt>
                <c:pt idx="853">
                  <c:v>0.65363829657559314</c:v>
                </c:pt>
                <c:pt idx="854">
                  <c:v>0.65335541914563522</c:v>
                </c:pt>
                <c:pt idx="855">
                  <c:v>0.65307266410567033</c:v>
                </c:pt>
                <c:pt idx="856">
                  <c:v>0.65279003020847437</c:v>
                </c:pt>
                <c:pt idx="857">
                  <c:v>0.65250751620682257</c:v>
                </c:pt>
                <c:pt idx="858">
                  <c:v>0.65222512085349094</c:v>
                </c:pt>
                <c:pt idx="859">
                  <c:v>0.65194284290125393</c:v>
                </c:pt>
                <c:pt idx="860">
                  <c:v>0.65166068110288722</c:v>
                </c:pt>
                <c:pt idx="861">
                  <c:v>0.65137863421116649</c:v>
                </c:pt>
                <c:pt idx="862">
                  <c:v>0.65109670097886696</c:v>
                </c:pt>
                <c:pt idx="863">
                  <c:v>0.65081488015876365</c:v>
                </c:pt>
                <c:pt idx="864">
                  <c:v>0.65053317050363257</c:v>
                </c:pt>
                <c:pt idx="865">
                  <c:v>0.65025157076624873</c:v>
                </c:pt>
                <c:pt idx="866">
                  <c:v>0.64997007969938791</c:v>
                </c:pt>
                <c:pt idx="867">
                  <c:v>0.64968869605582502</c:v>
                </c:pt>
                <c:pt idx="868">
                  <c:v>0.64940741858833573</c:v>
                </c:pt>
                <c:pt idx="869">
                  <c:v>0.64912624604969471</c:v>
                </c:pt>
                <c:pt idx="870">
                  <c:v>0.64884517719267842</c:v>
                </c:pt>
                <c:pt idx="871">
                  <c:v>0.64856421077006199</c:v>
                </c:pt>
                <c:pt idx="872">
                  <c:v>0.64828334553461997</c:v>
                </c:pt>
                <c:pt idx="873">
                  <c:v>0.64800258023912871</c:v>
                </c:pt>
                <c:pt idx="874">
                  <c:v>0.647721913636363</c:v>
                </c:pt>
                <c:pt idx="875">
                  <c:v>0.64744134447909862</c:v>
                </c:pt>
                <c:pt idx="876">
                  <c:v>0.64716087152011048</c:v>
                </c:pt>
                <c:pt idx="877">
                  <c:v>0.64688049351217525</c:v>
                </c:pt>
                <c:pt idx="878">
                  <c:v>0.64660020920806627</c:v>
                </c:pt>
                <c:pt idx="879">
                  <c:v>0.64632001736056033</c:v>
                </c:pt>
                <c:pt idx="880">
                  <c:v>0.64603991672243266</c:v>
                </c:pt>
                <c:pt idx="881">
                  <c:v>0.64575990604645872</c:v>
                </c:pt>
                <c:pt idx="882">
                  <c:v>0.64547998408541285</c:v>
                </c:pt>
                <c:pt idx="883">
                  <c:v>0.64520014959207173</c:v>
                </c:pt>
                <c:pt idx="884">
                  <c:v>0.64492040131921025</c:v>
                </c:pt>
                <c:pt idx="885">
                  <c:v>0.64464073801960353</c:v>
                </c:pt>
                <c:pt idx="886">
                  <c:v>0.64436115844602782</c:v>
                </c:pt>
                <c:pt idx="887">
                  <c:v>0.644081661351257</c:v>
                </c:pt>
                <c:pt idx="888">
                  <c:v>0.64380224548806808</c:v>
                </c:pt>
                <c:pt idx="889">
                  <c:v>0.64352290960923564</c:v>
                </c:pt>
                <c:pt idx="890">
                  <c:v>0.64324365246753457</c:v>
                </c:pt>
                <c:pt idx="891">
                  <c:v>0.64296447281574098</c:v>
                </c:pt>
                <c:pt idx="892">
                  <c:v>0.64268536940663057</c:v>
                </c:pt>
                <c:pt idx="893">
                  <c:v>0.64240634099297789</c:v>
                </c:pt>
                <c:pt idx="894">
                  <c:v>0.64212738632755895</c:v>
                </c:pt>
                <c:pt idx="895">
                  <c:v>0.64184850416314831</c:v>
                </c:pt>
                <c:pt idx="896">
                  <c:v>0.64156969325252255</c:v>
                </c:pt>
                <c:pt idx="897">
                  <c:v>0.64129095234845646</c:v>
                </c:pt>
                <c:pt idx="898">
                  <c:v>0.6410122802037248</c:v>
                </c:pt>
                <c:pt idx="899">
                  <c:v>0.64073367557110372</c:v>
                </c:pt>
                <c:pt idx="900">
                  <c:v>0.64045513720336855</c:v>
                </c:pt>
                <c:pt idx="901">
                  <c:v>0.64017666385329441</c:v>
                </c:pt>
                <c:pt idx="902">
                  <c:v>0.63989825427365687</c:v>
                </c:pt>
                <c:pt idx="903">
                  <c:v>0.63961990721723128</c:v>
                </c:pt>
                <c:pt idx="904">
                  <c:v>0.63934162143679296</c:v>
                </c:pt>
                <c:pt idx="905">
                  <c:v>0.6390633956851175</c:v>
                </c:pt>
                <c:pt idx="906">
                  <c:v>0.63878522871498</c:v>
                </c:pt>
                <c:pt idx="907">
                  <c:v>0.63850711927915582</c:v>
                </c:pt>
                <c:pt idx="908">
                  <c:v>0.63822906613042063</c:v>
                </c:pt>
                <c:pt idx="909">
                  <c:v>0.63795106802154955</c:v>
                </c:pt>
                <c:pt idx="910">
                  <c:v>0.63767312370531859</c:v>
                </c:pt>
                <c:pt idx="911">
                  <c:v>0.63739523193450243</c:v>
                </c:pt>
                <c:pt idx="912">
                  <c:v>0.63711739146187663</c:v>
                </c:pt>
                <c:pt idx="913">
                  <c:v>0.63683960104021642</c:v>
                </c:pt>
                <c:pt idx="914">
                  <c:v>0.63656185942229782</c:v>
                </c:pt>
                <c:pt idx="915">
                  <c:v>0.63628416536089483</c:v>
                </c:pt>
                <c:pt idx="916">
                  <c:v>0.63600651760878424</c:v>
                </c:pt>
                <c:pt idx="917">
                  <c:v>0.63572891491874139</c:v>
                </c:pt>
                <c:pt idx="918">
                  <c:v>0.63545135604354086</c:v>
                </c:pt>
                <c:pt idx="919">
                  <c:v>0.63517383973595853</c:v>
                </c:pt>
                <c:pt idx="920">
                  <c:v>0.63489636474876954</c:v>
                </c:pt>
                <c:pt idx="921">
                  <c:v>0.63461892983474966</c:v>
                </c:pt>
                <c:pt idx="922">
                  <c:v>0.63434153374667357</c:v>
                </c:pt>
                <c:pt idx="923">
                  <c:v>0.63406417523731751</c:v>
                </c:pt>
                <c:pt idx="924">
                  <c:v>0.63378685305945637</c:v>
                </c:pt>
                <c:pt idx="925">
                  <c:v>0.63350956596586538</c:v>
                </c:pt>
                <c:pt idx="926">
                  <c:v>0.63323231270932046</c:v>
                </c:pt>
                <c:pt idx="927">
                  <c:v>0.6329550920425967</c:v>
                </c:pt>
                <c:pt idx="928">
                  <c:v>0.63267790271846935</c:v>
                </c:pt>
                <c:pt idx="929">
                  <c:v>0.63240074348971387</c:v>
                </c:pt>
                <c:pt idx="930">
                  <c:v>0.6321236131091057</c:v>
                </c:pt>
                <c:pt idx="931">
                  <c:v>0.63184651032942019</c:v>
                </c:pt>
                <c:pt idx="932">
                  <c:v>0.63156943390343323</c:v>
                </c:pt>
                <c:pt idx="933">
                  <c:v>0.63129238258391918</c:v>
                </c:pt>
                <c:pt idx="934">
                  <c:v>0.63101535512365392</c:v>
                </c:pt>
                <c:pt idx="935">
                  <c:v>0.63073835027541336</c:v>
                </c:pt>
                <c:pt idx="936">
                  <c:v>0.63046136679197207</c:v>
                </c:pt>
                <c:pt idx="937">
                  <c:v>0.63018440342610638</c:v>
                </c:pt>
                <c:pt idx="938">
                  <c:v>0.62990745893059064</c:v>
                </c:pt>
                <c:pt idx="939">
                  <c:v>0.6296305320582003</c:v>
                </c:pt>
                <c:pt idx="940">
                  <c:v>0.6293536215617116</c:v>
                </c:pt>
                <c:pt idx="941">
                  <c:v>0.62907672619389898</c:v>
                </c:pt>
                <c:pt idx="942">
                  <c:v>0.6287998447075388</c:v>
                </c:pt>
                <c:pt idx="943">
                  <c:v>0.62852297585540562</c:v>
                </c:pt>
                <c:pt idx="944">
                  <c:v>0.62824611839027544</c:v>
                </c:pt>
                <c:pt idx="945">
                  <c:v>0.62796927106492317</c:v>
                </c:pt>
                <c:pt idx="946">
                  <c:v>0.6276924326321246</c:v>
                </c:pt>
                <c:pt idx="947">
                  <c:v>0.62741560184465406</c:v>
                </c:pt>
                <c:pt idx="948">
                  <c:v>0.62713877745528879</c:v>
                </c:pt>
                <c:pt idx="949">
                  <c:v>0.62686195821680224</c:v>
                </c:pt>
                <c:pt idx="950">
                  <c:v>0.62658514288197142</c:v>
                </c:pt>
                <c:pt idx="951">
                  <c:v>0.62630833020357057</c:v>
                </c:pt>
                <c:pt idx="952">
                  <c:v>0.62603151893437559</c:v>
                </c:pt>
                <c:pt idx="953">
                  <c:v>0.62575470782716169</c:v>
                </c:pt>
                <c:pt idx="954">
                  <c:v>0.62547789563470413</c:v>
                </c:pt>
                <c:pt idx="955">
                  <c:v>0.62520108110977912</c:v>
                </c:pt>
                <c:pt idx="956">
                  <c:v>0.62492426300516113</c:v>
                </c:pt>
                <c:pt idx="957">
                  <c:v>0.62464744007362549</c:v>
                </c:pt>
                <c:pt idx="958">
                  <c:v>0.62437061106794844</c:v>
                </c:pt>
                <c:pt idx="959">
                  <c:v>0.62409377474090455</c:v>
                </c:pt>
                <c:pt idx="960">
                  <c:v>0.62381692984526937</c:v>
                </c:pt>
                <c:pt idx="961">
                  <c:v>0.62354007513381871</c:v>
                </c:pt>
                <c:pt idx="962">
                  <c:v>0.62326320935932733</c:v>
                </c:pt>
                <c:pt idx="963">
                  <c:v>0.62298633127457137</c:v>
                </c:pt>
                <c:pt idx="964">
                  <c:v>0.62270943963232528</c:v>
                </c:pt>
                <c:pt idx="965">
                  <c:v>0.62243253318536551</c:v>
                </c:pt>
                <c:pt idx="966">
                  <c:v>0.62215561068646641</c:v>
                </c:pt>
                <c:pt idx="967">
                  <c:v>0.62187867088840409</c:v>
                </c:pt>
                <c:pt idx="968">
                  <c:v>0.62160171254395391</c:v>
                </c:pt>
                <c:pt idx="969">
                  <c:v>0.62132473440589053</c:v>
                </c:pt>
                <c:pt idx="970">
                  <c:v>0.62104773522699031</c:v>
                </c:pt>
                <c:pt idx="971">
                  <c:v>0.62077071376002813</c:v>
                </c:pt>
                <c:pt idx="972">
                  <c:v>0.62049366875777912</c:v>
                </c:pt>
                <c:pt idx="973">
                  <c:v>0.62021659897301906</c:v>
                </c:pt>
                <c:pt idx="974">
                  <c:v>0.61993950315852331</c:v>
                </c:pt>
                <c:pt idx="975">
                  <c:v>0.61966238006706686</c:v>
                </c:pt>
                <c:pt idx="976">
                  <c:v>0.61938522845142574</c:v>
                </c:pt>
                <c:pt idx="977">
                  <c:v>0.61910804706437461</c:v>
                </c:pt>
                <c:pt idx="978">
                  <c:v>0.61883083465868982</c:v>
                </c:pt>
                <c:pt idx="979">
                  <c:v>0.6185535899871456</c:v>
                </c:pt>
                <c:pt idx="980">
                  <c:v>0.61827631180251819</c:v>
                </c:pt>
                <c:pt idx="981">
                  <c:v>0.61799899885758269</c:v>
                </c:pt>
                <c:pt idx="982">
                  <c:v>0.6177216499051148</c:v>
                </c:pt>
                <c:pt idx="983">
                  <c:v>0.61744426369788952</c:v>
                </c:pt>
                <c:pt idx="984">
                  <c:v>0.61716683898868163</c:v>
                </c:pt>
                <c:pt idx="985">
                  <c:v>0.61688937453026793</c:v>
                </c:pt>
                <c:pt idx="986">
                  <c:v>0.61661186907542254</c:v>
                </c:pt>
                <c:pt idx="987">
                  <c:v>0.61633432137692123</c:v>
                </c:pt>
                <c:pt idx="988">
                  <c:v>0.61605673018754048</c:v>
                </c:pt>
                <c:pt idx="989">
                  <c:v>0.61577909426005384</c:v>
                </c:pt>
                <c:pt idx="990">
                  <c:v>0.61550141234723821</c:v>
                </c:pt>
                <c:pt idx="991">
                  <c:v>0.6152236832018676</c:v>
                </c:pt>
                <c:pt idx="992">
                  <c:v>0.6149459055767188</c:v>
                </c:pt>
                <c:pt idx="993">
                  <c:v>0.61466807822456637</c:v>
                </c:pt>
                <c:pt idx="994">
                  <c:v>0.61439019989818577</c:v>
                </c:pt>
                <c:pt idx="995">
                  <c:v>0.61411226935035224</c:v>
                </c:pt>
                <c:pt idx="996">
                  <c:v>0.61383428533384188</c:v>
                </c:pt>
                <c:pt idx="997">
                  <c:v>0.61355624660142905</c:v>
                </c:pt>
                <c:pt idx="998">
                  <c:v>0.61327815190589041</c:v>
                </c:pt>
                <c:pt idx="999">
                  <c:v>0.61299999999999999</c:v>
                </c:pt>
              </c:numCache>
            </c:numRef>
          </c:yVal>
          <c:smooth val="0"/>
        </c:ser>
        <c:dLbls>
          <c:showLegendKey val="0"/>
          <c:showVal val="0"/>
          <c:showCatName val="0"/>
          <c:showSerName val="0"/>
          <c:showPercent val="0"/>
          <c:showBubbleSize val="0"/>
        </c:dLbls>
        <c:axId val="194095360"/>
        <c:axId val="194109824"/>
      </c:scatterChart>
      <c:valAx>
        <c:axId val="194095360"/>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94109824"/>
        <c:crosses val="autoZero"/>
        <c:crossBetween val="midCat"/>
      </c:valAx>
      <c:valAx>
        <c:axId val="194109824"/>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94095360"/>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 U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attenuation'!$D$9:$D$24</c:f>
              <c:numCache>
                <c:formatCode>0.000</c:formatCode>
                <c:ptCount val="16"/>
                <c:pt idx="0">
                  <c:v>1</c:v>
                </c:pt>
                <c:pt idx="1">
                  <c:v>0.81</c:v>
                </c:pt>
                <c:pt idx="2">
                  <c:v>0.66</c:v>
                </c:pt>
                <c:pt idx="3">
                  <c:v>0.53</c:v>
                </c:pt>
                <c:pt idx="4">
                  <c:v>0.4</c:v>
                </c:pt>
                <c:pt idx="5">
                  <c:v>0.3</c:v>
                </c:pt>
                <c:pt idx="6">
                  <c:v>0.21</c:v>
                </c:pt>
                <c:pt idx="7">
                  <c:v>0.14000000000000001</c:v>
                </c:pt>
                <c:pt idx="8">
                  <c:v>8.5000000000000006E-2</c:v>
                </c:pt>
                <c:pt idx="9">
                  <c:v>4.4999999999999998E-2</c:v>
                </c:pt>
                <c:pt idx="10">
                  <c:v>0.02</c:v>
                </c:pt>
                <c:pt idx="11">
                  <c:v>0.01</c:v>
                </c:pt>
                <c:pt idx="12">
                  <c:v>0</c:v>
                </c:pt>
                <c:pt idx="13">
                  <c:v>0</c:v>
                </c:pt>
                <c:pt idx="14">
                  <c:v>0</c:v>
                </c:pt>
                <c:pt idx="15">
                  <c:v>0</c:v>
                </c:pt>
              </c:numCache>
            </c:numRef>
          </c:yVal>
          <c:smooth val="0"/>
        </c:ser>
        <c:ser>
          <c:idx val="1"/>
          <c:order val="1"/>
          <c:tx>
            <c:v>Bell (1979) U Attenuation (Fitted)</c:v>
          </c:tx>
          <c:spPr>
            <a:ln w="28575">
              <a:solidFill>
                <a:schemeClr val="accent1"/>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attenuation'!$L$9:$L$39</c:f>
              <c:numCache>
                <c:formatCode>0.000</c:formatCode>
                <c:ptCount val="31"/>
                <c:pt idx="0">
                  <c:v>1</c:v>
                </c:pt>
                <c:pt idx="1">
                  <c:v>0.90158042601689503</c:v>
                </c:pt>
                <c:pt idx="2">
                  <c:v>0.81000000000000505</c:v>
                </c:pt>
                <c:pt idx="3">
                  <c:v>0.73027521779277504</c:v>
                </c:pt>
                <c:pt idx="4">
                  <c:v>0.66</c:v>
                </c:pt>
                <c:pt idx="5">
                  <c:v>0.59481870281201799</c:v>
                </c:pt>
                <c:pt idx="6">
                  <c:v>0.52999999999999403</c:v>
                </c:pt>
                <c:pt idx="7">
                  <c:v>0.46294997095913998</c:v>
                </c:pt>
                <c:pt idx="8">
                  <c:v>0.40000000000000702</c:v>
                </c:pt>
                <c:pt idx="9">
                  <c:v>0.347131413351426</c:v>
                </c:pt>
                <c:pt idx="10">
                  <c:v>0.29999999999999499</c:v>
                </c:pt>
                <c:pt idx="11">
                  <c:v>0.253524375635162</c:v>
                </c:pt>
                <c:pt idx="12">
                  <c:v>0.21000000000000299</c:v>
                </c:pt>
                <c:pt idx="13">
                  <c:v>0.172521084107921</c:v>
                </c:pt>
                <c:pt idx="14">
                  <c:v>0.13999999999999899</c:v>
                </c:pt>
                <c:pt idx="15">
                  <c:v>0.110766287933157</c:v>
                </c:pt>
                <c:pt idx="16">
                  <c:v>8.5000000000000395E-2</c:v>
                </c:pt>
                <c:pt idx="17">
                  <c:v>6.3163764159450506E-2</c:v>
                </c:pt>
                <c:pt idx="18">
                  <c:v>4.4999999999999298E-2</c:v>
                </c:pt>
                <c:pt idx="19">
                  <c:v>3.03286554290409E-2</c:v>
                </c:pt>
                <c:pt idx="20">
                  <c:v>2.00000000000022E-2</c:v>
                </c:pt>
                <c:pt idx="21">
                  <c:v>1.42716141243899E-2</c:v>
                </c:pt>
                <c:pt idx="22">
                  <c:v>9.9999999999967597E-3</c:v>
                </c:pt>
                <c:pt idx="23">
                  <c:v>4.4598880733965696E-3</c:v>
                </c:pt>
                <c:pt idx="24">
                  <c:v>2.8074060003796499E-15</c:v>
                </c:pt>
                <c:pt idx="25">
                  <c:v>0</c:v>
                </c:pt>
                <c:pt idx="26">
                  <c:v>-1.59875774728355E-15</c:v>
                </c:pt>
                <c:pt idx="27">
                  <c:v>2.3477759851626E-4</c:v>
                </c:pt>
                <c:pt idx="28">
                  <c:v>3.9858405882471999E-16</c:v>
                </c:pt>
                <c:pt idx="29">
                  <c:v>-7.7943976090720805E-5</c:v>
                </c:pt>
                <c:pt idx="30">
                  <c:v>-6.6295811244892904E-17</c:v>
                </c:pt>
              </c:numCache>
            </c:numRef>
          </c:yVal>
          <c:smooth val="0"/>
        </c:ser>
        <c:ser>
          <c:idx val="2"/>
          <c:order val="2"/>
          <c:tx>
            <c:v>Bell (1979) Th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attenuation'!$F$9:$F$24</c:f>
              <c:numCache>
                <c:formatCode>0.000</c:formatCode>
                <c:ptCount val="16"/>
                <c:pt idx="0">
                  <c:v>1</c:v>
                </c:pt>
                <c:pt idx="1">
                  <c:v>0.85</c:v>
                </c:pt>
                <c:pt idx="2">
                  <c:v>0.71</c:v>
                </c:pt>
                <c:pt idx="3">
                  <c:v>0.59</c:v>
                </c:pt>
                <c:pt idx="4">
                  <c:v>0.48</c:v>
                </c:pt>
                <c:pt idx="5">
                  <c:v>0.39</c:v>
                </c:pt>
                <c:pt idx="6">
                  <c:v>0.3</c:v>
                </c:pt>
                <c:pt idx="7">
                  <c:v>0.23</c:v>
                </c:pt>
                <c:pt idx="8">
                  <c:v>0.17</c:v>
                </c:pt>
                <c:pt idx="9">
                  <c:v>0.11</c:v>
                </c:pt>
                <c:pt idx="10">
                  <c:v>7.0000000000000007E-2</c:v>
                </c:pt>
                <c:pt idx="11">
                  <c:v>0.04</c:v>
                </c:pt>
                <c:pt idx="12">
                  <c:v>0.02</c:v>
                </c:pt>
                <c:pt idx="13">
                  <c:v>0.01</c:v>
                </c:pt>
                <c:pt idx="14">
                  <c:v>0</c:v>
                </c:pt>
                <c:pt idx="15">
                  <c:v>0</c:v>
                </c:pt>
              </c:numCache>
            </c:numRef>
          </c:yVal>
          <c:smooth val="0"/>
        </c:ser>
        <c:ser>
          <c:idx val="3"/>
          <c:order val="3"/>
          <c:tx>
            <c:v>Bell (1979) Th Attenuation (Fitted)</c:v>
          </c:tx>
          <c:spPr>
            <a:ln w="28575">
              <a:solidFill>
                <a:schemeClr val="accent3"/>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attenuation'!$N$9:$N$39</c:f>
              <c:numCache>
                <c:formatCode>0.000</c:formatCode>
                <c:ptCount val="31"/>
                <c:pt idx="0">
                  <c:v>1</c:v>
                </c:pt>
                <c:pt idx="1">
                  <c:v>0.92376681695598295</c:v>
                </c:pt>
                <c:pt idx="2">
                  <c:v>0.85031939921532995</c:v>
                </c:pt>
                <c:pt idx="3">
                  <c:v>0.77932427653608904</c:v>
                </c:pt>
                <c:pt idx="4">
                  <c:v>0.71181408419482295</c:v>
                </c:pt>
                <c:pt idx="5">
                  <c:v>0.648532718651877</c:v>
                </c:pt>
                <c:pt idx="6">
                  <c:v>0.58924235455551099</c:v>
                </c:pt>
                <c:pt idx="7">
                  <c:v>0.53356271750583095</c:v>
                </c:pt>
                <c:pt idx="8">
                  <c:v>0.48152545872240599</c:v>
                </c:pt>
                <c:pt idx="9">
                  <c:v>0.43305829961268499</c:v>
                </c:pt>
                <c:pt idx="10">
                  <c:v>0.38726131671618202</c:v>
                </c:pt>
                <c:pt idx="11">
                  <c:v>0.34339862680963301</c:v>
                </c:pt>
                <c:pt idx="12">
                  <c:v>0.30221815248659001</c:v>
                </c:pt>
                <c:pt idx="13">
                  <c:v>0.26453840762035602</c:v>
                </c:pt>
                <c:pt idx="14">
                  <c:v>0.22997646538642899</c:v>
                </c:pt>
                <c:pt idx="15">
                  <c:v>0.197852222381008</c:v>
                </c:pt>
                <c:pt idx="16">
                  <c:v>0.16749830958092099</c:v>
                </c:pt>
                <c:pt idx="17">
                  <c:v>0.13858911796620199</c:v>
                </c:pt>
                <c:pt idx="18">
                  <c:v>0.11215334414909001</c:v>
                </c:pt>
                <c:pt idx="19">
                  <c:v>8.9266675551086402E-2</c:v>
                </c:pt>
                <c:pt idx="20">
                  <c:v>6.9838457198527604E-2</c:v>
                </c:pt>
                <c:pt idx="21">
                  <c:v>5.3508616189230702E-2</c:v>
                </c:pt>
                <c:pt idx="22">
                  <c:v>4.0005750302092198E-2</c:v>
                </c:pt>
                <c:pt idx="23">
                  <c:v>2.90798564799612E-2</c:v>
                </c:pt>
                <c:pt idx="24">
                  <c:v>2.0477857640417398E-2</c:v>
                </c:pt>
                <c:pt idx="25">
                  <c:v>1.38810640062001E-2</c:v>
                </c:pt>
                <c:pt idx="26">
                  <c:v>8.7114090459583394E-3</c:v>
                </c:pt>
                <c:pt idx="27">
                  <c:v>4.5006139565644402E-3</c:v>
                </c:pt>
                <c:pt idx="28">
                  <c:v>1.4789276018758E-3</c:v>
                </c:pt>
                <c:pt idx="29">
                  <c:v>-1.4931324298903399E-4</c:v>
                </c:pt>
                <c:pt idx="30">
                  <c:v>0</c:v>
                </c:pt>
              </c:numCache>
            </c:numRef>
          </c:yVal>
          <c:smooth val="0"/>
        </c:ser>
        <c:dLbls>
          <c:showLegendKey val="0"/>
          <c:showVal val="0"/>
          <c:showCatName val="0"/>
          <c:showSerName val="0"/>
          <c:showPercent val="0"/>
          <c:showBubbleSize val="0"/>
        </c:dLbls>
        <c:axId val="194317696"/>
        <c:axId val="194328064"/>
      </c:scatterChart>
      <c:valAx>
        <c:axId val="194317696"/>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94328064"/>
        <c:crosses val="autoZero"/>
        <c:crossBetween val="midCat"/>
      </c:valAx>
      <c:valAx>
        <c:axId val="194328064"/>
        <c:scaling>
          <c:orientation val="minMax"/>
          <c:max val="1"/>
          <c:min val="0"/>
        </c:scaling>
        <c:delete val="0"/>
        <c:axPos val="l"/>
        <c:title>
          <c:tx>
            <c:rich>
              <a:bodyPr/>
              <a:lstStyle/>
              <a:p>
                <a:pPr>
                  <a:defRPr/>
                </a:pPr>
                <a:r>
                  <a:rPr lang="el-GR"/>
                  <a:t>1-φ</a:t>
                </a:r>
                <a:r>
                  <a:rPr lang="en-GB"/>
                  <a:t>2e</a:t>
                </a:r>
                <a:r>
                  <a:rPr lang="el-GR"/>
                  <a:t>(</a:t>
                </a:r>
                <a:r>
                  <a:rPr lang="en-GB"/>
                  <a:t>D)</a:t>
                </a:r>
              </a:p>
            </c:rich>
          </c:tx>
          <c:overlay val="0"/>
        </c:title>
        <c:numFmt formatCode="0.0" sourceLinked="0"/>
        <c:majorTickMark val="out"/>
        <c:minorTickMark val="none"/>
        <c:tickLblPos val="nextTo"/>
        <c:crossAx val="194317696"/>
        <c:crosses val="autoZero"/>
        <c:crossBetween val="midCat"/>
      </c:valAx>
    </c:plotArea>
    <c:legend>
      <c:legendPos val="r"/>
      <c:layout>
        <c:manualLayout>
          <c:xMode val="edge"/>
          <c:yMode val="edge"/>
          <c:x val="0.49515355001588157"/>
          <c:y val="1.5732976545295194E-2"/>
          <c:w val="0.49625724789687203"/>
          <c:h val="0.22863959750028606"/>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U</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attenuation'!$D$9:$D$26</c:f>
              <c:numCache>
                <c:formatCode>0.000</c:formatCode>
                <c:ptCount val="18"/>
                <c:pt idx="0">
                  <c:v>1</c:v>
                </c:pt>
                <c:pt idx="2">
                  <c:v>0.95882352941176474</c:v>
                </c:pt>
                <c:pt idx="3">
                  <c:v>0.94</c:v>
                </c:pt>
                <c:pt idx="4">
                  <c:v>0.93529411764705883</c:v>
                </c:pt>
                <c:pt idx="5">
                  <c:v>0.91764705882352937</c:v>
                </c:pt>
                <c:pt idx="6">
                  <c:v>0.91176470588235292</c:v>
                </c:pt>
                <c:pt idx="7">
                  <c:v>0.90823529411764703</c:v>
                </c:pt>
                <c:pt idx="8">
                  <c:v>0.90470588235294114</c:v>
                </c:pt>
                <c:pt idx="9">
                  <c:v>0.9</c:v>
                </c:pt>
                <c:pt idx="10">
                  <c:v>0.89411764705882357</c:v>
                </c:pt>
                <c:pt idx="11">
                  <c:v>0.89058823529411768</c:v>
                </c:pt>
                <c:pt idx="12">
                  <c:v>0.88705882352941179</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attenuation'!$AB$9:$AB$39</c:f>
              <c:numCache>
                <c:formatCode>0.000</c:formatCode>
                <c:ptCount val="31"/>
                <c:pt idx="0">
                  <c:v>1</c:v>
                </c:pt>
                <c:pt idx="1">
                  <c:v>0.99050812562937296</c:v>
                </c:pt>
                <c:pt idx="2">
                  <c:v>0.98191743743345505</c:v>
                </c:pt>
                <c:pt idx="3">
                  <c:v>0.97398602145883395</c:v>
                </c:pt>
                <c:pt idx="4">
                  <c:v>0.96668541754011295</c:v>
                </c:pt>
                <c:pt idx="5">
                  <c:v>0.959986179654153</c:v>
                </c:pt>
                <c:pt idx="6">
                  <c:v>0.953858427306565</c:v>
                </c:pt>
                <c:pt idx="7">
                  <c:v>0.94827223549978801</c:v>
                </c:pt>
                <c:pt idx="8">
                  <c:v>0.94319788566039997</c:v>
                </c:pt>
                <c:pt idx="9">
                  <c:v>0.93860599990328897</c:v>
                </c:pt>
                <c:pt idx="10">
                  <c:v>0.93446758101030403</c:v>
                </c:pt>
                <c:pt idx="11">
                  <c:v>0.93075398050103297</c:v>
                </c:pt>
                <c:pt idx="12">
                  <c:v>0.92743681717332105</c:v>
                </c:pt>
                <c:pt idx="13">
                  <c:v>0.92448786849117204</c:v>
                </c:pt>
                <c:pt idx="14">
                  <c:v>0.92187895719766</c:v>
                </c:pt>
                <c:pt idx="15">
                  <c:v>0.919581855530472</c:v>
                </c:pt>
                <c:pt idx="16">
                  <c:v>0.91756822941079497</c:v>
                </c:pt>
                <c:pt idx="17">
                  <c:v>0.91580964414340704</c:v>
                </c:pt>
                <c:pt idx="18">
                  <c:v>0.91427764490036201</c:v>
                </c:pt>
                <c:pt idx="19">
                  <c:v>0.91294390849358298</c:v>
                </c:pt>
                <c:pt idx="20">
                  <c:v>0.91178045467618496</c:v>
                </c:pt>
                <c:pt idx="21">
                  <c:v>0.910759904378733</c:v>
                </c:pt>
                <c:pt idx="22">
                  <c:v>0.90985577218423197</c:v>
                </c:pt>
                <c:pt idx="23">
                  <c:v>0.90904277939816402</c:v>
                </c:pt>
                <c:pt idx="24">
                  <c:v>0.90829717214781702</c:v>
                </c:pt>
                <c:pt idx="25">
                  <c:v>0.90759702799762698</c:v>
                </c:pt>
                <c:pt idx="26">
                  <c:v>0.90692253447515203</c:v>
                </c:pt>
                <c:pt idx="27">
                  <c:v>0.90625622329861599</c:v>
                </c:pt>
                <c:pt idx="28">
                  <c:v>0.90558314803898499</c:v>
                </c:pt>
                <c:pt idx="29">
                  <c:v>0.90489100094598296</c:v>
                </c:pt>
                <c:pt idx="30">
                  <c:v>0.90417016860946897</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attenuation'!$R$9:$R$26</c:f>
              <c:numCache>
                <c:formatCode>General</c:formatCode>
                <c:ptCount val="18"/>
                <c:pt idx="0" formatCode="0.000">
                  <c:v>0.99999999999999667</c:v>
                </c:pt>
                <c:pt idx="2" formatCode="0.000">
                  <c:v>0.99501992031872188</c:v>
                </c:pt>
                <c:pt idx="4" formatCode="0.000">
                  <c:v>0.99136786188578696</c:v>
                </c:pt>
                <c:pt idx="6" formatCode="0.000">
                  <c:v>0.98605577689242707</c:v>
                </c:pt>
                <c:pt idx="8" formatCode="0.000">
                  <c:v>0.98218238158476878</c:v>
                </c:pt>
                <c:pt idx="10" formatCode="0.000">
                  <c:v>0.97930500221336558</c:v>
                </c:pt>
                <c:pt idx="13" formatCode="0.000">
                  <c:v>0.97543160690570729</c:v>
                </c:pt>
                <c:pt idx="14" formatCode="0.000">
                  <c:v>0.9733289065958356</c:v>
                </c:pt>
                <c:pt idx="15" formatCode="0.000">
                  <c:v>0.97277556440902735</c:v>
                </c:pt>
                <c:pt idx="16" formatCode="0.000">
                  <c:v>0.97266489597166572</c:v>
                </c:pt>
                <c:pt idx="17" formatCode="0.000">
                  <c:v>0.97266489597166572</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attenuation'!$AJ$9:$AJ$39</c:f>
              <c:numCache>
                <c:formatCode>0.000</c:formatCode>
                <c:ptCount val="31"/>
                <c:pt idx="0">
                  <c:v>1</c:v>
                </c:pt>
                <c:pt idx="1">
                  <c:v>0.99887732988167999</c:v>
                </c:pt>
                <c:pt idx="2">
                  <c:v>0.99780763358204505</c:v>
                </c:pt>
                <c:pt idx="3">
                  <c:v>0.99679482345524695</c:v>
                </c:pt>
                <c:pt idx="4">
                  <c:v>0.99583747001800305</c:v>
                </c:pt>
                <c:pt idx="5">
                  <c:v>0.994933630509239</c:v>
                </c:pt>
                <c:pt idx="6">
                  <c:v>0.99408095473161195</c:v>
                </c:pt>
                <c:pt idx="7">
                  <c:v>0.99327678101766104</c:v>
                </c:pt>
                <c:pt idx="8">
                  <c:v>0.99251822272714196</c:v>
                </c:pt>
                <c:pt idx="9">
                  <c:v>0.99180224568211295</c:v>
                </c:pt>
                <c:pt idx="10">
                  <c:v>0.991125736946327</c:v>
                </c:pt>
                <c:pt idx="11">
                  <c:v>0.99048556535551502</c:v>
                </c:pt>
                <c:pt idx="12">
                  <c:v>0.98987863420511202</c:v>
                </c:pt>
                <c:pt idx="13">
                  <c:v>0.98930192650199</c:v>
                </c:pt>
                <c:pt idx="14">
                  <c:v>0.98875254318676897</c:v>
                </c:pt>
                <c:pt idx="15">
                  <c:v>0.98822773473327696</c:v>
                </c:pt>
                <c:pt idx="16">
                  <c:v>0.98772492653169797</c:v>
                </c:pt>
                <c:pt idx="17">
                  <c:v>0.98724173846201202</c:v>
                </c:pt>
                <c:pt idx="18">
                  <c:v>0.98677599906426205</c:v>
                </c:pt>
                <c:pt idx="19">
                  <c:v>0.98632575471221895</c:v>
                </c:pt>
                <c:pt idx="20">
                  <c:v>0.98588927419702399</c:v>
                </c:pt>
                <c:pt idx="21">
                  <c:v>0.985465049127356</c:v>
                </c:pt>
                <c:pt idx="22">
                  <c:v>0.98505179055270098</c:v>
                </c:pt>
                <c:pt idx="23">
                  <c:v>0.98464842221628102</c:v>
                </c:pt>
                <c:pt idx="24">
                  <c:v>0.98425407084421201</c:v>
                </c:pt>
                <c:pt idx="25">
                  <c:v>0.98386805387745802</c:v>
                </c:pt>
                <c:pt idx="26">
                  <c:v>0.98348986505313696</c:v>
                </c:pt>
                <c:pt idx="27">
                  <c:v>0.98311915824176199</c:v>
                </c:pt>
                <c:pt idx="28">
                  <c:v>0.98275572994695604</c:v>
                </c:pt>
                <c:pt idx="29">
                  <c:v>0.982399500874238</c:v>
                </c:pt>
                <c:pt idx="30">
                  <c:v>0.98205049697540903</c:v>
                </c:pt>
              </c:numCache>
            </c:numRef>
          </c:yVal>
          <c:smooth val="0"/>
        </c:ser>
        <c:dLbls>
          <c:showLegendKey val="0"/>
          <c:showVal val="0"/>
          <c:showCatName val="0"/>
          <c:showSerName val="0"/>
          <c:showPercent val="0"/>
          <c:showBubbleSize val="0"/>
        </c:dLbls>
        <c:axId val="186877056"/>
        <c:axId val="186878976"/>
      </c:scatterChart>
      <c:valAx>
        <c:axId val="186877056"/>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86878976"/>
        <c:crosses val="autoZero"/>
        <c:crossBetween val="midCat"/>
      </c:valAx>
      <c:valAx>
        <c:axId val="186878976"/>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86877056"/>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24</xdr:col>
      <xdr:colOff>609599</xdr:colOff>
      <xdr:row>4</xdr:row>
      <xdr:rowOff>4762</xdr:rowOff>
    </xdr:from>
    <xdr:to>
      <xdr:col>33</xdr:col>
      <xdr:colOff>600074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0</xdr:colOff>
      <xdr:row>4</xdr:row>
      <xdr:rowOff>0</xdr:rowOff>
    </xdr:from>
    <xdr:to>
      <xdr:col>43</xdr:col>
      <xdr:colOff>603387</xdr:colOff>
      <xdr:row>28</xdr:row>
      <xdr:rowOff>185738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74</xdr:col>
      <xdr:colOff>0</xdr:colOff>
      <xdr:row>4</xdr:row>
      <xdr:rowOff>0</xdr:rowOff>
    </xdr:from>
    <xdr:to>
      <xdr:col>83</xdr:col>
      <xdr:colOff>60635</xdr:colOff>
      <xdr:row>30</xdr:row>
      <xdr:rowOff>185738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122465</xdr:colOff>
      <xdr:row>4</xdr:row>
      <xdr:rowOff>13607</xdr:rowOff>
    </xdr:from>
    <xdr:to>
      <xdr:col>92</xdr:col>
      <xdr:colOff>183100</xdr:colOff>
      <xdr:row>31</xdr:row>
      <xdr:rowOff>8845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1</xdr:colOff>
      <xdr:row>31</xdr:row>
      <xdr:rowOff>95250</xdr:rowOff>
    </xdr:from>
    <xdr:to>
      <xdr:col>83</xdr:col>
      <xdr:colOff>60636</xdr:colOff>
      <xdr:row>59</xdr:row>
      <xdr:rowOff>90488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92</xdr:col>
      <xdr:colOff>258535</xdr:colOff>
      <xdr:row>4</xdr:row>
      <xdr:rowOff>13607</xdr:rowOff>
    </xdr:from>
    <xdr:to>
      <xdr:col>101</xdr:col>
      <xdr:colOff>319171</xdr:colOff>
      <xdr:row>31</xdr:row>
      <xdr:rowOff>36060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83</xdr:col>
      <xdr:colOff>136073</xdr:colOff>
      <xdr:row>31</xdr:row>
      <xdr:rowOff>68036</xdr:rowOff>
    </xdr:from>
    <xdr:to>
      <xdr:col>92</xdr:col>
      <xdr:colOff>196708</xdr:colOff>
      <xdr:row>59</xdr:row>
      <xdr:rowOff>63274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xdr:colOff>
      <xdr:row>5</xdr:row>
      <xdr:rowOff>4760</xdr:rowOff>
    </xdr:from>
    <xdr:to>
      <xdr:col>24</xdr:col>
      <xdr:colOff>600075</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xdr:row>
      <xdr:rowOff>47626</xdr:rowOff>
    </xdr:from>
    <xdr:to>
      <xdr:col>19</xdr:col>
      <xdr:colOff>495300</xdr:colOff>
      <xdr:row>3</xdr:row>
      <xdr:rowOff>123826</xdr:rowOff>
    </xdr:to>
    <xdr:sp macro="" textlink="">
      <xdr:nvSpPr>
        <xdr:cNvPr id="3" name="TextBox 2"/>
        <xdr:cNvSpPr txBox="1"/>
      </xdr:nvSpPr>
      <xdr:spPr>
        <a:xfrm>
          <a:off x="95250" y="285751"/>
          <a:ext cx="120777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alpha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5</xdr:row>
      <xdr:rowOff>0</xdr:rowOff>
    </xdr:from>
    <xdr:to>
      <xdr:col>50</xdr:col>
      <xdr:colOff>250825</xdr:colOff>
      <xdr:row>24</xdr:row>
      <xdr:rowOff>185739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361950</xdr:colOff>
      <xdr:row>5</xdr:row>
      <xdr:rowOff>0</xdr:rowOff>
    </xdr:from>
    <xdr:to>
      <xdr:col>58</xdr:col>
      <xdr:colOff>322791</xdr:colOff>
      <xdr:row>24</xdr:row>
      <xdr:rowOff>185739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25</xdr:row>
      <xdr:rowOff>76200</xdr:rowOff>
    </xdr:from>
    <xdr:to>
      <xdr:col>50</xdr:col>
      <xdr:colOff>250825</xdr:colOff>
      <xdr:row>47</xdr:row>
      <xdr:rowOff>71439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xdr:row>
      <xdr:rowOff>0</xdr:rowOff>
    </xdr:from>
    <xdr:to>
      <xdr:col>42</xdr:col>
      <xdr:colOff>9525</xdr:colOff>
      <xdr:row>2</xdr:row>
      <xdr:rowOff>114300</xdr:rowOff>
    </xdr:to>
    <xdr:sp macro="" textlink="">
      <xdr:nvSpPr>
        <xdr:cNvPr id="5" name="TextBox 4"/>
        <xdr:cNvSpPr txBox="1"/>
      </xdr:nvSpPr>
      <xdr:spPr>
        <a:xfrm>
          <a:off x="28574" y="238125"/>
          <a:ext cx="21783676"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beta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3</xdr:row>
      <xdr:rowOff>190499</xdr:rowOff>
    </xdr:from>
    <xdr:to>
      <xdr:col>21</xdr:col>
      <xdr:colOff>19050</xdr:colOff>
      <xdr:row>23</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4</xdr:row>
      <xdr:rowOff>0</xdr:rowOff>
    </xdr:from>
    <xdr:to>
      <xdr:col>31</xdr:col>
      <xdr:colOff>0</xdr:colOff>
      <xdr:row>23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0</xdr:rowOff>
    </xdr:from>
    <xdr:to>
      <xdr:col>21</xdr:col>
      <xdr:colOff>0</xdr:colOff>
      <xdr:row>44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25</xdr:row>
      <xdr:rowOff>0</xdr:rowOff>
    </xdr:from>
    <xdr:to>
      <xdr:col>31</xdr:col>
      <xdr:colOff>0</xdr:colOff>
      <xdr:row>44</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11189</xdr:colOff>
      <xdr:row>3</xdr:row>
      <xdr:rowOff>15222</xdr:rowOff>
    </xdr:from>
    <xdr:to>
      <xdr:col>15</xdr:col>
      <xdr:colOff>1665</xdr:colOff>
      <xdr:row>22</xdr:row>
      <xdr:rowOff>110472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342901</xdr:colOff>
      <xdr:row>14</xdr:row>
      <xdr:rowOff>38100</xdr:rowOff>
    </xdr:from>
    <xdr:to>
      <xdr:col>14</xdr:col>
      <xdr:colOff>76201</xdr:colOff>
      <xdr:row>16</xdr:row>
      <xdr:rowOff>0</xdr:rowOff>
    </xdr:to>
    <xdr:sp macro="" textlink="">
      <xdr:nvSpPr>
        <xdr:cNvPr id="6" name="TextBox 5"/>
        <xdr:cNvSpPr txBox="1"/>
      </xdr:nvSpPr>
      <xdr:spPr>
        <a:xfrm>
          <a:off x="8734426" y="280035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F</a:t>
          </a:r>
        </a:p>
      </xdr:txBody>
    </xdr:sp>
    <xdr:clientData/>
  </xdr:twoCellAnchor>
  <xdr:twoCellAnchor>
    <xdr:from>
      <xdr:col>13</xdr:col>
      <xdr:colOff>342901</xdr:colOff>
      <xdr:row>6</xdr:row>
      <xdr:rowOff>171450</xdr:rowOff>
    </xdr:from>
    <xdr:to>
      <xdr:col>14</xdr:col>
      <xdr:colOff>76201</xdr:colOff>
      <xdr:row>8</xdr:row>
      <xdr:rowOff>133350</xdr:rowOff>
    </xdr:to>
    <xdr:sp macro="" textlink="">
      <xdr:nvSpPr>
        <xdr:cNvPr id="7" name="TextBox 6"/>
        <xdr:cNvSpPr txBox="1"/>
      </xdr:nvSpPr>
      <xdr:spPr>
        <a:xfrm>
          <a:off x="8734426" y="14097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3"/>
              </a:solidFill>
            </a:rPr>
            <a:t>J</a:t>
          </a:r>
        </a:p>
      </xdr:txBody>
    </xdr:sp>
    <xdr:clientData/>
  </xdr:twoCellAnchor>
  <xdr:twoCellAnchor>
    <xdr:from>
      <xdr:col>13</xdr:col>
      <xdr:colOff>342901</xdr:colOff>
      <xdr:row>16</xdr:row>
      <xdr:rowOff>57150</xdr:rowOff>
    </xdr:from>
    <xdr:to>
      <xdr:col>14</xdr:col>
      <xdr:colOff>76201</xdr:colOff>
      <xdr:row>18</xdr:row>
      <xdr:rowOff>19050</xdr:rowOff>
    </xdr:to>
    <xdr:sp macro="" textlink="">
      <xdr:nvSpPr>
        <xdr:cNvPr id="8" name="TextBox 7"/>
        <xdr:cNvSpPr txBox="1"/>
      </xdr:nvSpPr>
      <xdr:spPr>
        <a:xfrm>
          <a:off x="8734426" y="32004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2"/>
              </a:solidFill>
            </a:rPr>
            <a:t>H</a:t>
          </a:r>
        </a:p>
      </xdr:txBody>
    </xdr:sp>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93A827A-E2B7-49D0-8CA5-1BE6AE894E29}" diskRevisions="1" revisionId="2016" version="4">
  <header guid="{293A827A-E2B7-49D0-8CA5-1BE6AE894E29}" dateTime="2016-08-31T17:48:01" maxSheetId="16" userName="Julie Durcan" r:id="rId13" minRId="2006" maxRId="2014">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2">
    <oc r="G35">
      <f>IF(C35="N",1,IF(C47&gt;0.3,1,VLOOKUP(C47,'S3.7Shallow depth gamma scaling'!$G$6:$K$66,2)))</f>
    </oc>
    <nc r="G35">
      <f>IF(C35="N",1,IF(C47&gt;0.3,1,VLOOKUP((C47*(2/C49)),'S3.7Shallow depth gamma scaling'!$G$6:$K$66,2)))</f>
    </nc>
  </rcc>
  <rcc rId="2007" sId="12">
    <oc r="G36">
      <f>IF(C35="N",1,IF(C47&gt;0.3,1,VLOOKUP(C47,'S3.7Shallow depth gamma scaling'!$G$6:$K$66,3)))</f>
    </oc>
    <nc r="G36">
      <f>IF(C35="N",1,IF(C47&gt;0.3,1,VLOOKUP((C47*(2/C49)),'S3.7Shallow depth gamma scaling'!$G$6:$K$66,3)))</f>
    </nc>
  </rcc>
  <rcc rId="2008" sId="12">
    <oc r="G37">
      <f>IF(C35="N",1,IF(C47&gt;0.3,1,VLOOKUP(C47,'S3.7Shallow depth gamma scaling'!$G$6:$K$66,4)))</f>
    </oc>
    <nc r="G37">
      <f>IF(C35="N",1,IF(C47&gt;0.3,1,VLOOKUP((C47*(2/C49)),'S3.7Shallow depth gamma scaling'!$G$6:$K$66,4)))</f>
    </nc>
  </rcc>
  <rcc rId="2009" sId="11">
    <oc r="G35">
      <f>IF(C35="N",1,IF(C47&gt;0.3,1,VLOOKUP((C47*(2/C49)),'S3.7Shallow depth gamma scaling'!$G$6:$K$66,2)))</f>
    </oc>
    <nc r="G35">
      <f>IF(C35="N",1,IF(C47&gt;0.3,1,VLOOKUP((C47*(2/C49)),'S3.7Shallow depth gamma scaling'!$G$6:$K$66,2)))</f>
    </nc>
  </rcc>
  <rcc rId="2010" sId="11">
    <oc r="G36">
      <f>IF(C35="N",1,IF(C47&gt;0.3,1,VLOOKUP((C47*(2/C49)),'S3.7Shallow depth gamma scaling'!$G$6:$K$66,3)))</f>
    </oc>
    <nc r="G36">
      <f>IF(C35="N",1,IF(C47&gt;0.3,1,VLOOKUP((C47*(2/C49)),'S3.7Shallow depth gamma scaling'!$G$6:$K$66,3)))</f>
    </nc>
  </rcc>
  <rcc rId="2011" sId="11">
    <oc r="G37">
      <f>IF(C35="N",1,IF(C47&gt;0.3,1,VLOOKUP((C47*(2/C49)),'S3.7Shallow depth gamma scaling'!$G$6:$K$66,4)))</f>
    </oc>
    <nc r="G37">
      <f>IF(C35="N",1,IF(C47&gt;0.3,1,VLOOKUP((C47*(2/C49)),'S3.7Shallow depth gamma scaling'!$G$6:$K$66,4)))</f>
    </nc>
  </rcc>
  <rcc rId="2012" sId="10">
    <oc r="G38">
      <f>IF(C35="N",1,IF((C47*(2/C49))&gt;0.3,1,VLOOKUP(C47,'S3.7Shallow depth gamma scaling'!$G$6:$K$66,5)))</f>
    </oc>
    <nc r="G38">
      <f>IF(C35="N",1,IF(C47&gt;0.3,1,VLOOKUP((C47*(2/C49)),'S3.7Shallow depth gamma scaling'!$G$6:$K$66,5)))</f>
    </nc>
  </rcc>
  <rcc rId="2013" sId="11">
    <oc r="G38">
      <f>IF(C35="N",1,IF((C47*(2/C49))&gt;0.3,1,VLOOKUP(C47,'S3.7Shallow depth gamma scaling'!$G$6:$K$66,5)))</f>
    </oc>
    <nc r="G38">
      <f>IF(C35="N",1,IF(C47&gt;0.3,1,VLOOKUP((C47*(2/C49)),'S3.7Shallow depth gamma scaling'!$G$6:$K$66,5)))</f>
    </nc>
  </rcc>
  <rcc rId="2014" sId="12">
    <oc r="G38">
      <f>IF(C35="N",1,IF(C47&gt;0.3,1,VLOOKUP(C47,'S3.7Shallow depth gamma scaling'!$G$6:$K$66,5)))</f>
    </oc>
    <nc r="G38">
      <f>IF(C35="N",1,IF(C47&gt;0.3,1,VLOOKUP((C47*(2/C49)),'S3.7Shallow depth gamma scaling'!$G$6:$K$66,5)))</f>
    </nc>
  </rcc>
  <rcv guid="{0E0958A0-CA27-4D51-A4B2-87E58FC98B30}" action="delete"/>
  <rdn rId="0" localSheetId="4" customView="1" name="Z_0E0958A0_CA27_4D51_A4B2_87E58FC98B30_.wvu.FilterData" hidden="1" oldHidden="1">
    <formula>'S3.3 α grain size attenuation'!$L$7:$X$1007</formula>
    <oldFormula>'S3.3 α grain size attenuation'!$L$7:$X$1007</oldFormula>
  </rdn>
  <rdn rId="0" localSheetId="5" customView="1" name="Z_0E0958A0_CA27_4D51_A4B2_87E58FC98B30_.wvu.FilterData" hidden="1" oldHidden="1">
    <formula>'S3.4 β grain size attenuation'!$AL$6:$BT$1007</formula>
    <oldFormula>'S3.4 β grain size attenuation'!$AL$6:$BT$1007</oldFormula>
  </rdn>
  <rcv guid="{0E0958A0-CA27-4D51-A4B2-87E58FC98B30}"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4.xml.rels><?xml version="1.0" encoding="UTF-8" standalone="yes"?>
<Relationships xmlns="http://schemas.openxmlformats.org/package/2006/relationships"><Relationship Id="rId1" Type="http://schemas.microsoft.com/office/2006/relationships/wsSortMap" Target="wsSortMap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2.x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4.xml"/><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5.xml"/><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6.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8" workbookViewId="0">
      <selection activeCell="A15" sqref="A15"/>
    </sheetView>
  </sheetViews>
  <sheetFormatPr defaultRowHeight="15" x14ac:dyDescent="0.25"/>
  <cols>
    <col min="1" max="1" width="6.140625" customWidth="1"/>
  </cols>
  <sheetData>
    <row r="1" spans="1:2" s="57" customFormat="1" ht="18.75" x14ac:dyDescent="0.3">
      <c r="A1" s="1" t="s">
        <v>97</v>
      </c>
    </row>
    <row r="2" spans="1:2" s="57" customFormat="1" ht="18.75" x14ac:dyDescent="0.3">
      <c r="A2" s="1"/>
    </row>
    <row r="3" spans="1:2" x14ac:dyDescent="0.25">
      <c r="A3" s="57" t="s">
        <v>532</v>
      </c>
      <c r="B3" s="57"/>
    </row>
    <row r="4" spans="1:2" x14ac:dyDescent="0.25">
      <c r="A4" s="57"/>
      <c r="B4" s="57"/>
    </row>
    <row r="5" spans="1:2" x14ac:dyDescent="0.25">
      <c r="A5" s="57" t="s">
        <v>531</v>
      </c>
      <c r="B5" s="57"/>
    </row>
    <row r="6" spans="1:2" s="57" customFormat="1" x14ac:dyDescent="0.25"/>
    <row r="7" spans="1:2" s="57" customFormat="1" x14ac:dyDescent="0.25">
      <c r="A7" s="57" t="s">
        <v>530</v>
      </c>
    </row>
    <row r="9" spans="1:2" s="57" customFormat="1" x14ac:dyDescent="0.25">
      <c r="A9" s="2" t="s">
        <v>533</v>
      </c>
    </row>
    <row r="10" spans="1:2" s="57" customFormat="1" x14ac:dyDescent="0.25"/>
    <row r="11" spans="1:2" x14ac:dyDescent="0.25">
      <c r="A11" s="57" t="s">
        <v>61</v>
      </c>
      <c r="B11" s="59" t="s">
        <v>63</v>
      </c>
    </row>
    <row r="12" spans="1:2" x14ac:dyDescent="0.25">
      <c r="B12" s="13" t="s">
        <v>110</v>
      </c>
    </row>
    <row r="14" spans="1:2" x14ac:dyDescent="0.25">
      <c r="A14" t="s">
        <v>62</v>
      </c>
      <c r="B14" s="3" t="s">
        <v>0</v>
      </c>
    </row>
    <row r="15" spans="1:2" x14ac:dyDescent="0.25">
      <c r="B15" s="13" t="s">
        <v>111</v>
      </c>
    </row>
    <row r="17" spans="1:2" x14ac:dyDescent="0.25">
      <c r="A17" t="s">
        <v>64</v>
      </c>
      <c r="B17" s="3" t="s">
        <v>55</v>
      </c>
    </row>
    <row r="18" spans="1:2" x14ac:dyDescent="0.25">
      <c r="B18" s="13" t="s">
        <v>40</v>
      </c>
    </row>
    <row r="20" spans="1:2" x14ac:dyDescent="0.25">
      <c r="A20" t="s">
        <v>65</v>
      </c>
      <c r="B20" s="3" t="s">
        <v>56</v>
      </c>
    </row>
    <row r="21" spans="1:2" s="57" customFormat="1" x14ac:dyDescent="0.25">
      <c r="A21"/>
      <c r="B21" s="13" t="s">
        <v>39</v>
      </c>
    </row>
    <row r="22" spans="1:2" s="57" customFormat="1" x14ac:dyDescent="0.25">
      <c r="A22"/>
      <c r="B22"/>
    </row>
    <row r="23" spans="1:2" s="57" customFormat="1" x14ac:dyDescent="0.25">
      <c r="A23" t="s">
        <v>66</v>
      </c>
      <c r="B23" s="3" t="s">
        <v>70</v>
      </c>
    </row>
    <row r="24" spans="1:2" x14ac:dyDescent="0.25">
      <c r="B24" s="13" t="s">
        <v>42</v>
      </c>
    </row>
    <row r="26" spans="1:2" x14ac:dyDescent="0.25">
      <c r="A26" s="57" t="s">
        <v>67</v>
      </c>
      <c r="B26" s="59" t="s">
        <v>70</v>
      </c>
    </row>
    <row r="27" spans="1:2" x14ac:dyDescent="0.25">
      <c r="A27" s="57"/>
      <c r="B27" s="57" t="s">
        <v>54</v>
      </c>
    </row>
    <row r="28" spans="1:2" x14ac:dyDescent="0.25">
      <c r="A28" s="57"/>
      <c r="B28" s="57"/>
    </row>
    <row r="29" spans="1:2" x14ac:dyDescent="0.25">
      <c r="A29" t="s">
        <v>68</v>
      </c>
      <c r="B29" s="59" t="s">
        <v>664</v>
      </c>
    </row>
    <row r="30" spans="1:2" x14ac:dyDescent="0.25">
      <c r="B30" s="58" t="s">
        <v>665</v>
      </c>
    </row>
    <row r="31" spans="1:2" x14ac:dyDescent="0.25">
      <c r="A31" s="57"/>
      <c r="B31" s="57"/>
    </row>
    <row r="32" spans="1:2" x14ac:dyDescent="0.25">
      <c r="A32" s="57" t="s">
        <v>98</v>
      </c>
      <c r="B32" s="3" t="s">
        <v>69</v>
      </c>
    </row>
    <row r="33" spans="1:2" x14ac:dyDescent="0.25">
      <c r="A33" s="57"/>
      <c r="B33" s="13" t="s">
        <v>41</v>
      </c>
    </row>
    <row r="35" spans="1:2" x14ac:dyDescent="0.25">
      <c r="A35" s="57" t="s">
        <v>99</v>
      </c>
      <c r="B35" s="59" t="s">
        <v>103</v>
      </c>
    </row>
    <row r="37" spans="1:2" x14ac:dyDescent="0.25">
      <c r="A37" s="57" t="s">
        <v>100</v>
      </c>
      <c r="B37" s="59" t="s">
        <v>104</v>
      </c>
    </row>
    <row r="38" spans="1:2" x14ac:dyDescent="0.25">
      <c r="A38" s="57"/>
    </row>
    <row r="39" spans="1:2" x14ac:dyDescent="0.25">
      <c r="A39" s="57" t="s">
        <v>101</v>
      </c>
      <c r="B39" s="59" t="s">
        <v>109</v>
      </c>
    </row>
    <row r="41" spans="1:2" x14ac:dyDescent="0.25">
      <c r="A41" s="57" t="s">
        <v>102</v>
      </c>
      <c r="B41" s="59" t="s">
        <v>105</v>
      </c>
    </row>
    <row r="42" spans="1:2" x14ac:dyDescent="0.25">
      <c r="B42" t="s">
        <v>107</v>
      </c>
    </row>
    <row r="44" spans="1:2" x14ac:dyDescent="0.25">
      <c r="A44" t="s">
        <v>663</v>
      </c>
      <c r="B44" s="59" t="s">
        <v>106</v>
      </c>
    </row>
    <row r="45" spans="1:2" x14ac:dyDescent="0.25">
      <c r="B45" s="58" t="s">
        <v>108</v>
      </c>
    </row>
    <row r="47" spans="1:2" x14ac:dyDescent="0.25">
      <c r="B47" s="59" t="s">
        <v>26</v>
      </c>
    </row>
  </sheetData>
  <customSheetViews>
    <customSheetView guid="{0E0958A0-CA27-4D51-A4B2-87E58FC98B30}" topLeftCell="A8">
      <selection activeCell="A15" sqref="A15"/>
      <pageMargins left="0.7" right="0.7" top="0.75" bottom="0.75" header="0.3" footer="0.3"/>
      <pageSetup paperSize="9" orientation="portrait" r:id="rId1"/>
    </customSheetView>
    <customSheetView guid="{A9D8DC52-F871-43AB-9FC4-781C7783690E}" topLeftCell="A8">
      <selection activeCell="A15" sqref="A15"/>
      <pageMargins left="0.7" right="0.7" top="0.75" bottom="0.75" header="0.3" footer="0.3"/>
      <pageSetup paperSize="9" orientation="portrait" r:id="rId2"/>
    </customSheetView>
    <customSheetView guid="{5F7B65FB-3629-484C-99F7-C769A18C2DDB}" topLeftCell="A8">
      <selection activeCell="A15" sqref="A1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A22" zoomScale="85" zoomScaleNormal="85" workbookViewId="0">
      <selection activeCell="G38" sqref="G38"/>
    </sheetView>
  </sheetViews>
  <sheetFormatPr defaultRowHeight="15" customHeight="1" x14ac:dyDescent="0.25"/>
  <cols>
    <col min="1" max="1" width="9.140625" style="142"/>
    <col min="2" max="2" width="32.140625" style="142" bestFit="1" customWidth="1"/>
    <col min="3" max="3" width="18.855468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4"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764</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156"/>
      <c r="Q5" s="156"/>
      <c r="R5" s="141"/>
      <c r="S5" s="132"/>
      <c r="T5" s="156"/>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657</v>
      </c>
      <c r="D6" s="142"/>
      <c r="F6" s="130"/>
      <c r="L6" s="132" t="s">
        <v>115</v>
      </c>
      <c r="M6" s="22" t="s">
        <v>116</v>
      </c>
      <c r="N6" s="204" t="str">
        <f t="shared" si="0"/>
        <v>Quartz</v>
      </c>
      <c r="P6" s="154"/>
      <c r="Q6" s="154"/>
      <c r="S6" s="136"/>
    </row>
    <row r="7" spans="1:53" ht="15" customHeight="1" x14ac:dyDescent="0.25">
      <c r="A7" s="136" t="s">
        <v>507</v>
      </c>
      <c r="B7" s="22" t="s">
        <v>508</v>
      </c>
      <c r="C7" s="137" t="s">
        <v>504</v>
      </c>
      <c r="D7" s="142"/>
      <c r="F7" s="306" t="s">
        <v>516</v>
      </c>
      <c r="G7" s="306"/>
      <c r="H7" s="306"/>
      <c r="I7" s="306"/>
      <c r="J7" s="306"/>
      <c r="L7" s="132" t="s">
        <v>507</v>
      </c>
      <c r="M7" s="22" t="s">
        <v>508</v>
      </c>
      <c r="N7" s="204" t="str">
        <f t="shared" si="0"/>
        <v>Q</v>
      </c>
      <c r="P7" s="154"/>
      <c r="Q7" s="154"/>
      <c r="S7" s="136"/>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c r="P8" s="154"/>
      <c r="Q8" s="154"/>
      <c r="S8" s="136"/>
    </row>
    <row r="9" spans="1:53" ht="15" customHeight="1" x14ac:dyDescent="0.25">
      <c r="A9" s="136" t="s">
        <v>120</v>
      </c>
      <c r="B9" s="22" t="s">
        <v>701</v>
      </c>
      <c r="C9" s="143">
        <v>3.4</v>
      </c>
      <c r="D9" s="142"/>
      <c r="F9" s="306"/>
      <c r="G9" s="306"/>
      <c r="H9" s="306"/>
      <c r="I9" s="306"/>
      <c r="J9" s="306"/>
      <c r="L9" s="132" t="s">
        <v>120</v>
      </c>
      <c r="M9" s="22" t="s">
        <v>701</v>
      </c>
      <c r="N9" s="204">
        <f t="shared" si="0"/>
        <v>3.4</v>
      </c>
      <c r="P9" s="154"/>
      <c r="Q9" s="154"/>
      <c r="S9" s="136"/>
    </row>
    <row r="10" spans="1:53" ht="15" customHeight="1" x14ac:dyDescent="0.25">
      <c r="A10" s="136" t="s">
        <v>121</v>
      </c>
      <c r="B10" s="22" t="s">
        <v>122</v>
      </c>
      <c r="C10" s="143">
        <v>0.51</v>
      </c>
      <c r="D10" s="142"/>
      <c r="L10" s="132" t="s">
        <v>121</v>
      </c>
      <c r="M10" s="22" t="s">
        <v>122</v>
      </c>
      <c r="N10" s="204">
        <f t="shared" si="0"/>
        <v>0.51</v>
      </c>
      <c r="P10" s="154"/>
      <c r="Q10" s="154"/>
      <c r="S10" s="136"/>
    </row>
    <row r="11" spans="1:53" ht="15" customHeight="1" x14ac:dyDescent="0.25">
      <c r="A11" s="136" t="s">
        <v>123</v>
      </c>
      <c r="B11" s="22" t="s">
        <v>124</v>
      </c>
      <c r="C11" s="143">
        <v>14.47</v>
      </c>
      <c r="D11" s="142"/>
      <c r="F11" s="170"/>
      <c r="G11" s="52" t="s">
        <v>463</v>
      </c>
      <c r="H11" s="52" t="s">
        <v>464</v>
      </c>
      <c r="I11" s="52" t="s">
        <v>465</v>
      </c>
      <c r="J11" s="145"/>
      <c r="L11" s="132" t="s">
        <v>123</v>
      </c>
      <c r="M11" s="22" t="s">
        <v>124</v>
      </c>
      <c r="N11" s="204">
        <f t="shared" si="0"/>
        <v>14.47</v>
      </c>
      <c r="P11" s="154"/>
      <c r="Q11" s="154"/>
      <c r="S11" s="136"/>
    </row>
    <row r="12" spans="1:53" ht="15" customHeight="1" x14ac:dyDescent="0.25">
      <c r="A12" s="136" t="s">
        <v>125</v>
      </c>
      <c r="B12" s="22" t="s">
        <v>126</v>
      </c>
      <c r="C12" s="143">
        <v>1.69</v>
      </c>
      <c r="D12" s="142"/>
      <c r="E12" s="146"/>
      <c r="F12" s="171" t="s">
        <v>11</v>
      </c>
      <c r="G12" s="138">
        <f>$C$9*'S3.2 Conversion factors'!C6</f>
        <v>9.452</v>
      </c>
      <c r="H12" s="138">
        <f>$C$9*'S3.2 Conversion factors'!C10</f>
        <v>0.49639999999999995</v>
      </c>
      <c r="I12" s="138">
        <f>$C$9*'S3.2 Conversion factors'!C18</f>
        <v>0.38419999999999999</v>
      </c>
      <c r="L12" s="132" t="s">
        <v>125</v>
      </c>
      <c r="M12" s="22" t="s">
        <v>126</v>
      </c>
      <c r="N12" s="204">
        <f t="shared" si="0"/>
        <v>1.69</v>
      </c>
      <c r="P12" s="154"/>
      <c r="Q12" s="154"/>
      <c r="S12" s="136"/>
    </row>
    <row r="13" spans="1:53" ht="15" customHeight="1" x14ac:dyDescent="0.25">
      <c r="A13" s="136" t="s">
        <v>127</v>
      </c>
      <c r="B13" s="22" t="s">
        <v>128</v>
      </c>
      <c r="C13" s="143">
        <v>1.2</v>
      </c>
      <c r="D13" s="142"/>
      <c r="E13" s="146"/>
      <c r="F13" s="171" t="s">
        <v>451</v>
      </c>
      <c r="G13" s="138">
        <f>$G$12*SQRT((('S3.2 Conversion factors'!C7/'S3.2 Conversion factors'!C6)^2)+(($C$10/$C$9)^2))</f>
        <v>1.418288619874269</v>
      </c>
      <c r="H13" s="138">
        <f>$H$12*SQRT((('S3.2 Conversion factors'!C11/'S3.2 Conversion factors'!C10)^2)+(($C$10/$C$9)^2))</f>
        <v>7.4472436084125265E-2</v>
      </c>
      <c r="I13" s="138">
        <f>$I$12*SQRT((('S3.2 Conversion factors'!C19/'S3.2 Conversion factors'!C18)^2)+(($C$10/$C$9)^2))</f>
        <v>5.7634098236796223E-2</v>
      </c>
      <c r="K13" s="147"/>
      <c r="L13" s="132" t="s">
        <v>127</v>
      </c>
      <c r="M13" s="22" t="s">
        <v>128</v>
      </c>
      <c r="N13" s="204">
        <f t="shared" si="0"/>
        <v>1.2</v>
      </c>
      <c r="P13" s="154"/>
      <c r="Q13" s="154"/>
      <c r="S13" s="136"/>
    </row>
    <row r="14" spans="1:53" ht="15" customHeight="1" x14ac:dyDescent="0.25">
      <c r="A14" s="136" t="s">
        <v>129</v>
      </c>
      <c r="B14" s="22" t="s">
        <v>130</v>
      </c>
      <c r="C14" s="143">
        <v>0.14000000000000001</v>
      </c>
      <c r="D14" s="142"/>
      <c r="E14" s="21"/>
      <c r="F14" s="171" t="s">
        <v>12</v>
      </c>
      <c r="G14" s="138">
        <f>$C$11*'S3.2 Conversion factors'!C8</f>
        <v>10.592040000000001</v>
      </c>
      <c r="H14" s="138">
        <f>$C$11*'S3.2 Conversion factors'!C12</f>
        <v>0.39503100000000002</v>
      </c>
      <c r="I14" s="138">
        <f>$C$11*'S3.2 Conversion factors'!C20</f>
        <v>0.68877200000000005</v>
      </c>
      <c r="K14" s="147"/>
      <c r="L14" s="132" t="s">
        <v>129</v>
      </c>
      <c r="M14" s="22" t="s">
        <v>130</v>
      </c>
      <c r="N14" s="204">
        <f t="shared" si="0"/>
        <v>0.14000000000000001</v>
      </c>
      <c r="P14" s="154"/>
      <c r="Q14" s="154"/>
      <c r="S14" s="136"/>
    </row>
    <row r="15" spans="1:53" ht="15" customHeight="1" x14ac:dyDescent="0.25">
      <c r="A15" s="136" t="s">
        <v>131</v>
      </c>
      <c r="B15" s="22" t="s">
        <v>132</v>
      </c>
      <c r="C15" s="135">
        <v>0</v>
      </c>
      <c r="D15" s="142"/>
      <c r="E15" s="21"/>
      <c r="F15" s="171" t="s">
        <v>452</v>
      </c>
      <c r="G15" s="138">
        <f>$G$14*SQRT((('S3.2 Conversion factors'!C9/'S3.2 Conversion factors'!C8)^2)+(($C$12/$C$11)^2))</f>
        <v>1.2376434497589175</v>
      </c>
      <c r="H15" s="138">
        <f>$H$14*SQRT((('S3.2 Conversion factors'!C13/'S3.2 Conversion factors'!C12)^2)+(($C$12/$C$11)^2))</f>
        <v>4.791412506564386E-2</v>
      </c>
      <c r="I15" s="138">
        <f>$I$14*SQRT((('S3.2 Conversion factors'!C21/'S3.2 Conversion factors'!C20)^2)+(($C$12/$C$11)^2))</f>
        <v>8.0494963542236356E-2</v>
      </c>
      <c r="K15" s="147"/>
      <c r="L15" s="132" t="s">
        <v>131</v>
      </c>
      <c r="M15" s="22" t="s">
        <v>132</v>
      </c>
      <c r="N15" s="204">
        <f t="shared" si="0"/>
        <v>0</v>
      </c>
      <c r="P15" s="154"/>
      <c r="Q15" s="154"/>
      <c r="S15" s="136"/>
    </row>
    <row r="16" spans="1:53" ht="15" customHeight="1" x14ac:dyDescent="0.25">
      <c r="A16" s="136" t="s">
        <v>136</v>
      </c>
      <c r="B16" s="22" t="s">
        <v>137</v>
      </c>
      <c r="C16" s="135">
        <v>0</v>
      </c>
      <c r="D16" s="142"/>
      <c r="E16" s="21"/>
      <c r="F16" s="171" t="s">
        <v>18</v>
      </c>
      <c r="G16" s="138"/>
      <c r="H16" s="138">
        <f>$C$13*'S3.2 Conversion factors'!C14</f>
        <v>0.93840000000000001</v>
      </c>
      <c r="I16" s="138">
        <f>$C$13*'S3.2 Conversion factors'!C22</f>
        <v>0.29159999999999997</v>
      </c>
      <c r="K16" s="147"/>
      <c r="L16" s="132" t="s">
        <v>136</v>
      </c>
      <c r="M16" s="22" t="s">
        <v>137</v>
      </c>
      <c r="N16" s="204">
        <f t="shared" si="0"/>
        <v>0</v>
      </c>
      <c r="P16" s="154"/>
      <c r="Q16" s="154"/>
      <c r="S16" s="136"/>
    </row>
    <row r="17" spans="1:19" ht="15" customHeight="1" x14ac:dyDescent="0.25">
      <c r="A17" s="136" t="s">
        <v>138</v>
      </c>
      <c r="B17" s="22" t="s">
        <v>139</v>
      </c>
      <c r="C17" s="135" t="s">
        <v>505</v>
      </c>
      <c r="D17" s="142"/>
      <c r="E17" s="21"/>
      <c r="F17" s="171" t="s">
        <v>453</v>
      </c>
      <c r="G17" s="138"/>
      <c r="H17" s="138">
        <f>$H$16*SQRT((('S3.2 Conversion factors'!C15/'S3.2 Conversion factors'!C14)^2)+(($C$14/$C$13)^2))</f>
        <v>0.10981344376975927</v>
      </c>
      <c r="I17" s="138">
        <f>$I$16*SQRT((('S3.2 Conversion factors'!C23/'S3.2 Conversion factors'!C22)^2)+(($C$14/$C$13)^2))</f>
        <v>3.4478345072688155E-2</v>
      </c>
      <c r="K17" s="147"/>
      <c r="L17" s="132" t="s">
        <v>138</v>
      </c>
      <c r="M17" s="22" t="s">
        <v>139</v>
      </c>
      <c r="N17" s="204" t="str">
        <f t="shared" si="0"/>
        <v>N</v>
      </c>
      <c r="P17" s="154"/>
      <c r="Q17" s="154"/>
      <c r="S17" s="136"/>
    </row>
    <row r="18" spans="1:19" ht="15" customHeight="1" x14ac:dyDescent="0.25">
      <c r="A18" s="136" t="s">
        <v>140</v>
      </c>
      <c r="B18" s="22" t="s">
        <v>141</v>
      </c>
      <c r="C18" s="149"/>
      <c r="D18" s="142"/>
      <c r="E18" s="21"/>
      <c r="F18" s="171" t="s">
        <v>24</v>
      </c>
      <c r="G18" s="138"/>
      <c r="H18" s="250">
        <f>IF(C17="Y",(-9.17+38.13*C13)*'S3.2 Conversion factors'!C16,C15*'S3.2 Conversion factors'!C16)</f>
        <v>0</v>
      </c>
      <c r="I18" s="138"/>
      <c r="K18" s="148"/>
      <c r="L18" s="132" t="s">
        <v>142</v>
      </c>
      <c r="M18" s="156" t="s">
        <v>559</v>
      </c>
      <c r="N18" s="159">
        <f>G12</f>
        <v>9.452</v>
      </c>
      <c r="P18" s="154"/>
      <c r="Q18" s="154"/>
      <c r="S18" s="136"/>
    </row>
    <row r="19" spans="1:19" ht="15" customHeight="1" x14ac:dyDescent="0.25">
      <c r="A19" s="136" t="s">
        <v>143</v>
      </c>
      <c r="B19" s="22" t="s">
        <v>702</v>
      </c>
      <c r="C19" s="149"/>
      <c r="D19" s="142"/>
      <c r="E19" s="21"/>
      <c r="F19" s="171" t="s">
        <v>454</v>
      </c>
      <c r="G19" s="138"/>
      <c r="H19" s="250">
        <f>IF(H18=0,0,(IF(C17="Y",($H$18*SQRT(((C14/C13)^2)+(('S3.2 Conversion factors'!C17/'S3.2 Conversion factors'!C16)^2))),(H18*SQRT(((C16/C15)^2)+(('S3.2 Conversion factors'!C17/'S3.2 Conversion factors'!C16)^2))))))</f>
        <v>0</v>
      </c>
      <c r="I19" s="138"/>
      <c r="K19" s="148"/>
      <c r="L19" s="132" t="s">
        <v>144</v>
      </c>
      <c r="M19" s="154" t="s">
        <v>560</v>
      </c>
      <c r="N19" s="159">
        <f>G13</f>
        <v>1.418288619874269</v>
      </c>
      <c r="P19" s="154"/>
      <c r="Q19" s="154"/>
      <c r="S19" s="136"/>
    </row>
    <row r="20" spans="1:19" ht="15" customHeight="1" x14ac:dyDescent="0.25">
      <c r="A20" s="136" t="s">
        <v>145</v>
      </c>
      <c r="B20" s="22" t="s">
        <v>146</v>
      </c>
      <c r="C20" s="149"/>
      <c r="D20" s="142"/>
      <c r="E20" s="21"/>
      <c r="F20" s="171" t="s">
        <v>502</v>
      </c>
      <c r="G20" s="138">
        <f>C27</f>
        <v>0</v>
      </c>
      <c r="H20" s="138">
        <f>C29</f>
        <v>0</v>
      </c>
      <c r="I20" s="138">
        <f>C31</f>
        <v>0</v>
      </c>
      <c r="K20" s="148"/>
      <c r="L20" s="132" t="s">
        <v>147</v>
      </c>
      <c r="M20" s="154" t="s">
        <v>561</v>
      </c>
      <c r="N20" s="159">
        <f>H12</f>
        <v>0.49639999999999995</v>
      </c>
      <c r="P20" s="154"/>
      <c r="Q20" s="154"/>
      <c r="S20" s="136"/>
    </row>
    <row r="21" spans="1:19" ht="15" customHeight="1" x14ac:dyDescent="0.25">
      <c r="A21" s="136" t="s">
        <v>148</v>
      </c>
      <c r="B21" s="22" t="s">
        <v>703</v>
      </c>
      <c r="C21" s="149"/>
      <c r="D21" s="142"/>
      <c r="E21" s="21"/>
      <c r="F21" s="171" t="s">
        <v>503</v>
      </c>
      <c r="G21" s="138">
        <f>C28</f>
        <v>0</v>
      </c>
      <c r="H21" s="138">
        <f>C30</f>
        <v>0</v>
      </c>
      <c r="I21" s="138">
        <f>C32</f>
        <v>0</v>
      </c>
      <c r="K21" s="148"/>
      <c r="L21" s="132" t="s">
        <v>149</v>
      </c>
      <c r="M21" s="154" t="s">
        <v>562</v>
      </c>
      <c r="N21" s="159">
        <f>H13</f>
        <v>7.4472436084125265E-2</v>
      </c>
      <c r="P21" s="154"/>
      <c r="Q21" s="154"/>
      <c r="S21" s="136"/>
    </row>
    <row r="22" spans="1:19" ht="15" customHeight="1" x14ac:dyDescent="0.25">
      <c r="A22" s="136" t="s">
        <v>150</v>
      </c>
      <c r="B22" s="22" t="s">
        <v>151</v>
      </c>
      <c r="C22" s="149"/>
      <c r="D22" s="142"/>
      <c r="E22" s="21"/>
      <c r="F22" s="171"/>
      <c r="G22" s="138"/>
      <c r="H22" s="138"/>
      <c r="I22" s="138"/>
      <c r="K22" s="148"/>
      <c r="L22" s="132" t="s">
        <v>152</v>
      </c>
      <c r="M22" s="154" t="s">
        <v>563</v>
      </c>
      <c r="N22" s="159">
        <f>I12</f>
        <v>0.38419999999999999</v>
      </c>
      <c r="P22" s="154"/>
      <c r="Q22" s="154"/>
      <c r="S22" s="136"/>
    </row>
    <row r="23" spans="1:19" ht="15" customHeight="1" x14ac:dyDescent="0.25">
      <c r="A23" s="136" t="s">
        <v>153</v>
      </c>
      <c r="B23" s="22" t="s">
        <v>704</v>
      </c>
      <c r="C23" s="149"/>
      <c r="D23" s="142"/>
      <c r="E23" s="21"/>
      <c r="F23" s="171"/>
      <c r="G23" s="138"/>
      <c r="H23" s="138"/>
      <c r="I23" s="138"/>
      <c r="K23" s="148"/>
      <c r="L23" s="132" t="s">
        <v>154</v>
      </c>
      <c r="M23" s="154" t="s">
        <v>720</v>
      </c>
      <c r="N23" s="159">
        <f>I13</f>
        <v>5.7634098236796223E-2</v>
      </c>
      <c r="P23" s="154"/>
      <c r="Q23" s="154"/>
      <c r="S23" s="136"/>
    </row>
    <row r="24" spans="1:19" ht="15" customHeight="1" x14ac:dyDescent="0.25">
      <c r="A24" s="136" t="s">
        <v>155</v>
      </c>
      <c r="B24" s="22" t="s">
        <v>705</v>
      </c>
      <c r="C24" s="149"/>
      <c r="D24" s="142"/>
      <c r="E24" s="21"/>
      <c r="F24" s="171" t="s">
        <v>455</v>
      </c>
      <c r="G24" s="164">
        <f>SUM(G12,G14)</f>
        <v>20.044040000000003</v>
      </c>
      <c r="H24" s="164">
        <f>SUM(H12,H14,H16,H18)</f>
        <v>1.829831</v>
      </c>
      <c r="I24" s="164">
        <f>SUM(I12,I14,I16)</f>
        <v>1.3645719999999999</v>
      </c>
      <c r="K24" s="148"/>
      <c r="L24" s="132" t="s">
        <v>156</v>
      </c>
      <c r="M24" s="154" t="s">
        <v>564</v>
      </c>
      <c r="N24" s="159">
        <f>G14</f>
        <v>10.592040000000001</v>
      </c>
      <c r="O24" s="150"/>
      <c r="P24" s="154"/>
      <c r="Q24" s="154"/>
      <c r="S24" s="136"/>
    </row>
    <row r="25" spans="1:19" ht="15" customHeight="1" x14ac:dyDescent="0.25">
      <c r="A25" s="136" t="s">
        <v>157</v>
      </c>
      <c r="B25" s="22" t="s">
        <v>706</v>
      </c>
      <c r="C25" s="149"/>
      <c r="D25" s="142"/>
      <c r="F25" s="171" t="s">
        <v>456</v>
      </c>
      <c r="G25" s="164">
        <f>SQRT((G13^2)+(G15^2))</f>
        <v>1.8823665737565607</v>
      </c>
      <c r="H25" s="164">
        <f>SQRT((H13^2)+(H15^2)+(H17^2)+(H19^2))</f>
        <v>0.14107054812994937</v>
      </c>
      <c r="I25" s="164">
        <f>SQRT((I13^2)+(I15^2)+(I17^2)+(I19^2))</f>
        <v>0.10483265099283713</v>
      </c>
      <c r="K25" s="148"/>
      <c r="L25" s="132" t="s">
        <v>158</v>
      </c>
      <c r="M25" s="154" t="s">
        <v>565</v>
      </c>
      <c r="N25" s="159">
        <f>G15</f>
        <v>1.2376434497589175</v>
      </c>
      <c r="O25" s="150"/>
      <c r="P25" s="154"/>
      <c r="Q25" s="154"/>
      <c r="S25" s="136"/>
    </row>
    <row r="26" spans="1:19" ht="15" customHeight="1" x14ac:dyDescent="0.25">
      <c r="A26" s="136" t="s">
        <v>159</v>
      </c>
      <c r="B26" s="22" t="s">
        <v>160</v>
      </c>
      <c r="C26" s="149"/>
      <c r="D26" s="142"/>
      <c r="E26" s="21"/>
      <c r="K26" s="148"/>
      <c r="L26" s="132" t="s">
        <v>161</v>
      </c>
      <c r="M26" s="154" t="s">
        <v>566</v>
      </c>
      <c r="N26" s="159">
        <f>H14</f>
        <v>0.39503100000000002</v>
      </c>
      <c r="O26" s="150"/>
      <c r="P26" s="154"/>
      <c r="Q26" s="154"/>
      <c r="S26" s="136"/>
    </row>
    <row r="27" spans="1:19" ht="15" customHeight="1" x14ac:dyDescent="0.25">
      <c r="A27" s="136" t="s">
        <v>162</v>
      </c>
      <c r="B27" s="22" t="s">
        <v>472</v>
      </c>
      <c r="C27" s="149"/>
      <c r="D27" s="142"/>
      <c r="E27" s="21"/>
      <c r="K27" s="148"/>
      <c r="L27" s="132" t="s">
        <v>163</v>
      </c>
      <c r="M27" s="154" t="s">
        <v>721</v>
      </c>
      <c r="N27" s="159">
        <f>H15</f>
        <v>4.791412506564386E-2</v>
      </c>
      <c r="O27" s="150"/>
      <c r="P27" s="154"/>
      <c r="Q27" s="154"/>
      <c r="S27" s="136"/>
    </row>
    <row r="28" spans="1:19" ht="15" customHeight="1" x14ac:dyDescent="0.25">
      <c r="A28" s="136" t="s">
        <v>164</v>
      </c>
      <c r="B28" s="22" t="s">
        <v>707</v>
      </c>
      <c r="C28" s="149"/>
      <c r="D28" s="142"/>
      <c r="E28" s="21"/>
      <c r="F28" s="130" t="s">
        <v>548</v>
      </c>
      <c r="K28" s="148"/>
      <c r="L28" s="132" t="s">
        <v>165</v>
      </c>
      <c r="M28" s="154" t="s">
        <v>567</v>
      </c>
      <c r="N28" s="159">
        <f>I14</f>
        <v>0.68877200000000005</v>
      </c>
      <c r="O28" s="150"/>
      <c r="P28" s="154"/>
      <c r="Q28" s="154"/>
      <c r="S28" s="136"/>
    </row>
    <row r="29" spans="1:19" ht="15" customHeight="1" x14ac:dyDescent="0.25">
      <c r="A29" s="136" t="s">
        <v>166</v>
      </c>
      <c r="B29" s="22" t="s">
        <v>473</v>
      </c>
      <c r="C29" s="149"/>
      <c r="D29" s="142"/>
      <c r="E29" s="21"/>
      <c r="K29" s="148"/>
      <c r="L29" s="132" t="s">
        <v>167</v>
      </c>
      <c r="M29" s="154" t="s">
        <v>568</v>
      </c>
      <c r="N29" s="159">
        <f>I15</f>
        <v>8.0494963542236356E-2</v>
      </c>
      <c r="O29" s="150"/>
      <c r="P29" s="154"/>
      <c r="Q29" s="154"/>
      <c r="S29" s="136"/>
    </row>
    <row r="30" spans="1:19" ht="15" customHeight="1" x14ac:dyDescent="0.25">
      <c r="A30" s="136" t="s">
        <v>168</v>
      </c>
      <c r="B30" s="22" t="s">
        <v>708</v>
      </c>
      <c r="C30" s="149"/>
      <c r="D30" s="142"/>
      <c r="E30" s="21"/>
      <c r="F30" s="308" t="s">
        <v>996</v>
      </c>
      <c r="G30" s="308"/>
      <c r="H30" s="308"/>
      <c r="I30" s="308"/>
      <c r="J30" s="308"/>
      <c r="K30" s="148"/>
      <c r="L30" s="132" t="s">
        <v>169</v>
      </c>
      <c r="M30" s="154" t="s">
        <v>569</v>
      </c>
      <c r="N30" s="159">
        <f>H16</f>
        <v>0.93840000000000001</v>
      </c>
      <c r="O30" s="150"/>
      <c r="P30" s="154"/>
      <c r="Q30" s="154"/>
      <c r="S30" s="136"/>
    </row>
    <row r="31" spans="1:19" ht="15" customHeight="1" x14ac:dyDescent="0.25">
      <c r="A31" s="136" t="s">
        <v>170</v>
      </c>
      <c r="B31" s="22" t="s">
        <v>709</v>
      </c>
      <c r="C31" s="149"/>
      <c r="D31" s="142"/>
      <c r="E31" s="21"/>
      <c r="F31" s="308"/>
      <c r="G31" s="308"/>
      <c r="H31" s="308"/>
      <c r="I31" s="308"/>
      <c r="J31" s="308"/>
      <c r="K31" s="148"/>
      <c r="L31" s="132" t="s">
        <v>171</v>
      </c>
      <c r="M31" s="154" t="s">
        <v>570</v>
      </c>
      <c r="N31" s="159">
        <f>H17</f>
        <v>0.10981344376975927</v>
      </c>
      <c r="O31" s="150"/>
      <c r="P31" s="154"/>
      <c r="Q31" s="154"/>
      <c r="S31" s="136"/>
    </row>
    <row r="32" spans="1:19" ht="15" customHeight="1" x14ac:dyDescent="0.25">
      <c r="A32" s="136" t="s">
        <v>172</v>
      </c>
      <c r="B32" s="22" t="s">
        <v>710</v>
      </c>
      <c r="C32" s="149"/>
      <c r="D32" s="142"/>
      <c r="E32" s="21"/>
      <c r="F32" s="308"/>
      <c r="G32" s="308"/>
      <c r="H32" s="308"/>
      <c r="I32" s="308"/>
      <c r="J32" s="308"/>
      <c r="K32" s="148"/>
      <c r="L32" s="132" t="s">
        <v>173</v>
      </c>
      <c r="M32" s="154" t="s">
        <v>571</v>
      </c>
      <c r="N32" s="159">
        <f>I16</f>
        <v>0.29159999999999997</v>
      </c>
      <c r="O32" s="150"/>
      <c r="P32" s="154"/>
      <c r="Q32" s="154"/>
      <c r="S32" s="136"/>
    </row>
    <row r="33" spans="1:19" ht="15" customHeight="1" x14ac:dyDescent="0.25">
      <c r="A33" s="136" t="s">
        <v>174</v>
      </c>
      <c r="B33" s="22" t="s">
        <v>581</v>
      </c>
      <c r="C33" s="149"/>
      <c r="D33" s="142"/>
      <c r="E33" s="21"/>
      <c r="K33" s="148"/>
      <c r="L33" s="132" t="s">
        <v>175</v>
      </c>
      <c r="M33" s="154" t="s">
        <v>722</v>
      </c>
      <c r="N33" s="159">
        <f>I17</f>
        <v>3.4478345072688155E-2</v>
      </c>
      <c r="P33" s="154"/>
      <c r="Q33" s="154"/>
      <c r="S33" s="136"/>
    </row>
    <row r="34" spans="1:19" ht="15" customHeight="1" x14ac:dyDescent="0.25">
      <c r="A34" s="136" t="s">
        <v>176</v>
      </c>
      <c r="B34" s="22" t="s">
        <v>711</v>
      </c>
      <c r="C34" s="149"/>
      <c r="D34" s="142"/>
      <c r="E34" s="21"/>
      <c r="F34" s="170"/>
      <c r="G34" s="220" t="s">
        <v>549</v>
      </c>
      <c r="H34" s="220" t="s">
        <v>554</v>
      </c>
      <c r="I34" s="220" t="s">
        <v>555</v>
      </c>
      <c r="K34" s="148"/>
      <c r="L34" s="132" t="s">
        <v>177</v>
      </c>
      <c r="M34" s="154" t="s">
        <v>572</v>
      </c>
      <c r="N34" s="159">
        <f>H18</f>
        <v>0</v>
      </c>
      <c r="P34" s="154"/>
      <c r="Q34" s="154"/>
      <c r="S34" s="136"/>
    </row>
    <row r="35" spans="1:19" ht="15" customHeight="1" x14ac:dyDescent="0.25">
      <c r="A35" s="136" t="s">
        <v>178</v>
      </c>
      <c r="B35" s="22" t="s">
        <v>655</v>
      </c>
      <c r="C35" s="149" t="s">
        <v>505</v>
      </c>
      <c r="D35" s="142"/>
      <c r="E35" s="21"/>
      <c r="F35" s="174" t="s">
        <v>553</v>
      </c>
      <c r="G35" s="162">
        <f>IF(C35="N",1,IF(C47&gt;0.3,1,VLOOKUP((C47*(2/C49)),'S3.7Shallow depth gamma scaling'!$G$6:$K$66,2)))</f>
        <v>1</v>
      </c>
      <c r="H35" s="162">
        <f>G35*I12</f>
        <v>0.38419999999999999</v>
      </c>
      <c r="I35" s="162">
        <f>G35*I13</f>
        <v>5.7634098236796223E-2</v>
      </c>
      <c r="K35" s="148"/>
      <c r="L35" s="132" t="s">
        <v>179</v>
      </c>
      <c r="M35" s="154" t="s">
        <v>573</v>
      </c>
      <c r="N35" s="159">
        <f>H19</f>
        <v>0</v>
      </c>
      <c r="P35" s="154"/>
      <c r="Q35" s="154"/>
      <c r="S35" s="136"/>
    </row>
    <row r="36" spans="1:19" ht="15" customHeight="1" x14ac:dyDescent="0.25">
      <c r="A36" s="136" t="s">
        <v>180</v>
      </c>
      <c r="B36" s="22" t="s">
        <v>470</v>
      </c>
      <c r="C36" s="135">
        <v>90</v>
      </c>
      <c r="D36" s="142"/>
      <c r="E36" s="21"/>
      <c r="F36" s="174" t="s">
        <v>552</v>
      </c>
      <c r="G36" s="162">
        <f>IF(C35="N",1,IF(C47&gt;0.3,1,VLOOKUP((C47*(2/C49)),'S3.7Shallow depth gamma scaling'!$G$6:$K$66,3)))</f>
        <v>1</v>
      </c>
      <c r="H36" s="162">
        <f>G36*I14</f>
        <v>0.68877200000000005</v>
      </c>
      <c r="I36" s="162">
        <f>G36*I15</f>
        <v>8.0494963542236356E-2</v>
      </c>
      <c r="K36" s="148"/>
      <c r="L36" s="136" t="s">
        <v>140</v>
      </c>
      <c r="M36" s="22" t="s">
        <v>141</v>
      </c>
      <c r="N36" s="159">
        <f t="shared" ref="N36:N44" si="1">C18</f>
        <v>0</v>
      </c>
      <c r="P36" s="154"/>
      <c r="Q36" s="154"/>
    </row>
    <row r="37" spans="1:19" ht="15" customHeight="1" x14ac:dyDescent="0.25">
      <c r="A37" s="136" t="s">
        <v>181</v>
      </c>
      <c r="B37" s="22" t="s">
        <v>471</v>
      </c>
      <c r="C37" s="135">
        <v>125</v>
      </c>
      <c r="D37" s="142"/>
      <c r="E37" s="21"/>
      <c r="F37" s="174" t="s">
        <v>551</v>
      </c>
      <c r="G37" s="162">
        <f>IF(C35="N",1,IF(C47&gt;0.3,1,VLOOKUP((C47*(2/C49)),'S3.7Shallow depth gamma scaling'!$G$6:$K$66,4)))</f>
        <v>1</v>
      </c>
      <c r="H37" s="162">
        <f>G37*I16</f>
        <v>0.29159999999999997</v>
      </c>
      <c r="I37" s="162">
        <f>G37*I17</f>
        <v>3.4478345072688155E-2</v>
      </c>
      <c r="K37" s="148"/>
      <c r="L37" s="136" t="s">
        <v>143</v>
      </c>
      <c r="M37" s="22" t="s">
        <v>702</v>
      </c>
      <c r="N37" s="159">
        <f t="shared" si="1"/>
        <v>0</v>
      </c>
      <c r="P37" s="154"/>
      <c r="Q37" s="154"/>
    </row>
    <row r="38" spans="1:19" ht="15" customHeight="1" x14ac:dyDescent="0.25">
      <c r="A38" s="136" t="s">
        <v>182</v>
      </c>
      <c r="B38" s="22" t="s">
        <v>247</v>
      </c>
      <c r="C38" s="135" t="s">
        <v>14</v>
      </c>
      <c r="D38" s="142"/>
      <c r="E38" s="21"/>
      <c r="F38" s="224" t="s">
        <v>474</v>
      </c>
      <c r="G38" s="162">
        <f>IF(C35="N",1,IF(C47&gt;0.3,1,VLOOKUP((C47*(2/C49)),'S3.7Shallow depth gamma scaling'!$G$6:$K$66,5)))</f>
        <v>1</v>
      </c>
      <c r="H38" s="162">
        <f>G38*I24</f>
        <v>1.3645719999999999</v>
      </c>
      <c r="I38" s="162">
        <f>G38*I25</f>
        <v>0.10483265099283713</v>
      </c>
      <c r="K38" s="148"/>
      <c r="L38" s="136" t="s">
        <v>145</v>
      </c>
      <c r="M38" s="22" t="s">
        <v>146</v>
      </c>
      <c r="N38" s="159">
        <f t="shared" si="1"/>
        <v>0</v>
      </c>
      <c r="P38" s="154"/>
      <c r="Q38" s="154"/>
    </row>
    <row r="39" spans="1:19" ht="15" customHeight="1" x14ac:dyDescent="0.25">
      <c r="A39" s="136" t="s">
        <v>183</v>
      </c>
      <c r="B39" s="22" t="s">
        <v>270</v>
      </c>
      <c r="C39" s="135" t="s">
        <v>462</v>
      </c>
      <c r="D39" s="142"/>
      <c r="E39" s="21"/>
      <c r="K39" s="148"/>
      <c r="L39" s="136" t="s">
        <v>148</v>
      </c>
      <c r="M39" s="22" t="s">
        <v>703</v>
      </c>
      <c r="N39" s="159">
        <f t="shared" si="1"/>
        <v>0</v>
      </c>
      <c r="P39" s="154"/>
      <c r="Q39" s="154"/>
    </row>
    <row r="40" spans="1:19" ht="15" customHeight="1" x14ac:dyDescent="0.25">
      <c r="A40" s="136" t="s">
        <v>184</v>
      </c>
      <c r="B40" s="22" t="s">
        <v>546</v>
      </c>
      <c r="C40" s="135">
        <v>8</v>
      </c>
      <c r="D40" s="142"/>
      <c r="E40" s="21"/>
      <c r="K40" s="148"/>
      <c r="L40" s="136" t="s">
        <v>150</v>
      </c>
      <c r="M40" s="22" t="s">
        <v>151</v>
      </c>
      <c r="N40" s="159">
        <f t="shared" si="1"/>
        <v>0</v>
      </c>
      <c r="P40" s="154"/>
      <c r="Q40" s="154"/>
    </row>
    <row r="41" spans="1:19" ht="15" customHeight="1" x14ac:dyDescent="0.25">
      <c r="A41" s="136" t="s">
        <v>186</v>
      </c>
      <c r="B41" s="22" t="s">
        <v>547</v>
      </c>
      <c r="C41" s="135">
        <v>10</v>
      </c>
      <c r="D41" s="142"/>
      <c r="F41" s="130" t="s">
        <v>460</v>
      </c>
      <c r="L41" s="136" t="s">
        <v>153</v>
      </c>
      <c r="M41" s="22" t="s">
        <v>704</v>
      </c>
      <c r="N41" s="159">
        <f t="shared" si="1"/>
        <v>0</v>
      </c>
      <c r="P41" s="154"/>
      <c r="Q41" s="154"/>
    </row>
    <row r="42" spans="1:19" ht="15" customHeight="1" x14ac:dyDescent="0.25">
      <c r="A42" s="136" t="s">
        <v>189</v>
      </c>
      <c r="B42" s="22" t="s">
        <v>712</v>
      </c>
      <c r="C42" s="135" t="s">
        <v>185</v>
      </c>
      <c r="D42" s="142"/>
      <c r="L42" s="136" t="s">
        <v>155</v>
      </c>
      <c r="M42" s="22" t="s">
        <v>705</v>
      </c>
      <c r="N42" s="159">
        <f t="shared" si="1"/>
        <v>0</v>
      </c>
      <c r="P42" s="154"/>
      <c r="Q42" s="154"/>
    </row>
    <row r="43" spans="1:19" ht="15" customHeight="1" x14ac:dyDescent="0.25">
      <c r="A43" s="136" t="s">
        <v>192</v>
      </c>
      <c r="B43" s="22" t="s">
        <v>187</v>
      </c>
      <c r="C43" s="135">
        <v>0</v>
      </c>
      <c r="D43" s="142"/>
      <c r="F43" s="306" t="s">
        <v>517</v>
      </c>
      <c r="G43" s="306"/>
      <c r="H43" s="306"/>
      <c r="I43" s="306"/>
      <c r="J43" s="306"/>
      <c r="L43" s="136" t="s">
        <v>157</v>
      </c>
      <c r="M43" s="22" t="s">
        <v>706</v>
      </c>
      <c r="N43" s="159">
        <f t="shared" si="1"/>
        <v>0</v>
      </c>
      <c r="P43" s="154"/>
      <c r="Q43" s="154"/>
    </row>
    <row r="44" spans="1:19" ht="15" customHeight="1" x14ac:dyDescent="0.25">
      <c r="A44" s="136" t="s">
        <v>194</v>
      </c>
      <c r="B44" s="22" t="s">
        <v>190</v>
      </c>
      <c r="C44" s="149">
        <v>0</v>
      </c>
      <c r="D44" s="142"/>
      <c r="F44" s="306"/>
      <c r="G44" s="306"/>
      <c r="H44" s="306"/>
      <c r="I44" s="306"/>
      <c r="J44" s="306"/>
      <c r="L44" s="136" t="s">
        <v>159</v>
      </c>
      <c r="M44" s="22" t="s">
        <v>160</v>
      </c>
      <c r="N44" s="159">
        <f t="shared" si="1"/>
        <v>0</v>
      </c>
      <c r="P44" s="154"/>
      <c r="Q44" s="154"/>
    </row>
    <row r="45" spans="1:19" ht="15" customHeight="1" x14ac:dyDescent="0.25">
      <c r="A45" s="136" t="s">
        <v>196</v>
      </c>
      <c r="B45" s="22" t="s">
        <v>713</v>
      </c>
      <c r="C45" s="135">
        <v>5</v>
      </c>
      <c r="D45" s="142"/>
      <c r="F45" s="306"/>
      <c r="G45" s="306"/>
      <c r="H45" s="306"/>
      <c r="I45" s="306"/>
      <c r="J45" s="306"/>
      <c r="L45" s="132" t="s">
        <v>198</v>
      </c>
      <c r="M45" s="154" t="s">
        <v>556</v>
      </c>
      <c r="N45" s="159">
        <f>G157</f>
        <v>0</v>
      </c>
      <c r="P45" s="154"/>
      <c r="Q45" s="154"/>
    </row>
    <row r="46" spans="1:19" ht="15" customHeight="1" x14ac:dyDescent="0.25">
      <c r="A46" s="136" t="s">
        <v>200</v>
      </c>
      <c r="B46" s="22" t="s">
        <v>714</v>
      </c>
      <c r="C46" s="135">
        <v>2</v>
      </c>
      <c r="D46" s="142"/>
      <c r="F46" s="306"/>
      <c r="G46" s="306"/>
      <c r="H46" s="306"/>
      <c r="I46" s="306"/>
      <c r="J46" s="306"/>
      <c r="L46" s="132" t="s">
        <v>202</v>
      </c>
      <c r="M46" s="154" t="s">
        <v>557</v>
      </c>
      <c r="N46" s="159">
        <f>G158</f>
        <v>0</v>
      </c>
      <c r="P46" s="154"/>
      <c r="Q46" s="154"/>
    </row>
    <row r="47" spans="1:19" ht="15" customHeight="1" x14ac:dyDescent="0.25">
      <c r="A47" s="136" t="s">
        <v>204</v>
      </c>
      <c r="B47" s="22" t="s">
        <v>197</v>
      </c>
      <c r="C47" s="135">
        <v>0</v>
      </c>
      <c r="D47" s="142"/>
      <c r="F47" s="306"/>
      <c r="G47" s="306"/>
      <c r="H47" s="306"/>
      <c r="I47" s="306"/>
      <c r="J47" s="306"/>
      <c r="L47" s="132" t="s">
        <v>205</v>
      </c>
      <c r="M47" s="154" t="s">
        <v>558</v>
      </c>
      <c r="N47" s="159">
        <f>H157</f>
        <v>0</v>
      </c>
      <c r="P47" s="154"/>
      <c r="Q47" s="154"/>
    </row>
    <row r="48" spans="1:19" ht="15" customHeight="1" x14ac:dyDescent="0.25">
      <c r="A48" s="136" t="s">
        <v>207</v>
      </c>
      <c r="B48" s="22" t="s">
        <v>201</v>
      </c>
      <c r="C48" s="135">
        <v>0</v>
      </c>
      <c r="D48" s="142"/>
      <c r="F48" s="130"/>
      <c r="L48" s="132" t="s">
        <v>208</v>
      </c>
      <c r="M48" s="154" t="s">
        <v>574</v>
      </c>
      <c r="N48" s="159">
        <f>H158</f>
        <v>0</v>
      </c>
      <c r="P48" s="154"/>
      <c r="Q48" s="154"/>
    </row>
    <row r="49" spans="1:17" ht="15" customHeight="1" x14ac:dyDescent="0.25">
      <c r="A49" s="136" t="s">
        <v>209</v>
      </c>
      <c r="B49" s="22" t="s">
        <v>715</v>
      </c>
      <c r="C49" s="135">
        <v>1.8</v>
      </c>
      <c r="D49" s="142"/>
      <c r="E49" s="142"/>
      <c r="F49" s="170"/>
      <c r="G49" s="172" t="s">
        <v>460</v>
      </c>
      <c r="H49" s="172" t="s">
        <v>468</v>
      </c>
      <c r="I49" s="172" t="s">
        <v>466</v>
      </c>
      <c r="J49" s="172" t="s">
        <v>467</v>
      </c>
      <c r="L49" s="132" t="s">
        <v>211</v>
      </c>
      <c r="M49" s="154" t="s">
        <v>575</v>
      </c>
      <c r="N49" s="159">
        <f>G159</f>
        <v>0</v>
      </c>
      <c r="P49" s="154"/>
      <c r="Q49" s="154"/>
    </row>
    <row r="50" spans="1:17" ht="15" customHeight="1" x14ac:dyDescent="0.25">
      <c r="A50" s="136" t="s">
        <v>212</v>
      </c>
      <c r="B50" s="22" t="s">
        <v>716</v>
      </c>
      <c r="C50" s="135">
        <v>0.1</v>
      </c>
      <c r="D50" s="142"/>
      <c r="E50" s="142"/>
      <c r="F50" s="174" t="s">
        <v>461</v>
      </c>
      <c r="G50" s="184">
        <f>AVERAGE((VLOOKUP($C$36,'S3.3 α grain size attenuation'!$L$8:$X$1007,9)),(VLOOKUP($C$37,'S3.3 α grain size attenuation'!$L$8:$X$1007,9)))</f>
        <v>0.14462156269429249</v>
      </c>
      <c r="H50" s="184">
        <f>ABS((VLOOKUP($C$36,'S3.3 α grain size attenuation'!$L$8:$X$1007,9))-(VLOOKUP($C$37,'S3.3 α grain size attenuation'!$L$8:$X$1007,9)))*0.5</f>
        <v>1.5627714110117499E-2</v>
      </c>
      <c r="I50" s="184">
        <f>G12*G50</f>
        <v>1.3669630105864528</v>
      </c>
      <c r="J50" s="184">
        <f>IF(I50=0,0,I50*SQRT(((G13/G12)^2)+((H50/G50)^2)))</f>
        <v>0.25276745604771356</v>
      </c>
      <c r="L50" s="132" t="s">
        <v>214</v>
      </c>
      <c r="M50" s="154" t="s">
        <v>576</v>
      </c>
      <c r="N50" s="159">
        <f>G160</f>
        <v>0</v>
      </c>
      <c r="P50" s="154"/>
      <c r="Q50" s="154"/>
    </row>
    <row r="51" spans="1:17" ht="15" customHeight="1" x14ac:dyDescent="0.25">
      <c r="A51" s="136" t="s">
        <v>215</v>
      </c>
      <c r="B51" s="22" t="s">
        <v>210</v>
      </c>
      <c r="C51" s="135">
        <v>30</v>
      </c>
      <c r="D51" s="142"/>
      <c r="E51" s="142"/>
      <c r="F51" s="174" t="s">
        <v>188</v>
      </c>
      <c r="G51" s="184">
        <f>AVERAGE((VLOOKUP($C$36,'S3.3 α grain size attenuation'!$L$8:$X$1007,11)),(VLOOKUP($C$37,'S3.3 α grain size attenuation'!$L$8:$X$1007,11)))</f>
        <v>0.1717948988813395</v>
      </c>
      <c r="H51" s="184">
        <f>ABS((VLOOKUP($C$36,'S3.3 α grain size attenuation'!$L$8:$X$1007,11))-(VLOOKUP($C$37,'S3.3 α grain size attenuation'!$L$8:$X$1007,11)))*0.5</f>
        <v>2.7774453122771492E-2</v>
      </c>
      <c r="I51" s="184">
        <f>G14*G51</f>
        <v>1.8196584407471035</v>
      </c>
      <c r="J51" s="184">
        <f>IF(I51=0,0,I51*SQRT(((G15/G14)^2)+((H51/G51)^2)))</f>
        <v>0.36297970596656093</v>
      </c>
      <c r="L51" s="132" t="s">
        <v>216</v>
      </c>
      <c r="M51" s="154" t="s">
        <v>577</v>
      </c>
      <c r="N51" s="159">
        <f t="shared" ref="N51:N52" si="2">H159</f>
        <v>0</v>
      </c>
      <c r="P51" s="154"/>
      <c r="Q51" s="154"/>
    </row>
    <row r="52" spans="1:17" ht="15" customHeight="1" x14ac:dyDescent="0.25">
      <c r="A52" s="136" t="s">
        <v>217</v>
      </c>
      <c r="B52" s="22" t="s">
        <v>213</v>
      </c>
      <c r="C52" s="135">
        <v>70</v>
      </c>
      <c r="D52" s="142"/>
      <c r="E52" s="142"/>
      <c r="F52" s="174" t="s">
        <v>191</v>
      </c>
      <c r="G52" s="184">
        <f>AVERAGE((VLOOKUP($C$36,'S3.4 β grain size attenuation'!$AL$8:$BR$1007,19)),(VLOOKUP($C$37,'S3.4 β grain size attenuation'!$AL$8:$BR$1007,19)))</f>
        <v>0.90147100476854947</v>
      </c>
      <c r="H52" s="184">
        <f>ABS((VLOOKUP($C$36,'S3.4 β grain size attenuation'!$AL$8:$BR$1007,19))-(VLOOKUP($C$37,'S3.4 β grain size attenuation'!$AL$8:$BR$1007,19)))*0.5</f>
        <v>8.9399618124374469E-3</v>
      </c>
      <c r="I52" s="184">
        <f>H12*G52</f>
        <v>0.44749020676710793</v>
      </c>
      <c r="J52" s="184">
        <f>I52*SQRT(((H52/G52)^2)+((H13/H12)^2))</f>
        <v>6.7281257397941593E-2</v>
      </c>
      <c r="L52" s="132" t="s">
        <v>218</v>
      </c>
      <c r="M52" s="154" t="s">
        <v>578</v>
      </c>
      <c r="N52" s="159">
        <f t="shared" si="2"/>
        <v>0</v>
      </c>
      <c r="P52" s="154"/>
      <c r="Q52" s="154"/>
    </row>
    <row r="53" spans="1:17" ht="15" customHeight="1" x14ac:dyDescent="0.25">
      <c r="A53" s="136" t="s">
        <v>221</v>
      </c>
      <c r="B53" s="22" t="s">
        <v>717</v>
      </c>
      <c r="C53" s="135">
        <v>150</v>
      </c>
      <c r="D53" s="142"/>
      <c r="E53" s="142"/>
      <c r="F53" s="174" t="s">
        <v>193</v>
      </c>
      <c r="G53" s="184">
        <f>AVERAGE((VLOOKUP($C$36,'S3.4 β grain size attenuation'!$AL$8:$BR$1007,21)),(VLOOKUP($C$37,'S3.4 β grain size attenuation'!$AL$8:$BR$1007,21)))</f>
        <v>0.86082460637809</v>
      </c>
      <c r="H53" s="184">
        <f>ABS((VLOOKUP($C$36,'S3.4 β grain size attenuation'!$AL$8:$BR$1007,21))-(VLOOKUP($C$37,'S3.4 β grain size attenuation'!$AL$8:$BR$1007,21)))*0.5</f>
        <v>1.3399651253034994E-2</v>
      </c>
      <c r="I53" s="184">
        <f>H14*G53</f>
        <v>0.34005240508214329</v>
      </c>
      <c r="J53" s="184">
        <f>I53*SQRT(((H53/G53)^2)+((H15/H14)^2))</f>
        <v>4.1583928140051504E-2</v>
      </c>
      <c r="L53" s="132" t="s">
        <v>222</v>
      </c>
      <c r="M53" s="154" t="s">
        <v>579</v>
      </c>
      <c r="N53" s="159">
        <f>H161</f>
        <v>0</v>
      </c>
      <c r="P53" s="154"/>
      <c r="Q53" s="154"/>
    </row>
    <row r="54" spans="1:17" ht="15" customHeight="1" x14ac:dyDescent="0.25">
      <c r="A54" s="136" t="s">
        <v>224</v>
      </c>
      <c r="B54" s="22" t="s">
        <v>718</v>
      </c>
      <c r="C54" s="135"/>
      <c r="D54" s="142"/>
      <c r="E54" s="142"/>
      <c r="F54" s="174" t="s">
        <v>195</v>
      </c>
      <c r="G54" s="184">
        <f>AVERAGE((VLOOKUP($C$36,'S3.4 β grain size attenuation'!$AL$8:$BR$1007,23)),(VLOOKUP($C$37,'S3.4 β grain size attenuation'!$AL$8:$BR$1007,23)))</f>
        <v>0.96047098907688899</v>
      </c>
      <c r="H54" s="184">
        <f>ABS((VLOOKUP($C$36,'S3.4 β grain size attenuation'!$AL$8:$BR$1007,23))-(VLOOKUP($C$37,'S3.4 β grain size attenuation'!$AL$8:$BR$1007,23)))*0.5</f>
        <v>6.581375837459269E-3</v>
      </c>
      <c r="I54" s="184">
        <f>H16*G54</f>
        <v>0.90130597614975261</v>
      </c>
      <c r="J54" s="184">
        <f>I54*SQRT(((H54/G54)^2)+((H17/H16)^2))</f>
        <v>0.10565328937654578</v>
      </c>
      <c r="L54" s="132" t="s">
        <v>226</v>
      </c>
      <c r="M54" s="154" t="s">
        <v>723</v>
      </c>
      <c r="N54" s="159">
        <f t="shared" ref="N54:N56" si="3">H162</f>
        <v>0</v>
      </c>
      <c r="P54" s="154"/>
      <c r="Q54" s="154"/>
    </row>
    <row r="55" spans="1:17" ht="15" customHeight="1" x14ac:dyDescent="0.25">
      <c r="A55" s="136" t="s">
        <v>228</v>
      </c>
      <c r="B55" s="22" t="s">
        <v>719</v>
      </c>
      <c r="C55" s="135"/>
      <c r="D55" s="142"/>
      <c r="E55" s="142"/>
      <c r="F55" s="174" t="s">
        <v>199</v>
      </c>
      <c r="G55" s="184">
        <f>AVERAGE((VLOOKUP($C$36,'S3.4 β grain size attenuation'!$AL$8:$BT$1007,35)),(VLOOKUP($C$37,'S3.4 β grain size attenuation'!$AL$8:$BT$1007,35,35)))</f>
        <v>0.49441790405168751</v>
      </c>
      <c r="H55" s="184">
        <f>ABS((VLOOKUP($C$36,'S3.4 β grain size attenuation'!$AL$8:$BT$1007,35))-(VLOOKUP($C$37,'S3.4 β grain size attenuation'!$AL$8:$BT$1007,35)))*0.5</f>
        <v>4.85820959482475E-2</v>
      </c>
      <c r="I55" s="184">
        <f>H18*G55</f>
        <v>0</v>
      </c>
      <c r="J55" s="184">
        <f>IF(I55=0,0,(I55*SQRT(((H55/G55)^2)+((H19/H18)^2))))</f>
        <v>0</v>
      </c>
      <c r="L55" s="132" t="s">
        <v>230</v>
      </c>
      <c r="M55" s="154" t="s">
        <v>580</v>
      </c>
      <c r="N55" s="159">
        <f t="shared" si="3"/>
        <v>0</v>
      </c>
      <c r="P55" s="154"/>
      <c r="Q55" s="154"/>
    </row>
    <row r="56" spans="1:17" ht="15" customHeight="1" x14ac:dyDescent="0.25">
      <c r="A56" s="136" t="s">
        <v>658</v>
      </c>
      <c r="B56" s="22" t="s">
        <v>225</v>
      </c>
      <c r="C56" s="135">
        <v>20</v>
      </c>
      <c r="D56" s="142"/>
      <c r="E56" s="142"/>
      <c r="F56" s="174" t="s">
        <v>203</v>
      </c>
      <c r="G56" s="162">
        <f>AVERAGE((VLOOKUP($C$36,'S3.3 α grain size attenuation'!$L$8:$X$1007,13)),(VLOOKUP($C$37,'S3.3 α grain size attenuation'!$L$8:$X$1007,13)))</f>
        <v>0.1585443046683595</v>
      </c>
      <c r="H56" s="162">
        <f>ABS((VLOOKUP($C$36,'S3.3 α grain size attenuation'!$L$8:$X$1007,13))-(VLOOKUP($C$37,'S3.3 α grain size attenuation'!$L$8:$X$1007,13)))*0.5</f>
        <v>2.1856213778296732E-2</v>
      </c>
      <c r="I56" s="162">
        <f>G56*G20</f>
        <v>0</v>
      </c>
      <c r="J56" s="184">
        <f>IF(G20=0,0,I56*SQRT(((H56/G56)^2)+((G21/G20)^2)))</f>
        <v>0</v>
      </c>
      <c r="L56" s="132" t="s">
        <v>232</v>
      </c>
      <c r="M56" s="154" t="s">
        <v>724</v>
      </c>
      <c r="N56" s="159">
        <f t="shared" si="3"/>
        <v>0</v>
      </c>
      <c r="P56" s="154"/>
      <c r="Q56" s="154"/>
    </row>
    <row r="57" spans="1:17" ht="15" customHeight="1" x14ac:dyDescent="0.25">
      <c r="A57" s="136" t="s">
        <v>659</v>
      </c>
      <c r="B57" s="22" t="s">
        <v>229</v>
      </c>
      <c r="C57" s="135">
        <v>0.2</v>
      </c>
      <c r="D57" s="142"/>
      <c r="E57" s="142"/>
      <c r="F57" s="174" t="s">
        <v>206</v>
      </c>
      <c r="G57" s="162">
        <f>AVERAGE((VLOOKUP($C$36,'S3.4 β grain size attenuation'!$AL$8:$BR$1007,25)),(VLOOKUP($C$37,'S3.4 β grain size attenuation'!$AL$8:$BR$1007,25)))</f>
        <v>0.91926232592057988</v>
      </c>
      <c r="H57" s="162">
        <f>ABS((VLOOKUP($C$36,'S3.4 β grain size attenuation'!$AL$8:$BR$1007,25))-(VLOOKUP($C$37,'S3.4 β grain size attenuation'!$AL$8:$BR$1007,25)))*0.5</f>
        <v>8.8807408352848949E-3</v>
      </c>
      <c r="I57" s="162">
        <f>G57*H20</f>
        <v>0</v>
      </c>
      <c r="J57" s="184">
        <f>IF(H20=0,0,I57*SQRT(((H57/G57)^2)+((H21/H20)^2)))</f>
        <v>0</v>
      </c>
      <c r="L57" s="136" t="s">
        <v>162</v>
      </c>
      <c r="M57" s="22" t="s">
        <v>472</v>
      </c>
      <c r="N57" s="159">
        <f t="shared" ref="N57:N65" si="4">C27</f>
        <v>0</v>
      </c>
    </row>
    <row r="58" spans="1:17" ht="15" customHeight="1" x14ac:dyDescent="0.25">
      <c r="B58" s="136"/>
      <c r="C58" s="136"/>
      <c r="D58" s="142"/>
      <c r="E58" s="142"/>
      <c r="F58" s="185"/>
      <c r="J58" s="138"/>
      <c r="L58" s="136" t="s">
        <v>164</v>
      </c>
      <c r="M58" s="22" t="s">
        <v>707</v>
      </c>
      <c r="N58" s="159">
        <f t="shared" si="4"/>
        <v>0</v>
      </c>
    </row>
    <row r="59" spans="1:17" ht="15" customHeight="1" x14ac:dyDescent="0.25">
      <c r="D59" s="142"/>
      <c r="E59" s="142"/>
      <c r="H59" s="153" t="s">
        <v>653</v>
      </c>
      <c r="I59" s="161">
        <f>SUM(I50:I51)</f>
        <v>3.186621451333556</v>
      </c>
      <c r="J59" s="161">
        <f>SQRT((J50^2)+(J51^2))</f>
        <v>0.4423184981214372</v>
      </c>
      <c r="L59" s="136" t="s">
        <v>166</v>
      </c>
      <c r="M59" s="22" t="s">
        <v>473</v>
      </c>
      <c r="N59" s="159">
        <f t="shared" si="4"/>
        <v>0</v>
      </c>
    </row>
    <row r="60" spans="1:17" ht="15" customHeight="1" x14ac:dyDescent="0.25">
      <c r="D60" s="142"/>
      <c r="E60" s="142"/>
      <c r="H60" s="153" t="s">
        <v>654</v>
      </c>
      <c r="I60" s="161">
        <f>SUM(I52:I55,I57)</f>
        <v>1.6888485879990038</v>
      </c>
      <c r="J60" s="161">
        <f>SQRT((J52^2)+(J53^2)+(J54^2)+(J55^2)+(J57^2))</f>
        <v>0.13197957505875355</v>
      </c>
      <c r="L60" s="136" t="s">
        <v>168</v>
      </c>
      <c r="M60" s="22" t="s">
        <v>708</v>
      </c>
      <c r="N60" s="159">
        <f t="shared" si="4"/>
        <v>0</v>
      </c>
    </row>
    <row r="61" spans="1:17" ht="15" customHeight="1" x14ac:dyDescent="0.25">
      <c r="D61" s="142"/>
      <c r="E61" s="142"/>
      <c r="H61" s="130"/>
      <c r="I61" s="130"/>
      <c r="J61" s="130"/>
      <c r="L61" s="136" t="s">
        <v>170</v>
      </c>
      <c r="M61" s="22" t="s">
        <v>709</v>
      </c>
      <c r="N61" s="159">
        <f t="shared" si="4"/>
        <v>0</v>
      </c>
    </row>
    <row r="62" spans="1:17" ht="15" customHeight="1" x14ac:dyDescent="0.25">
      <c r="D62" s="142"/>
      <c r="L62" s="136" t="s">
        <v>172</v>
      </c>
      <c r="M62" s="22" t="s">
        <v>710</v>
      </c>
      <c r="N62" s="159">
        <f t="shared" si="4"/>
        <v>0</v>
      </c>
    </row>
    <row r="63" spans="1:17" ht="15" customHeight="1" x14ac:dyDescent="0.25">
      <c r="D63" s="142"/>
      <c r="E63" s="142"/>
      <c r="F63" s="145" t="s">
        <v>458</v>
      </c>
      <c r="H63" s="154"/>
      <c r="I63" s="154"/>
      <c r="L63" s="136" t="s">
        <v>174</v>
      </c>
      <c r="M63" s="22" t="s">
        <v>581</v>
      </c>
      <c r="N63" s="159">
        <f t="shared" si="4"/>
        <v>0</v>
      </c>
    </row>
    <row r="64" spans="1:17" ht="15" customHeight="1" x14ac:dyDescent="0.25">
      <c r="D64" s="142"/>
      <c r="E64" s="142"/>
      <c r="F64" s="153"/>
      <c r="G64" s="145"/>
      <c r="H64" s="154"/>
      <c r="I64" s="154"/>
      <c r="L64" s="136" t="s">
        <v>176</v>
      </c>
      <c r="M64" s="22" t="s">
        <v>711</v>
      </c>
      <c r="N64" s="159">
        <f t="shared" si="4"/>
        <v>0</v>
      </c>
    </row>
    <row r="65" spans="4:19" ht="15" customHeight="1" x14ac:dyDescent="0.25">
      <c r="D65" s="142"/>
      <c r="E65" s="142"/>
      <c r="F65" s="307" t="s">
        <v>768</v>
      </c>
      <c r="G65" s="307"/>
      <c r="H65" s="307"/>
      <c r="I65" s="307"/>
      <c r="J65" s="307"/>
      <c r="L65" s="136" t="s">
        <v>178</v>
      </c>
      <c r="M65" s="22" t="s">
        <v>655</v>
      </c>
      <c r="N65" s="236" t="str">
        <f t="shared" si="4"/>
        <v>N</v>
      </c>
    </row>
    <row r="66" spans="4:19" ht="15" customHeight="1" x14ac:dyDescent="0.25">
      <c r="D66" s="142"/>
      <c r="E66" s="142"/>
      <c r="F66" s="307"/>
      <c r="G66" s="307"/>
      <c r="H66" s="307"/>
      <c r="I66" s="307"/>
      <c r="J66" s="307"/>
      <c r="L66" s="132" t="s">
        <v>237</v>
      </c>
      <c r="M66" s="154" t="s">
        <v>674</v>
      </c>
      <c r="N66" s="236">
        <f>G35</f>
        <v>1</v>
      </c>
    </row>
    <row r="67" spans="4:19" ht="15" customHeight="1" x14ac:dyDescent="0.25">
      <c r="D67" s="142"/>
      <c r="E67" s="142"/>
      <c r="F67" s="307"/>
      <c r="G67" s="307"/>
      <c r="H67" s="307"/>
      <c r="I67" s="307"/>
      <c r="J67" s="307"/>
      <c r="L67" s="132" t="s">
        <v>238</v>
      </c>
      <c r="M67" s="154" t="s">
        <v>675</v>
      </c>
      <c r="N67" s="236">
        <f t="shared" ref="N67:N69" si="5">G36</f>
        <v>1</v>
      </c>
    </row>
    <row r="68" spans="4:19" ht="15" customHeight="1" x14ac:dyDescent="0.25">
      <c r="D68" s="142"/>
      <c r="E68" s="142"/>
      <c r="F68" s="307"/>
      <c r="G68" s="307"/>
      <c r="H68" s="307"/>
      <c r="I68" s="307"/>
      <c r="J68" s="307"/>
      <c r="L68" s="132" t="s">
        <v>239</v>
      </c>
      <c r="M68" s="154" t="s">
        <v>725</v>
      </c>
      <c r="N68" s="236">
        <f t="shared" si="5"/>
        <v>1</v>
      </c>
    </row>
    <row r="69" spans="4:19" ht="15" customHeight="1" x14ac:dyDescent="0.25">
      <c r="D69" s="142"/>
      <c r="E69" s="142"/>
      <c r="F69" s="307"/>
      <c r="G69" s="307"/>
      <c r="H69" s="307"/>
      <c r="I69" s="307"/>
      <c r="J69" s="307"/>
      <c r="L69" s="132" t="s">
        <v>240</v>
      </c>
      <c r="M69" s="154" t="s">
        <v>676</v>
      </c>
      <c r="N69" s="236">
        <f t="shared" si="5"/>
        <v>1</v>
      </c>
    </row>
    <row r="70" spans="4:19" ht="15" customHeight="1" x14ac:dyDescent="0.25">
      <c r="D70" s="142"/>
      <c r="E70" s="142"/>
      <c r="F70" s="179"/>
      <c r="G70" s="179"/>
      <c r="H70" s="179"/>
      <c r="I70" s="179"/>
      <c r="J70" s="179"/>
      <c r="L70" s="132" t="s">
        <v>241</v>
      </c>
      <c r="M70" s="154" t="s">
        <v>677</v>
      </c>
      <c r="N70" s="236">
        <f>H35</f>
        <v>0.38419999999999999</v>
      </c>
    </row>
    <row r="71" spans="4:19" ht="15" customHeight="1" x14ac:dyDescent="0.25">
      <c r="D71" s="142"/>
      <c r="E71" s="142"/>
      <c r="F71" s="153"/>
      <c r="G71" s="145"/>
      <c r="H71" s="154"/>
      <c r="I71" s="154"/>
      <c r="L71" s="132" t="s">
        <v>242</v>
      </c>
      <c r="M71" s="154" t="s">
        <v>678</v>
      </c>
      <c r="N71" s="236">
        <f>I35</f>
        <v>5.7634098236796223E-2</v>
      </c>
    </row>
    <row r="72" spans="4:19" ht="15" customHeight="1" x14ac:dyDescent="0.25">
      <c r="D72" s="142"/>
      <c r="E72" s="142"/>
      <c r="F72" s="170"/>
      <c r="G72" s="172" t="s">
        <v>219</v>
      </c>
      <c r="H72" s="172" t="s">
        <v>220</v>
      </c>
      <c r="I72" s="172" t="s">
        <v>466</v>
      </c>
      <c r="J72" s="172" t="s">
        <v>467</v>
      </c>
      <c r="L72" s="132" t="s">
        <v>243</v>
      </c>
      <c r="M72" s="154" t="s">
        <v>680</v>
      </c>
      <c r="N72" s="236">
        <f>H36</f>
        <v>0.68877200000000005</v>
      </c>
      <c r="S72" s="136"/>
    </row>
    <row r="73" spans="4:19" ht="15" customHeight="1" x14ac:dyDescent="0.25">
      <c r="D73" s="142"/>
      <c r="E73" s="142"/>
      <c r="F73" s="174" t="s">
        <v>231</v>
      </c>
      <c r="G73" s="184">
        <f>AVERAGE((VLOOKUP($C$40,'S3.5 α etch depth attenuation'!$J$9:$P$39,3)),(VLOOKUP($C$41,'S3.5 α etch depth attenuation'!$J$9:$P$39,3)))</f>
        <v>0.35000000000000098</v>
      </c>
      <c r="H73" s="184">
        <f>ABS((VLOOKUP($C$40,'S3.5 α etch depth attenuation'!$J$9:$P$39,3))-(VLOOKUP($C$41,'S3.5 α etch depth attenuation'!$J$9:$P$39,3)))*0.5</f>
        <v>5.0000000000006012E-2</v>
      </c>
      <c r="I73" s="184">
        <f>G73*I50</f>
        <v>0.4784370537052598</v>
      </c>
      <c r="J73" s="184">
        <f>I73*(SQRT(((J50/I50)^2)+((H73/G73)^2)))</f>
        <v>0.11179519027351818</v>
      </c>
      <c r="L73" s="132" t="s">
        <v>244</v>
      </c>
      <c r="M73" s="154" t="s">
        <v>681</v>
      </c>
      <c r="N73" s="236">
        <f>I36</f>
        <v>8.0494963542236356E-2</v>
      </c>
      <c r="S73" s="136"/>
    </row>
    <row r="74" spans="4:19" ht="15" customHeight="1" x14ac:dyDescent="0.25">
      <c r="D74" s="142"/>
      <c r="E74" s="142"/>
      <c r="F74" s="174" t="s">
        <v>233</v>
      </c>
      <c r="G74" s="184">
        <f>AVERAGE((VLOOKUP($C$40,'S3.5 α etch depth attenuation'!$J$9:$P$39,5)),(VLOOKUP($C$41,'S3.5 α etch depth attenuation'!$J$9:$P$39,5)))</f>
        <v>0.43439338771929403</v>
      </c>
      <c r="H74" s="184">
        <f>ABS((VLOOKUP($C$40,'S3.5 α etch depth attenuation'!$J$9:$P$39,5))-(VLOOKUP($C$41,'S3.5 α etch depth attenuation'!$J$9:$P$39,5)))*0.5</f>
        <v>4.7132071003111981E-2</v>
      </c>
      <c r="I74" s="184">
        <f>G74*I51</f>
        <v>0.79044759456814251</v>
      </c>
      <c r="J74" s="184">
        <f>I74*(SQRT(((J51/I51)^2)+((H74/G74)^2)))</f>
        <v>0.17949157676118299</v>
      </c>
      <c r="L74" s="132" t="s">
        <v>245</v>
      </c>
      <c r="M74" s="154" t="s">
        <v>682</v>
      </c>
      <c r="N74" s="236">
        <f>H37</f>
        <v>0.29159999999999997</v>
      </c>
      <c r="S74" s="136"/>
    </row>
    <row r="75" spans="4:19" ht="15" customHeight="1" x14ac:dyDescent="0.25">
      <c r="D75" s="142"/>
      <c r="E75" s="142"/>
      <c r="F75" s="174" t="s">
        <v>234</v>
      </c>
      <c r="G75" s="184">
        <f>AVERAGE((VLOOKUP($C$40,'S3.6 β etch depth attenuation'!$Z$9:$AP$39,3)),(VLOOKUP($C$41,'S3.6 β etch depth attenuation'!$Z$9:$AP$39,3)))</f>
        <v>0.938832733335352</v>
      </c>
      <c r="H75" s="184">
        <f>ABS((VLOOKUP($C$40,'S3.6 β etch depth attenuation'!$Z$9:$AP$39,3))-(VLOOKUP($C$41,'S3.6 β etch depth attenuation'!$Z$9:$AP$39,3)))*0.5</f>
        <v>4.3651523250479718E-3</v>
      </c>
      <c r="I75" s="184">
        <f>G75*I52</f>
        <v>0.42011845395996578</v>
      </c>
      <c r="J75" s="184">
        <f>I75*(SQRT(((J52/I52)^2)+((H75/G75)^2)))</f>
        <v>6.3196042809407632E-2</v>
      </c>
      <c r="L75" s="132" t="s">
        <v>246</v>
      </c>
      <c r="M75" s="154" t="s">
        <v>683</v>
      </c>
      <c r="N75" s="236">
        <f>I37</f>
        <v>3.4478345072688155E-2</v>
      </c>
      <c r="S75" s="136"/>
    </row>
    <row r="76" spans="4:19" ht="15" customHeight="1" x14ac:dyDescent="0.25">
      <c r="D76" s="142"/>
      <c r="E76" s="142"/>
      <c r="F76" s="174" t="s">
        <v>235</v>
      </c>
      <c r="G76" s="184">
        <f>AVERAGE((VLOOKUP($C$40,'S3.6 β etch depth attenuation'!$Z$9:$AP$39,5)),(VLOOKUP($C$41,'S3.6 β etch depth attenuation'!$Z$9:$AP$39,5)))</f>
        <v>0.92188296791158653</v>
      </c>
      <c r="H76" s="184">
        <f>ABS((VLOOKUP($C$40,'S3.6 β etch depth attenuation'!$Z$9:$AP$39,5))-(VLOOKUP($C$41,'S3.6 β etch depth attenuation'!$Z$9:$AP$39,5)))*0.5</f>
        <v>6.9363072336934839E-3</v>
      </c>
      <c r="I76" s="184">
        <f>G76*I53</f>
        <v>0.31348852044259934</v>
      </c>
      <c r="J76" s="184">
        <f>I76*(SQRT(((J53/I53)^2)+((H76/G76)^2)))</f>
        <v>3.8408009848636092E-2</v>
      </c>
      <c r="L76" s="132" t="s">
        <v>248</v>
      </c>
      <c r="M76" s="154" t="s">
        <v>679</v>
      </c>
      <c r="N76" s="236">
        <f>H38</f>
        <v>1.3645719999999999</v>
      </c>
      <c r="S76" s="136"/>
    </row>
    <row r="77" spans="4:19"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0.90130597614975261</v>
      </c>
      <c r="J77" s="184">
        <f>I77*(SQRT(((J54/I54)^2)+((H77/G77)^2)))</f>
        <v>0.10565328937654578</v>
      </c>
      <c r="L77" s="132" t="s">
        <v>249</v>
      </c>
      <c r="M77" s="154" t="s">
        <v>726</v>
      </c>
      <c r="N77" s="236">
        <f>I38</f>
        <v>0.10483265099283713</v>
      </c>
      <c r="S77" s="136"/>
    </row>
    <row r="78" spans="4:19" ht="15" customHeight="1" x14ac:dyDescent="0.25">
      <c r="D78" s="136"/>
      <c r="E78" s="142"/>
      <c r="F78" s="174" t="s">
        <v>227</v>
      </c>
      <c r="G78" s="184">
        <f>AVERAGE((VLOOKUP($C$40,'S3.5 α etch depth attenuation'!$J$9:$P$39,7)),(VLOOKUP($C$41,'S3.5 α etch depth attenuation'!$J$9:$P$39,7)))</f>
        <v>0.39135275998245456</v>
      </c>
      <c r="H78" s="184">
        <f>ABS((VLOOKUP($C$40,'S3.5 α etch depth attenuation'!$J$9:$P$39,7))-(VLOOKUP($C$41,'S3.5 α etch depth attenuation'!$J$9:$P$39,7)))*0.5</f>
        <v>4.8594714791527965E-2</v>
      </c>
      <c r="I78" s="184">
        <f>I56*G78</f>
        <v>0</v>
      </c>
      <c r="J78" s="184">
        <f>IF(I56=0,0,I78*SQRT(((H78/G78)^2)+((J56/I56)^2)))</f>
        <v>0</v>
      </c>
      <c r="L78" s="132" t="s">
        <v>250</v>
      </c>
      <c r="M78" s="154" t="s">
        <v>582</v>
      </c>
      <c r="N78" s="159">
        <f>G24</f>
        <v>20.044040000000003</v>
      </c>
      <c r="S78" s="136"/>
    </row>
    <row r="79" spans="4:19" ht="15" customHeight="1" x14ac:dyDescent="0.25">
      <c r="D79" s="142"/>
      <c r="E79" s="142"/>
      <c r="F79" s="174" t="s">
        <v>223</v>
      </c>
      <c r="G79" s="162">
        <f>AVERAGE((VLOOKUP($C$40,'S3.6 β etch depth attenuation'!$Z$9:$AP$39,9)),(VLOOKUP($C$41,'S3.6 β etch depth attenuation'!$Z$9:$AP$39,9)))</f>
        <v>0.96297173701717709</v>
      </c>
      <c r="H79" s="184">
        <f>ABS((VLOOKUP($C$40,'S3.6 β etch depth attenuation'!$Z$9:$AP$39,9))-(VLOOKUP($C$41,'S3.6 β etch depth attenuation'!$Z$9:$AP$39,9)))*0.5</f>
        <v>2.9577926626389583E-3</v>
      </c>
      <c r="I79" s="162">
        <f>I57*G79</f>
        <v>0</v>
      </c>
      <c r="J79" s="184">
        <f>IF(I57=0,0,I79*SQRT(((H79/G79)^2)+((J57/I57)^2)))</f>
        <v>0</v>
      </c>
      <c r="L79" s="132" t="s">
        <v>251</v>
      </c>
      <c r="M79" s="154" t="s">
        <v>727</v>
      </c>
      <c r="N79" s="159">
        <f>G25</f>
        <v>1.8823665737565607</v>
      </c>
    </row>
    <row r="80" spans="4:19" ht="15" customHeight="1" x14ac:dyDescent="0.25">
      <c r="D80" s="142"/>
      <c r="G80" s="162"/>
      <c r="L80" s="132" t="s">
        <v>252</v>
      </c>
      <c r="M80" s="154" t="s">
        <v>583</v>
      </c>
      <c r="N80" s="159">
        <f>H24</f>
        <v>1.829831</v>
      </c>
    </row>
    <row r="81" spans="4:17" ht="15" customHeight="1" x14ac:dyDescent="0.25">
      <c r="D81" s="142"/>
      <c r="G81" s="162"/>
      <c r="H81" s="200" t="s">
        <v>653</v>
      </c>
      <c r="I81" s="161">
        <f>SUM(I73:I74)</f>
        <v>1.2688846482734024</v>
      </c>
      <c r="J81" s="161">
        <f>SQRT((J73^2)+(J74^2))</f>
        <v>0.21146013973443739</v>
      </c>
      <c r="L81" s="132" t="s">
        <v>253</v>
      </c>
      <c r="M81" s="154" t="s">
        <v>728</v>
      </c>
      <c r="N81" s="159">
        <f>H25</f>
        <v>0.14107054812994937</v>
      </c>
    </row>
    <row r="82" spans="4:17" ht="15" customHeight="1" x14ac:dyDescent="0.25">
      <c r="D82" s="142"/>
      <c r="H82" s="200" t="s">
        <v>654</v>
      </c>
      <c r="I82" s="161">
        <f>SUM(I75:I77)</f>
        <v>1.6349129505523177</v>
      </c>
      <c r="J82" s="161">
        <f>SQRT((J75^2)+(J76^2)+(J77^2))</f>
        <v>0.12896329944362284</v>
      </c>
      <c r="L82" s="132" t="s">
        <v>254</v>
      </c>
      <c r="M82" s="154" t="s">
        <v>584</v>
      </c>
      <c r="N82" s="159">
        <f>I24</f>
        <v>1.3645719999999999</v>
      </c>
    </row>
    <row r="83" spans="4:17" ht="15" customHeight="1" x14ac:dyDescent="0.25">
      <c r="D83" s="142"/>
      <c r="H83" s="161"/>
      <c r="I83" s="161"/>
      <c r="J83" s="161"/>
      <c r="L83" s="132" t="s">
        <v>255</v>
      </c>
      <c r="M83" s="154" t="s">
        <v>729</v>
      </c>
      <c r="N83" s="159">
        <f>I25</f>
        <v>0.10483265099283713</v>
      </c>
    </row>
    <row r="84" spans="4:17" ht="15" customHeight="1" x14ac:dyDescent="0.25">
      <c r="D84" s="142"/>
      <c r="L84" s="132" t="s">
        <v>256</v>
      </c>
      <c r="M84" s="154" t="s">
        <v>585</v>
      </c>
      <c r="N84" s="159">
        <f>G165</f>
        <v>0</v>
      </c>
    </row>
    <row r="85" spans="4:17" ht="15" customHeight="1" x14ac:dyDescent="0.25">
      <c r="D85" s="142"/>
      <c r="F85" s="130" t="s">
        <v>469</v>
      </c>
      <c r="L85" s="132" t="s">
        <v>257</v>
      </c>
      <c r="M85" s="154" t="s">
        <v>730</v>
      </c>
      <c r="N85" s="159">
        <f>G166</f>
        <v>0</v>
      </c>
    </row>
    <row r="86" spans="4:17" ht="15" customHeight="1" x14ac:dyDescent="0.25">
      <c r="D86" s="158"/>
      <c r="F86" s="130"/>
      <c r="L86" s="132" t="s">
        <v>258</v>
      </c>
      <c r="M86" s="154" t="s">
        <v>586</v>
      </c>
      <c r="N86" s="159">
        <f>H165</f>
        <v>0</v>
      </c>
    </row>
    <row r="87" spans="4:17" ht="15" customHeight="1" x14ac:dyDescent="0.25">
      <c r="D87" s="158"/>
      <c r="F87" s="305" t="s">
        <v>510</v>
      </c>
      <c r="G87" s="305"/>
      <c r="H87" s="305"/>
      <c r="I87" s="305"/>
      <c r="J87" s="305"/>
      <c r="L87" s="132" t="s">
        <v>259</v>
      </c>
      <c r="M87" s="154" t="s">
        <v>731</v>
      </c>
      <c r="N87" s="159">
        <f>H166</f>
        <v>0</v>
      </c>
    </row>
    <row r="88" spans="4:17" ht="15" customHeight="1" x14ac:dyDescent="0.25">
      <c r="D88" s="158"/>
      <c r="F88" s="130"/>
      <c r="L88" s="136" t="s">
        <v>180</v>
      </c>
      <c r="M88" s="22" t="s">
        <v>470</v>
      </c>
      <c r="N88" s="159">
        <f>C36</f>
        <v>90</v>
      </c>
    </row>
    <row r="89" spans="4:17" ht="15" customHeight="1" x14ac:dyDescent="0.25">
      <c r="D89" s="158"/>
      <c r="F89" s="177"/>
      <c r="G89" s="181" t="s">
        <v>463</v>
      </c>
      <c r="H89" s="155"/>
      <c r="L89" s="136" t="s">
        <v>181</v>
      </c>
      <c r="M89" s="22" t="s">
        <v>471</v>
      </c>
      <c r="N89" s="159">
        <f>C37</f>
        <v>125</v>
      </c>
    </row>
    <row r="90" spans="4:17" ht="15" customHeight="1" x14ac:dyDescent="0.25">
      <c r="D90" s="158"/>
      <c r="F90" s="171" t="s">
        <v>11</v>
      </c>
      <c r="G90" s="182">
        <f>$I$73*$C$43</f>
        <v>0</v>
      </c>
      <c r="H90" s="155"/>
      <c r="L90" s="136" t="s">
        <v>182</v>
      </c>
      <c r="M90" s="22" t="s">
        <v>247</v>
      </c>
      <c r="N90" s="159" t="str">
        <f>C38</f>
        <v>Brennanetal1991</v>
      </c>
    </row>
    <row r="91" spans="4:17" ht="15" customHeight="1" x14ac:dyDescent="0.25">
      <c r="D91" s="158"/>
      <c r="F91" s="171" t="s">
        <v>451</v>
      </c>
      <c r="G91" s="183">
        <f>IF(C43=0,0,G90*SQRT(((J73/I73)^2)+((C44/C43)^2)))</f>
        <v>0</v>
      </c>
      <c r="H91" s="157"/>
      <c r="L91" s="132" t="s">
        <v>260</v>
      </c>
      <c r="M91" s="154" t="s">
        <v>732</v>
      </c>
      <c r="N91" s="159">
        <f>G50</f>
        <v>0.14462156269429249</v>
      </c>
    </row>
    <row r="92" spans="4:17" ht="15" customHeight="1" x14ac:dyDescent="0.25">
      <c r="D92" s="158"/>
      <c r="F92" s="171" t="s">
        <v>12</v>
      </c>
      <c r="G92" s="183">
        <f>I74*$C$43</f>
        <v>0</v>
      </c>
      <c r="H92" s="157"/>
      <c r="L92" s="132" t="s">
        <v>261</v>
      </c>
      <c r="M92" s="154" t="s">
        <v>733</v>
      </c>
      <c r="N92" s="159">
        <f>H50</f>
        <v>1.5627714110117499E-2</v>
      </c>
    </row>
    <row r="93" spans="4:17" ht="15" customHeight="1" x14ac:dyDescent="0.25">
      <c r="D93" s="160"/>
      <c r="F93" s="171" t="s">
        <v>452</v>
      </c>
      <c r="G93" s="183">
        <f>IF(C43=0,0,G92*SQRT(((J74/I74)^2)+((C44/C43)^2)))</f>
        <v>0</v>
      </c>
      <c r="H93" s="157"/>
      <c r="L93" s="132" t="s">
        <v>262</v>
      </c>
      <c r="M93" s="154" t="s">
        <v>734</v>
      </c>
      <c r="N93" s="159">
        <f>G51</f>
        <v>0.1717948988813395</v>
      </c>
    </row>
    <row r="94" spans="4:17" ht="15" customHeight="1" x14ac:dyDescent="0.25">
      <c r="D94" s="160"/>
      <c r="F94" s="176" t="s">
        <v>477</v>
      </c>
      <c r="G94" s="183">
        <f>IF(C43=0,0,(IF(I78&gt;0,J78*C43,0)))</f>
        <v>0</v>
      </c>
      <c r="H94" s="157"/>
      <c r="L94" s="132" t="s">
        <v>264</v>
      </c>
      <c r="M94" s="154" t="s">
        <v>735</v>
      </c>
      <c r="N94" s="159">
        <f>H51</f>
        <v>2.7774453122771492E-2</v>
      </c>
      <c r="P94" s="154"/>
      <c r="Q94" s="154"/>
    </row>
    <row r="95" spans="4:17" ht="15" customHeight="1" x14ac:dyDescent="0.25">
      <c r="D95" s="160"/>
      <c r="F95" s="176" t="s">
        <v>478</v>
      </c>
      <c r="G95" s="183">
        <f>IF(I78=0,0,(IF(C43=0,0,G94*SQRT(((J78/#REF!)^2)+((C44/C43)^2)))))</f>
        <v>0</v>
      </c>
      <c r="H95" s="157"/>
      <c r="L95" s="132" t="s">
        <v>265</v>
      </c>
      <c r="M95" s="154" t="s">
        <v>736</v>
      </c>
      <c r="N95" s="159">
        <f>G56</f>
        <v>0.1585443046683595</v>
      </c>
      <c r="P95" s="154"/>
      <c r="Q95" s="154"/>
    </row>
    <row r="96" spans="4:17" ht="15" customHeight="1" x14ac:dyDescent="0.25">
      <c r="D96" s="142"/>
      <c r="F96" s="176" t="s">
        <v>475</v>
      </c>
      <c r="G96" s="183">
        <f>IF(G94&gt;0,G94,SUM(G92,G90))</f>
        <v>0</v>
      </c>
      <c r="H96" s="157"/>
      <c r="L96" s="132" t="s">
        <v>266</v>
      </c>
      <c r="M96" s="154" t="s">
        <v>737</v>
      </c>
      <c r="N96" s="159">
        <f>H56</f>
        <v>2.1856213778296732E-2</v>
      </c>
      <c r="P96" s="154"/>
      <c r="Q96" s="154"/>
    </row>
    <row r="97" spans="4:17" ht="15" customHeight="1" x14ac:dyDescent="0.25">
      <c r="D97" s="142"/>
      <c r="F97" s="176" t="s">
        <v>476</v>
      </c>
      <c r="G97" s="183">
        <f>IF(G96=0,0,G96*SQRT(((G91)^2)+((G93)^2)))</f>
        <v>0</v>
      </c>
      <c r="H97" s="157"/>
      <c r="L97" s="132" t="s">
        <v>268</v>
      </c>
      <c r="M97" s="154" t="s">
        <v>761</v>
      </c>
      <c r="N97" s="159">
        <f>G177</f>
        <v>0.8553784373057074</v>
      </c>
      <c r="P97" s="154"/>
      <c r="Q97" s="154"/>
    </row>
    <row r="98" spans="4:17" ht="15" customHeight="1" x14ac:dyDescent="0.25">
      <c r="D98" s="142"/>
      <c r="F98" s="85"/>
      <c r="G98" s="156"/>
      <c r="H98" s="157"/>
      <c r="L98" s="132" t="s">
        <v>269</v>
      </c>
      <c r="M98" s="154" t="s">
        <v>738</v>
      </c>
      <c r="N98" s="159">
        <f>H177</f>
        <v>1.5627714110117485E-2</v>
      </c>
      <c r="P98" s="154"/>
      <c r="Q98" s="154"/>
    </row>
    <row r="99" spans="4:17" ht="15" customHeight="1" x14ac:dyDescent="0.25">
      <c r="D99" s="142"/>
      <c r="F99" s="130"/>
      <c r="H99" s="138"/>
      <c r="L99" s="132" t="s">
        <v>271</v>
      </c>
      <c r="M99" s="154" t="s">
        <v>739</v>
      </c>
      <c r="N99" s="159">
        <f>G178</f>
        <v>0.82820510111866052</v>
      </c>
      <c r="P99" s="154"/>
      <c r="Q99" s="154"/>
    </row>
    <row r="100" spans="4:17" ht="15" customHeight="1" x14ac:dyDescent="0.25">
      <c r="D100" s="142"/>
      <c r="F100" s="144" t="s">
        <v>479</v>
      </c>
      <c r="G100" s="138"/>
      <c r="H100" s="138"/>
      <c r="I100" s="138"/>
      <c r="L100" s="132" t="s">
        <v>273</v>
      </c>
      <c r="M100" s="154" t="s">
        <v>740</v>
      </c>
      <c r="N100" s="159">
        <f>H178</f>
        <v>2.7774453122771492E-2</v>
      </c>
      <c r="P100" s="154"/>
      <c r="Q100" s="154"/>
    </row>
    <row r="101" spans="4:17" ht="15" customHeight="1" x14ac:dyDescent="0.25">
      <c r="D101" s="142"/>
      <c r="F101" s="144"/>
      <c r="G101" s="138"/>
      <c r="H101" s="138"/>
      <c r="I101" s="138"/>
      <c r="L101" s="132" t="s">
        <v>275</v>
      </c>
      <c r="M101" s="154" t="s">
        <v>587</v>
      </c>
      <c r="N101" s="159">
        <f>I50</f>
        <v>1.3669630105864528</v>
      </c>
      <c r="P101" s="154"/>
      <c r="Q101" s="154"/>
    </row>
    <row r="102" spans="4:17" ht="15" customHeight="1" x14ac:dyDescent="0.25">
      <c r="D102" s="142"/>
      <c r="F102" s="305" t="s">
        <v>518</v>
      </c>
      <c r="G102" s="305"/>
      <c r="H102" s="305"/>
      <c r="I102" s="305"/>
      <c r="J102" s="305"/>
      <c r="L102" s="132" t="s">
        <v>277</v>
      </c>
      <c r="M102" s="154" t="s">
        <v>588</v>
      </c>
      <c r="N102" s="159">
        <f>J50</f>
        <v>0.25276745604771356</v>
      </c>
      <c r="P102" s="154"/>
      <c r="Q102" s="154"/>
    </row>
    <row r="103" spans="4:17" ht="15" customHeight="1" x14ac:dyDescent="0.25">
      <c r="D103" s="160"/>
      <c r="F103" s="178"/>
      <c r="G103" s="178"/>
      <c r="H103" s="178"/>
      <c r="I103" s="178"/>
      <c r="J103" s="178"/>
      <c r="L103" s="132" t="s">
        <v>279</v>
      </c>
      <c r="M103" s="154" t="s">
        <v>589</v>
      </c>
      <c r="N103" s="159">
        <f>I51</f>
        <v>1.8196584407471035</v>
      </c>
      <c r="P103" s="154"/>
      <c r="Q103" s="154"/>
    </row>
    <row r="104" spans="4:17" ht="15" customHeight="1" x14ac:dyDescent="0.25">
      <c r="D104" s="142"/>
      <c r="E104" s="152"/>
      <c r="F104" s="170"/>
      <c r="G104" s="172" t="s">
        <v>466</v>
      </c>
      <c r="H104" s="172" t="s">
        <v>467</v>
      </c>
      <c r="L104" s="132" t="s">
        <v>281</v>
      </c>
      <c r="M104" s="154" t="s">
        <v>590</v>
      </c>
      <c r="N104" s="159">
        <f>J51</f>
        <v>0.36297970596656093</v>
      </c>
      <c r="P104" s="154"/>
      <c r="Q104" s="154"/>
    </row>
    <row r="105" spans="4:17" ht="15" customHeight="1" x14ac:dyDescent="0.25">
      <c r="D105" s="142"/>
      <c r="F105" s="171" t="s">
        <v>133</v>
      </c>
      <c r="G105" s="162">
        <f>G96</f>
        <v>0</v>
      </c>
      <c r="H105" s="163">
        <f>G97</f>
        <v>0</v>
      </c>
      <c r="K105" s="161"/>
      <c r="L105" s="132" t="s">
        <v>283</v>
      </c>
      <c r="M105" s="154" t="s">
        <v>591</v>
      </c>
      <c r="N105" s="159">
        <f>I56</f>
        <v>0</v>
      </c>
      <c r="P105" s="154"/>
      <c r="Q105" s="154"/>
    </row>
    <row r="106" spans="4:17" ht="15" customHeight="1" x14ac:dyDescent="0.25">
      <c r="D106" s="142"/>
      <c r="F106" s="171" t="s">
        <v>134</v>
      </c>
      <c r="G106" s="163">
        <f>SUM(I79,I75:I77,I55)</f>
        <v>1.6349129505523177</v>
      </c>
      <c r="H106" s="163">
        <f>SQRT((J75^2)+(J76^2)+(J77^2)+(J79^2)+(J55^2))</f>
        <v>0.12896329944362284</v>
      </c>
      <c r="K106" s="153"/>
      <c r="L106" s="132" t="s">
        <v>285</v>
      </c>
      <c r="M106" s="154" t="s">
        <v>592</v>
      </c>
      <c r="N106" s="159">
        <f>J56</f>
        <v>0</v>
      </c>
      <c r="P106" s="154"/>
      <c r="Q106" s="154"/>
    </row>
    <row r="107" spans="4:17" ht="15" customHeight="1" x14ac:dyDescent="0.25">
      <c r="D107" s="142"/>
      <c r="F107" s="171" t="s">
        <v>135</v>
      </c>
      <c r="G107" s="161">
        <f>I24</f>
        <v>1.3645719999999999</v>
      </c>
      <c r="H107" s="161">
        <f>I25</f>
        <v>0.10483265099283713</v>
      </c>
      <c r="K107" s="153"/>
      <c r="L107" s="132" t="s">
        <v>287</v>
      </c>
      <c r="M107" s="154" t="s">
        <v>593</v>
      </c>
      <c r="N107" s="159">
        <f>I177</f>
        <v>0</v>
      </c>
      <c r="P107" s="154"/>
      <c r="Q107" s="154"/>
    </row>
    <row r="108" spans="4:17" ht="15" customHeight="1" x14ac:dyDescent="0.25">
      <c r="D108" s="142"/>
      <c r="F108" s="130"/>
      <c r="K108" s="153"/>
      <c r="L108" s="132" t="s">
        <v>289</v>
      </c>
      <c r="M108" s="154" t="s">
        <v>594</v>
      </c>
      <c r="N108" s="159">
        <f>J177</f>
        <v>0</v>
      </c>
      <c r="P108" s="154"/>
      <c r="Q108" s="154"/>
    </row>
    <row r="109" spans="4:17" ht="15" customHeight="1" x14ac:dyDescent="0.25">
      <c r="D109" s="142"/>
      <c r="F109" s="130"/>
      <c r="K109" s="153"/>
      <c r="L109" s="132" t="s">
        <v>291</v>
      </c>
      <c r="M109" s="154" t="s">
        <v>595</v>
      </c>
      <c r="N109" s="159">
        <f>I178</f>
        <v>0</v>
      </c>
      <c r="P109" s="154"/>
      <c r="Q109" s="154"/>
    </row>
    <row r="110" spans="4:17" ht="15" customHeight="1" x14ac:dyDescent="0.25">
      <c r="D110" s="142"/>
      <c r="F110" s="130" t="s">
        <v>480</v>
      </c>
      <c r="L110" s="132" t="s">
        <v>293</v>
      </c>
      <c r="M110" s="154" t="s">
        <v>596</v>
      </c>
      <c r="N110" s="159">
        <f>J178</f>
        <v>0</v>
      </c>
      <c r="P110" s="154"/>
      <c r="Q110" s="154"/>
    </row>
    <row r="111" spans="4:17" ht="15" customHeight="1" x14ac:dyDescent="0.25">
      <c r="D111" s="142"/>
      <c r="F111" s="130"/>
      <c r="L111" s="136" t="s">
        <v>183</v>
      </c>
      <c r="M111" s="22" t="s">
        <v>270</v>
      </c>
      <c r="N111" s="159" t="str">
        <f>C39</f>
        <v>Guerinetal2012-Q</v>
      </c>
      <c r="P111" s="154"/>
      <c r="Q111" s="154"/>
    </row>
    <row r="112" spans="4:17" ht="15" customHeight="1" x14ac:dyDescent="0.25">
      <c r="D112" s="142"/>
      <c r="F112" s="305" t="s">
        <v>481</v>
      </c>
      <c r="G112" s="305"/>
      <c r="H112" s="305"/>
      <c r="I112" s="305"/>
      <c r="J112" s="305"/>
      <c r="L112" s="132" t="s">
        <v>295</v>
      </c>
      <c r="M112" s="154" t="s">
        <v>272</v>
      </c>
      <c r="N112" s="159">
        <f>G52</f>
        <v>0.90147100476854947</v>
      </c>
      <c r="P112" s="154"/>
      <c r="Q112" s="154"/>
    </row>
    <row r="113" spans="4:17" ht="15" customHeight="1" x14ac:dyDescent="0.25">
      <c r="D113" s="142"/>
      <c r="F113" s="305"/>
      <c r="G113" s="305"/>
      <c r="H113" s="305"/>
      <c r="I113" s="305"/>
      <c r="J113" s="305"/>
      <c r="L113" s="132" t="s">
        <v>297</v>
      </c>
      <c r="M113" s="154" t="s">
        <v>274</v>
      </c>
      <c r="N113" s="159">
        <f>H52</f>
        <v>8.9399618124374469E-3</v>
      </c>
      <c r="O113" s="150"/>
      <c r="P113" s="154"/>
      <c r="Q113" s="154"/>
    </row>
    <row r="114" spans="4:17" ht="15" customHeight="1" x14ac:dyDescent="0.25">
      <c r="D114" s="142"/>
      <c r="F114" s="153"/>
      <c r="G114" s="161"/>
      <c r="H114" s="161"/>
      <c r="I114" s="161"/>
      <c r="L114" s="132" t="s">
        <v>299</v>
      </c>
      <c r="M114" s="154" t="s">
        <v>276</v>
      </c>
      <c r="N114" s="159">
        <f>G53</f>
        <v>0.86082460637809</v>
      </c>
      <c r="O114" s="150"/>
      <c r="P114" s="154"/>
      <c r="Q114" s="154"/>
    </row>
    <row r="115" spans="4:17" ht="15" customHeight="1" x14ac:dyDescent="0.25">
      <c r="D115" s="142"/>
      <c r="F115" s="187"/>
      <c r="G115" s="172" t="s">
        <v>482</v>
      </c>
      <c r="H115" s="172" t="s">
        <v>483</v>
      </c>
      <c r="L115" s="132" t="s">
        <v>301</v>
      </c>
      <c r="M115" s="154" t="s">
        <v>278</v>
      </c>
      <c r="N115" s="159">
        <f>H53</f>
        <v>1.3399651253034994E-2</v>
      </c>
      <c r="O115" s="150"/>
      <c r="P115" s="154"/>
      <c r="Q115" s="154"/>
    </row>
    <row r="116" spans="4:17" ht="15" customHeight="1" x14ac:dyDescent="0.25">
      <c r="D116" s="142"/>
      <c r="F116" s="186" t="s">
        <v>484</v>
      </c>
      <c r="G116" s="163">
        <f>G105/(1+1.49*(C45/100))</f>
        <v>0</v>
      </c>
      <c r="H116" s="163">
        <f>IF(G116=0,0,(G116*SQRT(((H105/G105)^2)+(((1.49*(C46/100))/((1+1.49*(C45/100))))^2))))</f>
        <v>0</v>
      </c>
      <c r="J116" s="161"/>
      <c r="L116" s="132" t="s">
        <v>303</v>
      </c>
      <c r="M116" s="154" t="s">
        <v>280</v>
      </c>
      <c r="N116" s="159">
        <f>G54</f>
        <v>0.96047098907688899</v>
      </c>
      <c r="O116" s="150"/>
      <c r="P116" s="154"/>
      <c r="Q116" s="154"/>
    </row>
    <row r="117" spans="4:17" ht="15" customHeight="1" x14ac:dyDescent="0.25">
      <c r="D117" s="142"/>
      <c r="E117" s="164"/>
      <c r="F117" s="186" t="s">
        <v>485</v>
      </c>
      <c r="G117" s="163">
        <f>G106/(1+1.25*(C45/100))</f>
        <v>1.5387416005198284</v>
      </c>
      <c r="H117" s="163">
        <f>G117*SQRT(((H106/G106)^2)+(((1.25*(C46/100))/((1+1.25*(C45/100))))^2))</f>
        <v>0.12666207747584943</v>
      </c>
      <c r="J117" s="153"/>
      <c r="L117" s="132" t="s">
        <v>305</v>
      </c>
      <c r="M117" s="154" t="s">
        <v>282</v>
      </c>
      <c r="N117" s="159">
        <f>H54</f>
        <v>6.581375837459269E-3</v>
      </c>
      <c r="O117" s="150"/>
      <c r="P117" s="154"/>
      <c r="Q117" s="154"/>
    </row>
    <row r="118" spans="4:17" ht="15" customHeight="1" x14ac:dyDescent="0.25">
      <c r="D118" s="142"/>
      <c r="F118" s="186" t="s">
        <v>486</v>
      </c>
      <c r="G118" s="163">
        <f>(H35+H36+H37)/(1+1.14*(C45/100))</f>
        <v>1.2909858088930937</v>
      </c>
      <c r="H118" s="163">
        <f>G118*SQRT(((H107/G107)^2)+(((1.14*(C46/100))/((1+1.14*(C45/100))))^2))</f>
        <v>0.10301467819936899</v>
      </c>
      <c r="J118" s="153"/>
      <c r="L118" s="132" t="s">
        <v>307</v>
      </c>
      <c r="M118" s="154" t="s">
        <v>284</v>
      </c>
      <c r="N118" s="159">
        <f>G55</f>
        <v>0.49441790405168751</v>
      </c>
      <c r="O118" s="150"/>
      <c r="P118" s="154"/>
      <c r="Q118" s="154"/>
    </row>
    <row r="119" spans="4:17" ht="15" customHeight="1" x14ac:dyDescent="0.25">
      <c r="D119" s="142"/>
      <c r="F119" s="186"/>
      <c r="G119" s="164"/>
      <c r="H119" s="164"/>
      <c r="J119" s="153"/>
      <c r="L119" s="132" t="s">
        <v>308</v>
      </c>
      <c r="M119" s="154" t="s">
        <v>286</v>
      </c>
      <c r="N119" s="159">
        <f>H55</f>
        <v>4.85820959482475E-2</v>
      </c>
      <c r="O119" s="150"/>
      <c r="P119" s="154"/>
      <c r="Q119" s="154"/>
    </row>
    <row r="120" spans="4:17" ht="15" customHeight="1" x14ac:dyDescent="0.25">
      <c r="D120" s="142"/>
      <c r="J120" s="153"/>
      <c r="L120" s="132" t="s">
        <v>309</v>
      </c>
      <c r="M120" s="154" t="s">
        <v>288</v>
      </c>
      <c r="N120" s="159">
        <f>G57</f>
        <v>0.91926232592057988</v>
      </c>
      <c r="O120" s="150"/>
      <c r="P120" s="154"/>
      <c r="Q120" s="154"/>
    </row>
    <row r="121" spans="4:17" ht="15" customHeight="1" x14ac:dyDescent="0.25">
      <c r="D121" s="142"/>
      <c r="F121" s="130" t="s">
        <v>487</v>
      </c>
      <c r="J121" s="153"/>
      <c r="L121" s="132" t="s">
        <v>310</v>
      </c>
      <c r="M121" s="154" t="s">
        <v>290</v>
      </c>
      <c r="N121" s="159">
        <f>H57</f>
        <v>8.8807408352848949E-3</v>
      </c>
      <c r="O121" s="150"/>
      <c r="P121" s="154"/>
      <c r="Q121" s="154"/>
    </row>
    <row r="122" spans="4:17" ht="15" customHeight="1" x14ac:dyDescent="0.25">
      <c r="D122" s="142"/>
      <c r="F122" s="130"/>
      <c r="J122" s="153"/>
      <c r="L122" s="132" t="s">
        <v>311</v>
      </c>
      <c r="M122" s="154" t="s">
        <v>292</v>
      </c>
      <c r="N122" s="159">
        <f>G179</f>
        <v>9.8528995231450547E-2</v>
      </c>
      <c r="P122" s="154"/>
      <c r="Q122" s="154"/>
    </row>
    <row r="123" spans="4:17" ht="15" customHeight="1" x14ac:dyDescent="0.25">
      <c r="D123" s="160"/>
      <c r="F123" s="310" t="s">
        <v>535</v>
      </c>
      <c r="G123" s="310"/>
      <c r="H123" s="310"/>
      <c r="I123" s="310"/>
      <c r="J123" s="310"/>
      <c r="L123" s="132" t="s">
        <v>312</v>
      </c>
      <c r="M123" s="154" t="s">
        <v>294</v>
      </c>
      <c r="N123" s="159">
        <f>H179</f>
        <v>8.9399618124374469E-3</v>
      </c>
      <c r="P123" s="154"/>
      <c r="Q123" s="154"/>
    </row>
    <row r="124" spans="4:17" x14ac:dyDescent="0.25">
      <c r="D124" s="160"/>
      <c r="F124" s="310"/>
      <c r="G124" s="310"/>
      <c r="H124" s="310"/>
      <c r="I124" s="310"/>
      <c r="J124" s="310"/>
      <c r="L124" s="132" t="s">
        <v>313</v>
      </c>
      <c r="M124" s="154" t="s">
        <v>296</v>
      </c>
      <c r="N124" s="159">
        <f>G180</f>
        <v>0.13917539362191</v>
      </c>
      <c r="P124" s="154"/>
      <c r="Q124" s="154"/>
    </row>
    <row r="125" spans="4:17" x14ac:dyDescent="0.25">
      <c r="D125" s="142"/>
      <c r="F125" s="310"/>
      <c r="G125" s="310"/>
      <c r="H125" s="310"/>
      <c r="I125" s="310"/>
      <c r="J125" s="310"/>
      <c r="L125" s="132" t="s">
        <v>314</v>
      </c>
      <c r="M125" s="154" t="s">
        <v>298</v>
      </c>
      <c r="N125" s="159">
        <f>H180</f>
        <v>1.3399651253034994E-2</v>
      </c>
      <c r="P125" s="154"/>
      <c r="Q125" s="154"/>
    </row>
    <row r="126" spans="4:17" ht="15" customHeight="1" x14ac:dyDescent="0.25">
      <c r="D126" s="160"/>
      <c r="F126" s="130"/>
      <c r="J126" s="153"/>
      <c r="L126" s="132" t="s">
        <v>315</v>
      </c>
      <c r="M126" s="154" t="s">
        <v>300</v>
      </c>
      <c r="N126" s="159">
        <f>G181</f>
        <v>3.9529010923111049E-2</v>
      </c>
      <c r="P126" s="154"/>
      <c r="Q126" s="154"/>
    </row>
    <row r="127" spans="4:17" x14ac:dyDescent="0.25">
      <c r="D127" s="160"/>
      <c r="L127" s="132" t="s">
        <v>316</v>
      </c>
      <c r="M127" s="154" t="s">
        <v>302</v>
      </c>
      <c r="N127" s="159">
        <f>H181</f>
        <v>6.5813758374592482E-3</v>
      </c>
      <c r="P127" s="154"/>
      <c r="Q127" s="154"/>
    </row>
    <row r="128" spans="4:17" x14ac:dyDescent="0.25">
      <c r="D128" s="160"/>
      <c r="G128" s="309" t="s">
        <v>263</v>
      </c>
      <c r="H128" s="309"/>
      <c r="L128" s="132" t="s">
        <v>317</v>
      </c>
      <c r="M128" s="154" t="s">
        <v>304</v>
      </c>
      <c r="N128" s="159">
        <f>G182</f>
        <v>0.5055820959483126</v>
      </c>
      <c r="P128" s="154"/>
      <c r="Q128" s="154"/>
    </row>
    <row r="129" spans="4:17" x14ac:dyDescent="0.25">
      <c r="D129" s="160"/>
      <c r="G129" s="153" t="s">
        <v>651</v>
      </c>
      <c r="H129" s="161">
        <f>IF(C47="X",0,IF((C47*C49)&lt;1.67,(0.0321*((C47*C49)^4))-(0.135*((C47*C49)^3))+(0.221*((C47*C49)^2))-(0.207*((C47*C49)^1))+0.295,6072/(((((C47*C49)+11.6)^1.68)+75)*((C47*C49)+212)))*EXP(-0.00055*(C47*C49)))</f>
        <v>0.29499999999999998</v>
      </c>
      <c r="L129" s="132" t="s">
        <v>318</v>
      </c>
      <c r="M129" s="154" t="s">
        <v>306</v>
      </c>
      <c r="N129" s="159">
        <f>H182</f>
        <v>4.8582095948247528E-2</v>
      </c>
      <c r="P129" s="154"/>
      <c r="Q129" s="154"/>
    </row>
    <row r="130" spans="4:17" ht="15" customHeight="1" x14ac:dyDescent="0.25">
      <c r="D130" s="160"/>
      <c r="G130" s="146" t="s">
        <v>652</v>
      </c>
      <c r="H130" s="161">
        <f>IF(C47="X",0,H129*(SQRT(((IF(C47=0,0,C48/C47))^2)+(((IF(C49=0,0,C50/C49))^2)))))</f>
        <v>1.638888888888889E-2</v>
      </c>
      <c r="L130" s="132" t="s">
        <v>319</v>
      </c>
      <c r="M130" s="154" t="s">
        <v>597</v>
      </c>
      <c r="N130" s="159">
        <f>I52</f>
        <v>0.44749020676710793</v>
      </c>
      <c r="P130" s="154"/>
      <c r="Q130" s="154"/>
    </row>
    <row r="131" spans="4:17" ht="15" customHeight="1" x14ac:dyDescent="0.25">
      <c r="D131" s="160"/>
      <c r="G131" s="153" t="s">
        <v>57</v>
      </c>
      <c r="H131" s="180">
        <f>IF(C47=0,0,(ASIN(0.203*COS((PI()/180)*C51)*COS(((PI()/180)*C52)-(291*PI()/180))+0.979*SIN(((PI()/180)*C51))))/(PI()/180))</f>
        <v>0</v>
      </c>
      <c r="I131" s="153"/>
      <c r="L131" s="132" t="s">
        <v>320</v>
      </c>
      <c r="M131" s="154" t="s">
        <v>598</v>
      </c>
      <c r="N131" s="159">
        <f>J52</f>
        <v>6.7281257397941593E-2</v>
      </c>
      <c r="P131" s="154"/>
      <c r="Q131" s="154"/>
    </row>
    <row r="132" spans="4:17" ht="15" customHeight="1" x14ac:dyDescent="0.25">
      <c r="D132" s="165"/>
      <c r="G132" s="153" t="s">
        <v>6</v>
      </c>
      <c r="H132" s="161">
        <f>IF(C47=0,0,VLOOKUP((ROUND(H131,0)),'S3.8 Cosmic dose rate (F, H, J)'!B6:E186,2))</f>
        <v>0</v>
      </c>
      <c r="I132" s="153"/>
      <c r="L132" s="132" t="s">
        <v>321</v>
      </c>
      <c r="M132" s="154" t="s">
        <v>599</v>
      </c>
      <c r="N132" s="159">
        <f>I53</f>
        <v>0.34005240508214329</v>
      </c>
      <c r="P132" s="154"/>
      <c r="Q132" s="154"/>
    </row>
    <row r="133" spans="4:17" ht="15" customHeight="1" x14ac:dyDescent="0.25">
      <c r="D133" s="165"/>
      <c r="G133" s="153" t="s">
        <v>7</v>
      </c>
      <c r="H133" s="161">
        <f>IF(C47=0,0,VLOOKUP((ROUND(H131,0)),'S3.8 Cosmic dose rate (F, H, J)'!B6:E186,3))</f>
        <v>0</v>
      </c>
      <c r="I133" s="153"/>
      <c r="L133" s="132" t="s">
        <v>322</v>
      </c>
      <c r="M133" s="154" t="s">
        <v>600</v>
      </c>
      <c r="N133" s="159">
        <f>J53</f>
        <v>4.1583928140051504E-2</v>
      </c>
      <c r="P133" s="154"/>
      <c r="Q133" s="154"/>
    </row>
    <row r="134" spans="4:17" ht="15" customHeight="1" x14ac:dyDescent="0.25">
      <c r="D134" s="165"/>
      <c r="G134" s="153" t="s">
        <v>5</v>
      </c>
      <c r="H134" s="161">
        <f>IF(C47=0,0,VLOOKUP((ROUND(H131,0)),'S3.8 Cosmic dose rate (F, H, J)'!B6:E186,4))</f>
        <v>0</v>
      </c>
      <c r="L134" s="132" t="s">
        <v>323</v>
      </c>
      <c r="M134" s="154" t="s">
        <v>601</v>
      </c>
      <c r="N134" s="159">
        <f>I54</f>
        <v>0.90130597614975261</v>
      </c>
      <c r="P134" s="154"/>
      <c r="Q134" s="154"/>
    </row>
    <row r="135" spans="4:17" ht="15" customHeight="1" x14ac:dyDescent="0.25">
      <c r="D135" s="165"/>
      <c r="G135" s="153" t="s">
        <v>434</v>
      </c>
      <c r="H135" s="161" t="e">
        <f>H129*(H132+(H134*EXP((C53/1000)/H133)))</f>
        <v>#DIV/0!</v>
      </c>
      <c r="I135" s="153"/>
      <c r="L135" s="132" t="s">
        <v>324</v>
      </c>
      <c r="M135" s="154" t="s">
        <v>602</v>
      </c>
      <c r="N135" s="159">
        <f>J54</f>
        <v>0.10565328937654578</v>
      </c>
      <c r="P135" s="154"/>
      <c r="Q135" s="154"/>
    </row>
    <row r="136" spans="4:17" ht="15" customHeight="1" x14ac:dyDescent="0.25">
      <c r="D136" s="165"/>
      <c r="G136" s="153" t="s">
        <v>436</v>
      </c>
      <c r="H136" s="161" t="e">
        <f>H135*0.1</f>
        <v>#DIV/0!</v>
      </c>
      <c r="I136" s="153"/>
      <c r="L136" s="132" t="s">
        <v>325</v>
      </c>
      <c r="M136" s="154" t="s">
        <v>603</v>
      </c>
      <c r="N136" s="159">
        <f>I55</f>
        <v>0</v>
      </c>
      <c r="P136" s="154"/>
      <c r="Q136" s="154"/>
    </row>
    <row r="137" spans="4:17" ht="15" customHeight="1" x14ac:dyDescent="0.25">
      <c r="D137" s="165"/>
      <c r="G137" s="153" t="s">
        <v>699</v>
      </c>
      <c r="H137" s="161">
        <f>C54</f>
        <v>0</v>
      </c>
      <c r="I137" s="153"/>
      <c r="L137" s="132" t="s">
        <v>327</v>
      </c>
      <c r="M137" s="154" t="s">
        <v>604</v>
      </c>
      <c r="N137" s="159">
        <f>J55</f>
        <v>0</v>
      </c>
      <c r="P137" s="154"/>
      <c r="Q137" s="154"/>
    </row>
    <row r="138" spans="4:17" ht="15" customHeight="1" x14ac:dyDescent="0.25">
      <c r="D138" s="165"/>
      <c r="G138" s="153" t="s">
        <v>700</v>
      </c>
      <c r="H138" s="161">
        <f>C55</f>
        <v>0</v>
      </c>
      <c r="I138" s="153"/>
      <c r="L138" s="132" t="s">
        <v>329</v>
      </c>
      <c r="M138" s="154" t="s">
        <v>605</v>
      </c>
      <c r="N138" s="159">
        <f>I57</f>
        <v>0</v>
      </c>
      <c r="P138" s="154"/>
      <c r="Q138" s="154"/>
    </row>
    <row r="139" spans="4:17" ht="15" customHeight="1" x14ac:dyDescent="0.25">
      <c r="D139" s="165"/>
      <c r="F139" s="130"/>
      <c r="G139" s="58"/>
      <c r="H139" s="114"/>
      <c r="I139" s="114"/>
      <c r="J139" s="151"/>
      <c r="L139" s="132" t="s">
        <v>331</v>
      </c>
      <c r="M139" s="154" t="s">
        <v>606</v>
      </c>
      <c r="N139" s="159">
        <f>J57</f>
        <v>0</v>
      </c>
      <c r="P139" s="154"/>
      <c r="Q139" s="154"/>
    </row>
    <row r="140" spans="4:17" ht="15" customHeight="1" x14ac:dyDescent="0.25">
      <c r="D140" s="165"/>
      <c r="F140" s="130"/>
      <c r="G140" s="58"/>
      <c r="H140" s="114"/>
      <c r="I140" s="114"/>
      <c r="J140" s="151"/>
      <c r="L140" s="132" t="s">
        <v>333</v>
      </c>
      <c r="M140" s="154" t="s">
        <v>607</v>
      </c>
      <c r="N140" s="159">
        <f>I179</f>
        <v>0</v>
      </c>
      <c r="P140" s="154"/>
      <c r="Q140" s="154"/>
    </row>
    <row r="141" spans="4:17" ht="15" customHeight="1" x14ac:dyDescent="0.25">
      <c r="D141" s="165"/>
      <c r="F141" s="130" t="s">
        <v>488</v>
      </c>
      <c r="G141" s="58"/>
      <c r="H141" s="114"/>
      <c r="I141" s="114"/>
      <c r="J141" s="151"/>
      <c r="L141" s="132" t="s">
        <v>335</v>
      </c>
      <c r="M141" s="154" t="s">
        <v>608</v>
      </c>
      <c r="N141" s="159">
        <f>J179</f>
        <v>0</v>
      </c>
      <c r="P141" s="154"/>
      <c r="Q141" s="154"/>
    </row>
    <row r="142" spans="4:17" ht="15" customHeight="1" x14ac:dyDescent="0.25">
      <c r="D142" s="160"/>
      <c r="F142" s="130"/>
      <c r="G142" s="58"/>
      <c r="H142" s="114"/>
      <c r="I142" s="114"/>
      <c r="J142" s="151"/>
      <c r="L142" s="132" t="s">
        <v>337</v>
      </c>
      <c r="M142" s="154" t="s">
        <v>609</v>
      </c>
      <c r="N142" s="205">
        <f>I180</f>
        <v>0</v>
      </c>
      <c r="P142" s="154"/>
      <c r="Q142" s="154"/>
    </row>
    <row r="143" spans="4:17" ht="15" customHeight="1" x14ac:dyDescent="0.25">
      <c r="D143" s="160"/>
      <c r="F143" s="305" t="s">
        <v>490</v>
      </c>
      <c r="G143" s="305"/>
      <c r="H143" s="305"/>
      <c r="I143" s="305"/>
      <c r="J143" s="305"/>
      <c r="K143" s="166"/>
      <c r="L143" s="132" t="s">
        <v>339</v>
      </c>
      <c r="M143" s="154" t="s">
        <v>610</v>
      </c>
      <c r="N143" s="205">
        <f>J180</f>
        <v>0</v>
      </c>
      <c r="P143" s="154"/>
      <c r="Q143" s="154"/>
    </row>
    <row r="144" spans="4:17" ht="15" customHeight="1" x14ac:dyDescent="0.25">
      <c r="D144" s="165"/>
      <c r="F144" s="178"/>
      <c r="G144" s="178"/>
      <c r="H144" s="178"/>
      <c r="I144" s="178"/>
      <c r="J144" s="178"/>
      <c r="L144" s="132" t="s">
        <v>341</v>
      </c>
      <c r="M144" s="154" t="s">
        <v>611</v>
      </c>
      <c r="N144" s="205">
        <f>I181</f>
        <v>0</v>
      </c>
      <c r="P144" s="154"/>
      <c r="Q144" s="154"/>
    </row>
    <row r="145" spans="4:17" ht="15" customHeight="1" x14ac:dyDescent="0.25">
      <c r="D145" s="165"/>
      <c r="F145" s="188"/>
      <c r="G145" s="172" t="s">
        <v>493</v>
      </c>
      <c r="H145" s="172" t="s">
        <v>494</v>
      </c>
      <c r="I145" s="179"/>
      <c r="J145" s="179"/>
      <c r="L145" s="132" t="s">
        <v>343</v>
      </c>
      <c r="M145" s="154" t="s">
        <v>612</v>
      </c>
      <c r="N145" s="205">
        <f>J181</f>
        <v>0</v>
      </c>
      <c r="P145" s="154"/>
      <c r="Q145" s="154"/>
    </row>
    <row r="146" spans="4:17" ht="15" customHeight="1" x14ac:dyDescent="0.25">
      <c r="D146" s="165"/>
      <c r="F146" s="171" t="s">
        <v>489</v>
      </c>
      <c r="G146" s="162" t="e">
        <f>SUM(G116:G118,H135)</f>
        <v>#DIV/0!</v>
      </c>
      <c r="H146" s="161" t="e">
        <f>SQRT((H116^2)+(H117^2)+(H118^2)+(H136^2))</f>
        <v>#DIV/0!</v>
      </c>
      <c r="J146" s="114"/>
      <c r="L146" s="132" t="s">
        <v>345</v>
      </c>
      <c r="M146" s="154" t="s">
        <v>613</v>
      </c>
      <c r="N146" s="205">
        <f>I182</f>
        <v>0</v>
      </c>
      <c r="P146" s="154"/>
      <c r="Q146" s="154"/>
    </row>
    <row r="147" spans="4:17" ht="15" customHeight="1" x14ac:dyDescent="0.25">
      <c r="D147" s="165"/>
      <c r="H147" s="130"/>
      <c r="L147" s="132" t="s">
        <v>346</v>
      </c>
      <c r="M147" s="154" t="s">
        <v>614</v>
      </c>
      <c r="N147" s="205">
        <f>J182</f>
        <v>0</v>
      </c>
      <c r="P147" s="154"/>
      <c r="Q147" s="154"/>
    </row>
    <row r="148" spans="4:17" ht="15" customHeight="1" x14ac:dyDescent="0.25">
      <c r="D148" s="165"/>
      <c r="H148" s="130"/>
      <c r="L148" s="136" t="s">
        <v>184</v>
      </c>
      <c r="M148" s="22" t="s">
        <v>546</v>
      </c>
      <c r="N148" s="232">
        <f>C40</f>
        <v>8</v>
      </c>
      <c r="P148" s="154"/>
      <c r="Q148" s="154"/>
    </row>
    <row r="149" spans="4:17" ht="15" customHeight="1" x14ac:dyDescent="0.3">
      <c r="D149" s="165"/>
      <c r="F149" s="140" t="s">
        <v>492</v>
      </c>
      <c r="L149" s="136" t="s">
        <v>186</v>
      </c>
      <c r="M149" s="22" t="s">
        <v>547</v>
      </c>
      <c r="N149" s="232">
        <f>C41</f>
        <v>10</v>
      </c>
      <c r="P149" s="154"/>
      <c r="Q149" s="154"/>
    </row>
    <row r="150" spans="4:17" ht="15" customHeight="1" x14ac:dyDescent="0.3">
      <c r="D150" s="160"/>
      <c r="F150" s="140"/>
      <c r="L150" s="136" t="s">
        <v>189</v>
      </c>
      <c r="M150" s="22" t="s">
        <v>712</v>
      </c>
      <c r="N150" s="159" t="str">
        <f>C42</f>
        <v>Bell1979</v>
      </c>
      <c r="P150" s="154"/>
      <c r="Q150" s="154"/>
    </row>
    <row r="151" spans="4:17" ht="15" customHeight="1" x14ac:dyDescent="0.25">
      <c r="D151" s="160"/>
      <c r="F151" s="130" t="s">
        <v>457</v>
      </c>
      <c r="K151" s="147"/>
      <c r="L151" s="132" t="s">
        <v>347</v>
      </c>
      <c r="M151" s="154" t="s">
        <v>326</v>
      </c>
      <c r="N151" s="159">
        <f>G73</f>
        <v>0.35000000000000098</v>
      </c>
      <c r="P151" s="154"/>
      <c r="Q151" s="154"/>
    </row>
    <row r="152" spans="4:17" ht="15" customHeight="1" x14ac:dyDescent="0.25">
      <c r="D152" s="160"/>
      <c r="F152" s="130"/>
      <c r="K152" s="147"/>
      <c r="L152" s="132" t="s">
        <v>348</v>
      </c>
      <c r="M152" s="154" t="s">
        <v>328</v>
      </c>
      <c r="N152" s="159">
        <f>H73</f>
        <v>5.0000000000006012E-2</v>
      </c>
      <c r="P152" s="154"/>
      <c r="Q152" s="154"/>
    </row>
    <row r="153" spans="4:17" ht="15" customHeight="1" x14ac:dyDescent="0.3">
      <c r="D153" s="160"/>
      <c r="E153" s="139"/>
      <c r="F153" s="305" t="s">
        <v>459</v>
      </c>
      <c r="G153" s="305"/>
      <c r="H153" s="305"/>
      <c r="I153" s="305"/>
      <c r="K153" s="147"/>
      <c r="L153" s="132" t="s">
        <v>349</v>
      </c>
      <c r="M153" s="154" t="s">
        <v>330</v>
      </c>
      <c r="N153" s="159">
        <f>G74</f>
        <v>0.43439338771929403</v>
      </c>
      <c r="P153" s="154"/>
      <c r="Q153" s="154"/>
    </row>
    <row r="154" spans="4:17" ht="15" customHeight="1" x14ac:dyDescent="0.25">
      <c r="D154" s="165"/>
      <c r="F154" s="305"/>
      <c r="G154" s="305"/>
      <c r="H154" s="305"/>
      <c r="I154" s="305"/>
      <c r="K154" s="147"/>
      <c r="L154" s="132" t="s">
        <v>350</v>
      </c>
      <c r="M154" s="154" t="s">
        <v>332</v>
      </c>
      <c r="N154" s="159">
        <f>H74</f>
        <v>4.7132071003111981E-2</v>
      </c>
      <c r="P154" s="154"/>
      <c r="Q154" s="154"/>
    </row>
    <row r="155" spans="4:17" ht="15" customHeight="1" x14ac:dyDescent="0.25">
      <c r="D155" s="165"/>
      <c r="K155" s="147"/>
      <c r="L155" s="132" t="s">
        <v>351</v>
      </c>
      <c r="M155" s="154" t="s">
        <v>334</v>
      </c>
      <c r="N155" s="159">
        <f>G78</f>
        <v>0.39135275998245456</v>
      </c>
      <c r="P155" s="154"/>
      <c r="Q155" s="154"/>
    </row>
    <row r="156" spans="4:17" ht="15" customHeight="1" x14ac:dyDescent="0.25">
      <c r="D156" s="160"/>
      <c r="F156" s="170"/>
      <c r="G156" s="189" t="s">
        <v>499</v>
      </c>
      <c r="H156" s="172" t="s">
        <v>464</v>
      </c>
      <c r="K156" s="148"/>
      <c r="L156" s="132" t="s">
        <v>352</v>
      </c>
      <c r="M156" s="154" t="s">
        <v>336</v>
      </c>
      <c r="N156" s="159">
        <f>H78</f>
        <v>4.8594714791527965E-2</v>
      </c>
      <c r="P156" s="154"/>
      <c r="Q156" s="154"/>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1.1779999999999999</v>
      </c>
      <c r="P157" s="154"/>
      <c r="Q157" s="154"/>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1.4000000000000012E-2</v>
      </c>
      <c r="P158" s="154"/>
      <c r="Q158" s="154"/>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1.1862697689223101</v>
      </c>
      <c r="P159" s="154"/>
      <c r="Q159" s="154"/>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1.5629867433810007E-2</v>
      </c>
      <c r="P160" s="154"/>
      <c r="Q160" s="154"/>
    </row>
    <row r="161" spans="4:17" ht="15" customHeight="1" x14ac:dyDescent="0.25">
      <c r="D161" s="165"/>
      <c r="E161" s="21"/>
      <c r="F161" s="171" t="s">
        <v>18</v>
      </c>
      <c r="G161" s="184"/>
      <c r="H161" s="184">
        <f>$C$22*'S3.2 Conversion factors'!C14</f>
        <v>0</v>
      </c>
      <c r="I161" s="138"/>
      <c r="J161" s="138"/>
      <c r="L161" s="132" t="s">
        <v>359</v>
      </c>
      <c r="M161" s="154" t="s">
        <v>615</v>
      </c>
      <c r="N161" s="159">
        <f>I73</f>
        <v>0.4784370537052598</v>
      </c>
      <c r="P161" s="154"/>
      <c r="Q161" s="154"/>
    </row>
    <row r="162" spans="4:17" ht="15" customHeight="1" x14ac:dyDescent="0.25">
      <c r="D162" s="160"/>
      <c r="E162" s="21"/>
      <c r="F162" s="171" t="s">
        <v>453</v>
      </c>
      <c r="G162" s="184"/>
      <c r="H162" s="184">
        <f>IF(H161=0,0,$H$161*SQRT((('S3.2 Conversion factors'!C15/'S3.2 Conversion factors'!C14)^2)+(($C$23/$C$22)^2)))</f>
        <v>0</v>
      </c>
      <c r="I162" s="138"/>
      <c r="J162" s="138"/>
      <c r="L162" s="132" t="s">
        <v>361</v>
      </c>
      <c r="M162" s="154" t="s">
        <v>616</v>
      </c>
      <c r="N162" s="159">
        <f>J73</f>
        <v>0.11179519027351818</v>
      </c>
      <c r="P162" s="154"/>
      <c r="Q162" s="154"/>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0.79044759456814251</v>
      </c>
      <c r="P163" s="154"/>
      <c r="Q163" s="154"/>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0.17949157676118299</v>
      </c>
      <c r="P164" s="154"/>
      <c r="Q164" s="154"/>
    </row>
    <row r="165" spans="4:17" ht="15" customHeight="1" x14ac:dyDescent="0.25">
      <c r="D165" s="160"/>
      <c r="E165" s="21"/>
      <c r="F165" s="171" t="s">
        <v>500</v>
      </c>
      <c r="G165" s="163">
        <f>SUM(G157,G159)</f>
        <v>0</v>
      </c>
      <c r="H165" s="163">
        <f>SUM(H157,H159,H161,H163)</f>
        <v>0</v>
      </c>
      <c r="I165" s="144"/>
      <c r="L165" s="132" t="s">
        <v>367</v>
      </c>
      <c r="M165" s="154" t="s">
        <v>619</v>
      </c>
      <c r="N165" s="159">
        <f>I78</f>
        <v>0</v>
      </c>
      <c r="P165" s="154"/>
      <c r="Q165" s="154"/>
    </row>
    <row r="166" spans="4:17" ht="15" customHeight="1" x14ac:dyDescent="0.25">
      <c r="D166" s="160"/>
      <c r="E166" s="21"/>
      <c r="F166" s="171" t="s">
        <v>501</v>
      </c>
      <c r="G166" s="163">
        <f>SQRT((G158^2)+(G160^2))</f>
        <v>0</v>
      </c>
      <c r="H166" s="163">
        <f>SQRT((H158^2)+(H160^2)+(H162^2)+(H164^2))</f>
        <v>0</v>
      </c>
      <c r="I166" s="144"/>
      <c r="L166" s="132" t="s">
        <v>369</v>
      </c>
      <c r="M166" s="154" t="s">
        <v>620</v>
      </c>
      <c r="N166" s="159">
        <f>J78</f>
        <v>0</v>
      </c>
      <c r="P166" s="154"/>
      <c r="Q166" s="154"/>
    </row>
    <row r="167" spans="4:17" ht="15" customHeight="1" x14ac:dyDescent="0.25">
      <c r="D167" s="165"/>
      <c r="E167" s="21"/>
      <c r="L167" s="132" t="s">
        <v>371</v>
      </c>
      <c r="M167" s="154" t="s">
        <v>621</v>
      </c>
      <c r="N167" s="159">
        <f>I195</f>
        <v>0</v>
      </c>
      <c r="P167" s="154"/>
      <c r="Q167" s="154"/>
    </row>
    <row r="168" spans="4:17" ht="15" customHeight="1" x14ac:dyDescent="0.25">
      <c r="D168" s="165"/>
      <c r="E168" s="21"/>
      <c r="L168" s="132" t="s">
        <v>373</v>
      </c>
      <c r="M168" s="154" t="s">
        <v>622</v>
      </c>
      <c r="N168" s="159">
        <f>J195</f>
        <v>0</v>
      </c>
      <c r="P168" s="154"/>
      <c r="Q168" s="154"/>
    </row>
    <row r="169" spans="4:17" ht="15" customHeight="1" x14ac:dyDescent="0.25">
      <c r="E169" s="168"/>
      <c r="F169" s="130" t="s">
        <v>460</v>
      </c>
      <c r="L169" s="132" t="s">
        <v>375</v>
      </c>
      <c r="M169" s="154" t="s">
        <v>623</v>
      </c>
      <c r="N169" s="159">
        <f>I196</f>
        <v>0</v>
      </c>
      <c r="P169" s="154"/>
      <c r="Q169" s="154"/>
    </row>
    <row r="170" spans="4:17" ht="15" customHeight="1" x14ac:dyDescent="0.25">
      <c r="E170" s="168"/>
      <c r="L170" s="132" t="s">
        <v>377</v>
      </c>
      <c r="M170" s="154" t="s">
        <v>624</v>
      </c>
      <c r="N170" s="159">
        <f>J196</f>
        <v>0</v>
      </c>
      <c r="P170" s="154"/>
      <c r="Q170" s="154"/>
    </row>
    <row r="171" spans="4:17" ht="15" customHeight="1" x14ac:dyDescent="0.25">
      <c r="E171" s="168"/>
      <c r="F171" s="306" t="s">
        <v>509</v>
      </c>
      <c r="G171" s="306"/>
      <c r="H171" s="306"/>
      <c r="I171" s="306"/>
      <c r="J171" s="306"/>
      <c r="L171" s="132" t="s">
        <v>379</v>
      </c>
      <c r="M171" s="154" t="s">
        <v>356</v>
      </c>
      <c r="N171" s="159">
        <f>G75</f>
        <v>0.938832733335352</v>
      </c>
      <c r="P171" s="154"/>
      <c r="Q171" s="154"/>
    </row>
    <row r="172" spans="4:17" ht="15" customHeight="1" x14ac:dyDescent="0.25">
      <c r="E172" s="168"/>
      <c r="F172" s="306"/>
      <c r="G172" s="306"/>
      <c r="H172" s="306"/>
      <c r="I172" s="306"/>
      <c r="J172" s="306"/>
      <c r="L172" s="132" t="s">
        <v>381</v>
      </c>
      <c r="M172" s="154" t="s">
        <v>358</v>
      </c>
      <c r="N172" s="159">
        <f>H75</f>
        <v>4.3651523250479718E-3</v>
      </c>
      <c r="P172" s="154"/>
      <c r="Q172" s="154"/>
    </row>
    <row r="173" spans="4:17" ht="15" customHeight="1" x14ac:dyDescent="0.25">
      <c r="E173" s="168"/>
      <c r="F173" s="306"/>
      <c r="G173" s="306"/>
      <c r="H173" s="306"/>
      <c r="I173" s="306"/>
      <c r="J173" s="306"/>
      <c r="L173" s="132" t="s">
        <v>383</v>
      </c>
      <c r="M173" s="154" t="s">
        <v>360</v>
      </c>
      <c r="N173" s="159">
        <f>G76</f>
        <v>0.92188296791158653</v>
      </c>
      <c r="P173" s="154"/>
      <c r="Q173" s="154"/>
    </row>
    <row r="174" spans="4:17" ht="15" customHeight="1" x14ac:dyDescent="0.25">
      <c r="E174" s="168"/>
      <c r="F174" s="306"/>
      <c r="G174" s="306"/>
      <c r="H174" s="306"/>
      <c r="I174" s="306"/>
      <c r="J174" s="306"/>
      <c r="L174" s="132" t="s">
        <v>384</v>
      </c>
      <c r="M174" s="154" t="s">
        <v>362</v>
      </c>
      <c r="N174" s="159">
        <f>H76</f>
        <v>6.9363072336934839E-3</v>
      </c>
      <c r="P174" s="154"/>
      <c r="Q174" s="154"/>
    </row>
    <row r="175" spans="4:17" ht="15" customHeight="1" x14ac:dyDescent="0.25">
      <c r="E175" s="168"/>
      <c r="F175" s="167"/>
      <c r="G175" s="168"/>
      <c r="H175" s="168"/>
      <c r="I175" s="168"/>
      <c r="J175" s="168"/>
      <c r="L175" s="132" t="s">
        <v>385</v>
      </c>
      <c r="M175" s="154" t="s">
        <v>364</v>
      </c>
      <c r="N175" s="159">
        <f>G77</f>
        <v>1</v>
      </c>
      <c r="P175" s="154"/>
      <c r="Q175" s="154"/>
    </row>
    <row r="176" spans="4:17" ht="15" customHeight="1" x14ac:dyDescent="0.25">
      <c r="E176" s="168"/>
      <c r="F176" s="170"/>
      <c r="G176" s="175" t="s">
        <v>460</v>
      </c>
      <c r="H176" s="175" t="s">
        <v>468</v>
      </c>
      <c r="I176" s="175" t="s">
        <v>466</v>
      </c>
      <c r="J176" s="175" t="s">
        <v>467</v>
      </c>
      <c r="L176" s="132" t="s">
        <v>386</v>
      </c>
      <c r="M176" s="154" t="s">
        <v>366</v>
      </c>
      <c r="N176" s="159">
        <f>H77</f>
        <v>0</v>
      </c>
      <c r="P176" s="154"/>
      <c r="Q176" s="154"/>
    </row>
    <row r="177" spans="5:97" ht="15" customHeight="1" x14ac:dyDescent="0.25">
      <c r="E177" s="168"/>
      <c r="F177" s="174" t="s">
        <v>461</v>
      </c>
      <c r="G177" s="184">
        <f>AVERAGE((VLOOKUP($C$36,'S3.3 α grain size attenuation'!$L$8:$X$1007,8)),(VLOOKUP($C$37,'S3.3 α grain size attenuation'!$L$8:$X$1007,8)))</f>
        <v>0.8553784373057074</v>
      </c>
      <c r="H177" s="184">
        <f>ABS((VLOOKUP($C$36,'S3.3 α grain size attenuation'!$L$8:$X$1007,8))-(VLOOKUP($C$37,'S3.3 α grain size attenuation'!$L$8:$X$1007,8)))*0.5</f>
        <v>1.5627714110117485E-2</v>
      </c>
      <c r="I177" s="184">
        <f>G157*G177</f>
        <v>0</v>
      </c>
      <c r="J177" s="184">
        <f>IF(I177=0,0,I177*SQRT(((G158/G157)^2)+((H177/G177)^2)))</f>
        <v>0</v>
      </c>
      <c r="L177" s="132" t="s">
        <v>388</v>
      </c>
      <c r="M177" s="154" t="s">
        <v>368</v>
      </c>
      <c r="N177" s="159">
        <f>G79</f>
        <v>0.96297173701717709</v>
      </c>
      <c r="P177" s="154"/>
      <c r="Q177" s="154"/>
    </row>
    <row r="178" spans="5:97" ht="15" customHeight="1" x14ac:dyDescent="0.25">
      <c r="E178" s="168"/>
      <c r="F178" s="174" t="s">
        <v>188</v>
      </c>
      <c r="G178" s="184">
        <f>AVERAGE((VLOOKUP($C$36,'S3.3 α grain size attenuation'!$L$8:$X$1007,10)),(VLOOKUP($C$37,'S3.3 α grain size attenuation'!$L$8:$X$1007,10)))</f>
        <v>0.82820510111866052</v>
      </c>
      <c r="H178" s="184">
        <f>ABS((VLOOKUP($C$36,'S3.3 α grain size attenuation'!$L$8:$X$1007,10))-(VLOOKUP($C$37,'S3.3 α grain size attenuation'!$L$8:$X$1007,10)))*0.5</f>
        <v>2.7774453122771492E-2</v>
      </c>
      <c r="I178" s="184">
        <f>G159*G178</f>
        <v>0</v>
      </c>
      <c r="J178" s="184">
        <f>IF(I178=0,0,I178*SQRT(((G160/G159)^2)+((H178/G178)^2)))</f>
        <v>0</v>
      </c>
      <c r="L178" s="132" t="s">
        <v>389</v>
      </c>
      <c r="M178" s="154" t="s">
        <v>370</v>
      </c>
      <c r="N178" s="159">
        <f>H79</f>
        <v>2.9577926626389583E-3</v>
      </c>
      <c r="P178" s="154"/>
      <c r="Q178" s="154"/>
    </row>
    <row r="179" spans="5:97" ht="15" customHeight="1" x14ac:dyDescent="0.25">
      <c r="E179" s="198"/>
      <c r="F179" s="174" t="s">
        <v>191</v>
      </c>
      <c r="G179" s="184">
        <f>AVERAGE((VLOOKUP($C$36,'S3.4 β grain size attenuation'!$AL$8:$BR$1007,18)),(VLOOKUP($C$37,'S3.4 β grain size attenuation'!$AL$8:$BR$1007,18)))</f>
        <v>9.8528995231450547E-2</v>
      </c>
      <c r="H179" s="184">
        <f>ABS((VLOOKUP($C$36,'S3.4 β grain size attenuation'!$AL$8:$BR$1007,18))-(VLOOKUP($C$37,'S3.4 β grain size attenuation'!$AL$8:$BR$1007,18)))*0.5</f>
        <v>8.9399618124374469E-3</v>
      </c>
      <c r="I179" s="184">
        <f>H157*G179</f>
        <v>0</v>
      </c>
      <c r="J179" s="184">
        <f>IF(I179=0,0,I179*SQRT(((H158/H157)^2)+((H179/G179)^2)))</f>
        <v>0</v>
      </c>
      <c r="L179" s="132" t="s">
        <v>390</v>
      </c>
      <c r="M179" s="154" t="s">
        <v>372</v>
      </c>
      <c r="N179" s="159">
        <f>G197</f>
        <v>1.4963418542217699</v>
      </c>
      <c r="P179" s="154"/>
      <c r="Q179" s="154"/>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attenuation'!$AL$8:$BR$1007,20)),(VLOOKUP($C$37,'S3.4 β grain size attenuation'!$AL$8:$BR$1007,20)))</f>
        <v>0.13917539362191</v>
      </c>
      <c r="H180" s="184">
        <f>ABS((VLOOKUP($C$36,'S3.4 β grain size attenuation'!$AL$8:$BR$1007,20))-(VLOOKUP($C$37,'S3.4 β grain size attenuation'!$AL$8:$BR$1007,20)))*0.5</f>
        <v>1.3399651253034994E-2</v>
      </c>
      <c r="I180" s="184">
        <f>H159*G180</f>
        <v>0</v>
      </c>
      <c r="J180" s="184">
        <f>IF(I180=0,0,I180*SQRT(((H160/H159)^2)+((H180/G180)^2)))</f>
        <v>0</v>
      </c>
      <c r="L180" s="132" t="s">
        <v>391</v>
      </c>
      <c r="M180" s="154" t="s">
        <v>374</v>
      </c>
      <c r="N180" s="159">
        <f>H197</f>
        <v>3.6581423424559945E-2</v>
      </c>
      <c r="P180" s="154"/>
      <c r="Q180" s="154"/>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attenuation'!$AL$8:$BR$1007,22)),(VLOOKUP($C$37,'S3.4 β grain size attenuation'!$AL$8:$BR$1007,22)))</f>
        <v>3.9529010923111049E-2</v>
      </c>
      <c r="H181" s="184">
        <f>ABS((VLOOKUP($C$36,'S3.4 β grain size attenuation'!$AL$8:$BR$1007,22))-(VLOOKUP($C$37,'S3.4 β grain size attenuation'!$AL$8:$BR$1007,22)))*0.5</f>
        <v>6.5813758374592482E-3</v>
      </c>
      <c r="I181" s="184">
        <f>H161*G181</f>
        <v>0</v>
      </c>
      <c r="J181" s="184">
        <f>IF(I181=0,0,I181*SQRT(((H162/H161)^2)+((H181/G181)^2)))</f>
        <v>0</v>
      </c>
      <c r="L181" s="132" t="s">
        <v>392</v>
      </c>
      <c r="M181" s="154" t="s">
        <v>376</v>
      </c>
      <c r="N181" s="159">
        <f>G198</f>
        <v>1.3222384108263701</v>
      </c>
      <c r="P181" s="154"/>
      <c r="Q181" s="154"/>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0.5055820959483126</v>
      </c>
      <c r="H182" s="184">
        <f>ABS((VLOOKUP($C$36,'S3.4 β grain size attenuation'!$AL$8:$BT$1007,34))-(VLOOKUP($C$37,'S3.4 β grain size attenuation'!$AL$8:$BT$1007,34)))*0.5</f>
        <v>4.8582095948247528E-2</v>
      </c>
      <c r="I182" s="184">
        <f>H163*G182</f>
        <v>0</v>
      </c>
      <c r="J182" s="184">
        <f>IF(I182=0,0,I182*SQRT(((H164/H163)^2)+((H182/G182)^2)))</f>
        <v>0</v>
      </c>
      <c r="L182" s="132" t="s">
        <v>393</v>
      </c>
      <c r="M182" s="154" t="s">
        <v>378</v>
      </c>
      <c r="N182" s="159">
        <f>H198</f>
        <v>3.3744864736670044E-2</v>
      </c>
      <c r="P182" s="154"/>
      <c r="Q182" s="154"/>
    </row>
    <row r="183" spans="5:97" ht="15" customHeight="1" x14ac:dyDescent="0.25">
      <c r="E183" s="198"/>
      <c r="F183" s="197"/>
      <c r="G183" s="197"/>
      <c r="H183" s="197"/>
      <c r="I183" s="197"/>
      <c r="J183" s="168"/>
      <c r="L183" s="132" t="s">
        <v>394</v>
      </c>
      <c r="M183" s="154" t="s">
        <v>380</v>
      </c>
      <c r="N183" s="159">
        <f>G199</f>
        <v>1</v>
      </c>
      <c r="P183" s="154"/>
      <c r="Q183" s="154"/>
    </row>
    <row r="184" spans="5:97" ht="15" customHeight="1" x14ac:dyDescent="0.25">
      <c r="E184" s="199"/>
      <c r="F184" s="168"/>
      <c r="H184" s="156" t="s">
        <v>653</v>
      </c>
      <c r="I184" s="133">
        <f>SUM(I177:I178)</f>
        <v>0</v>
      </c>
      <c r="J184" s="133">
        <f>SQRT((J177^2)+(J178^2))</f>
        <v>0</v>
      </c>
      <c r="L184" s="132" t="s">
        <v>396</v>
      </c>
      <c r="M184" s="154" t="s">
        <v>382</v>
      </c>
      <c r="N184" s="159">
        <f>H199</f>
        <v>0</v>
      </c>
      <c r="P184" s="154"/>
      <c r="Q184" s="154"/>
    </row>
    <row r="185" spans="5:97" ht="15" customHeight="1" x14ac:dyDescent="0.25">
      <c r="E185" s="199"/>
      <c r="F185" s="168"/>
      <c r="H185" s="156" t="s">
        <v>654</v>
      </c>
      <c r="I185" s="133">
        <f>SUM(I179:I182)</f>
        <v>0</v>
      </c>
      <c r="J185" s="133">
        <f>SQRT((J179^2)+(J180^2)+(J181^2)+(J182^2))</f>
        <v>0</v>
      </c>
      <c r="L185" s="132" t="s">
        <v>398</v>
      </c>
      <c r="M185" s="154" t="s">
        <v>625</v>
      </c>
      <c r="N185" s="159">
        <f>I75</f>
        <v>0.42011845395996578</v>
      </c>
      <c r="P185" s="154"/>
      <c r="Q185" s="154"/>
    </row>
    <row r="186" spans="5:97" ht="15" customHeight="1" x14ac:dyDescent="0.25">
      <c r="E186" s="168"/>
      <c r="F186" s="168"/>
      <c r="G186" s="168"/>
      <c r="H186" s="168"/>
      <c r="I186" s="168"/>
      <c r="J186" s="168"/>
      <c r="L186" s="132" t="s">
        <v>400</v>
      </c>
      <c r="M186" s="154" t="s">
        <v>626</v>
      </c>
      <c r="N186" s="159">
        <f>J75</f>
        <v>6.3196042809407632E-2</v>
      </c>
      <c r="P186" s="154"/>
      <c r="Q186" s="154"/>
    </row>
    <row r="187" spans="5:97" ht="15" customHeight="1" x14ac:dyDescent="0.25">
      <c r="E187" s="168"/>
      <c r="F187" s="168"/>
      <c r="G187" s="168"/>
      <c r="H187" s="168"/>
      <c r="I187" s="168"/>
      <c r="J187" s="168"/>
      <c r="L187" s="132" t="s">
        <v>401</v>
      </c>
      <c r="M187" s="154" t="s">
        <v>627</v>
      </c>
      <c r="N187" s="159">
        <f>I76</f>
        <v>0.31348852044259934</v>
      </c>
      <c r="P187" s="154"/>
      <c r="Q187" s="154"/>
    </row>
    <row r="188" spans="5:97" ht="15" customHeight="1" x14ac:dyDescent="0.25">
      <c r="E188" s="168"/>
      <c r="F188" s="238" t="s">
        <v>458</v>
      </c>
      <c r="G188" s="138"/>
      <c r="H188" s="156"/>
      <c r="I188" s="156"/>
      <c r="J188" s="138"/>
      <c r="L188" s="132" t="s">
        <v>402</v>
      </c>
      <c r="M188" s="154" t="s">
        <v>628</v>
      </c>
      <c r="N188" s="159">
        <f>J76</f>
        <v>3.8408009848636092E-2</v>
      </c>
      <c r="P188" s="154"/>
      <c r="Q188" s="154"/>
    </row>
    <row r="189" spans="5:97" ht="15" customHeight="1" x14ac:dyDescent="0.25">
      <c r="E189" s="168"/>
      <c r="F189" s="164"/>
      <c r="G189" s="238"/>
      <c r="H189" s="156"/>
      <c r="I189" s="156"/>
      <c r="J189" s="138"/>
      <c r="L189" s="132" t="s">
        <v>403</v>
      </c>
      <c r="M189" s="154" t="s">
        <v>629</v>
      </c>
      <c r="N189" s="159">
        <f>I77</f>
        <v>0.90130597614975261</v>
      </c>
      <c r="P189" s="154"/>
      <c r="Q189" s="154"/>
    </row>
    <row r="190" spans="5:97" ht="15" customHeight="1" x14ac:dyDescent="0.25">
      <c r="E190" s="168"/>
      <c r="F190" s="311" t="s">
        <v>762</v>
      </c>
      <c r="G190" s="311"/>
      <c r="H190" s="311"/>
      <c r="I190" s="311"/>
      <c r="J190" s="311"/>
      <c r="L190" s="132" t="s">
        <v>404</v>
      </c>
      <c r="M190" s="154" t="s">
        <v>630</v>
      </c>
      <c r="N190" s="159">
        <f>J77</f>
        <v>0.10565328937654578</v>
      </c>
      <c r="P190" s="154"/>
      <c r="Q190" s="154"/>
    </row>
    <row r="191" spans="5:97" ht="15" customHeight="1" x14ac:dyDescent="0.25">
      <c r="E191" s="168"/>
      <c r="F191" s="311"/>
      <c r="G191" s="311"/>
      <c r="H191" s="311"/>
      <c r="I191" s="311"/>
      <c r="J191" s="311"/>
      <c r="L191" s="132" t="s">
        <v>405</v>
      </c>
      <c r="M191" s="154" t="s">
        <v>631</v>
      </c>
      <c r="N191" s="159">
        <f>I79</f>
        <v>0</v>
      </c>
      <c r="P191" s="154"/>
      <c r="Q191" s="154"/>
    </row>
    <row r="192" spans="5:97" ht="15" customHeight="1" x14ac:dyDescent="0.25">
      <c r="E192" s="168"/>
      <c r="F192" s="311"/>
      <c r="G192" s="311"/>
      <c r="H192" s="311"/>
      <c r="I192" s="311"/>
      <c r="J192" s="311"/>
      <c r="L192" s="132" t="s">
        <v>406</v>
      </c>
      <c r="M192" s="154" t="s">
        <v>632</v>
      </c>
      <c r="N192" s="159">
        <f>J79</f>
        <v>0</v>
      </c>
      <c r="P192" s="154"/>
      <c r="Q192" s="154"/>
    </row>
    <row r="193" spans="5:20" x14ac:dyDescent="0.25">
      <c r="E193" s="198"/>
      <c r="F193" s="164"/>
      <c r="G193" s="238"/>
      <c r="H193" s="156"/>
      <c r="I193" s="156"/>
      <c r="J193" s="138"/>
      <c r="L193" s="132" t="s">
        <v>407</v>
      </c>
      <c r="M193" s="154" t="s">
        <v>633</v>
      </c>
      <c r="N193" s="159">
        <f>I195</f>
        <v>0</v>
      </c>
      <c r="P193" s="154"/>
      <c r="Q193" s="154"/>
    </row>
    <row r="194" spans="5:20" x14ac:dyDescent="0.25">
      <c r="E194" s="198"/>
      <c r="F194" s="187"/>
      <c r="G194" s="239" t="s">
        <v>219</v>
      </c>
      <c r="H194" s="239" t="s">
        <v>220</v>
      </c>
      <c r="I194" s="239" t="s">
        <v>466</v>
      </c>
      <c r="J194" s="239" t="s">
        <v>467</v>
      </c>
      <c r="L194" s="132" t="s">
        <v>408</v>
      </c>
      <c r="M194" s="154" t="s">
        <v>634</v>
      </c>
      <c r="N194" s="159">
        <f>J195</f>
        <v>0</v>
      </c>
      <c r="P194" s="154"/>
      <c r="Q194" s="154"/>
    </row>
    <row r="195" spans="5:20" ht="15" customHeight="1" x14ac:dyDescent="0.25">
      <c r="E195" s="198"/>
      <c r="F195" s="240" t="s">
        <v>231</v>
      </c>
      <c r="G195" s="184">
        <f>AVERAGE((VLOOKUP($C$40,'S3.5 α etch depth attenuation'!$J$9:$P$39,2)),(VLOOKUP($C$41,'S3.5 α etch depth attenuation'!$J$9:$P$39,2)))</f>
        <v>1.1779999999999999</v>
      </c>
      <c r="H195" s="184">
        <f>ABS((VLOOKUP($C$40,'S3.5 α etch depth attenuation'!$J$9:$P$39,2))-(VLOOKUP($C$41,'S3.5 α etch depth attenuation'!$J$9:$P$39,2)))*0.5</f>
        <v>1.4000000000000012E-2</v>
      </c>
      <c r="I195" s="184">
        <f>G195*I177</f>
        <v>0</v>
      </c>
      <c r="J195" s="184">
        <f>IF(I195=0,0,I195*SQRT(((J177/I177)^2)+((H195/G195)^2)))</f>
        <v>0</v>
      </c>
      <c r="L195" s="132" t="s">
        <v>409</v>
      </c>
      <c r="M195" s="154" t="s">
        <v>635</v>
      </c>
      <c r="N195" s="159">
        <f>I196</f>
        <v>0</v>
      </c>
      <c r="P195" s="154"/>
      <c r="Q195" s="154"/>
    </row>
    <row r="196" spans="5:20" x14ac:dyDescent="0.25">
      <c r="E196" s="198"/>
      <c r="F196" s="240" t="s">
        <v>233</v>
      </c>
      <c r="G196" s="184">
        <f>AVERAGE((VLOOKUP($C$40,'S3.5 α etch depth attenuation'!$J$9:$P$39,4)),(VLOOKUP($C$41,'S3.5 α etch depth attenuation'!$J$9:$P$39,4)))</f>
        <v>1.1862697689223101</v>
      </c>
      <c r="H196" s="184">
        <f>ABS((VLOOKUP($C$40,'S3.5 α etch depth attenuation'!$J$9:$P$39,4))-(VLOOKUP($C$41,'S3.5 α etch depth attenuation'!$J$9:$P$39,4)))*0.5</f>
        <v>1.5629867433810007E-2</v>
      </c>
      <c r="I196" s="184">
        <f>G196*I178</f>
        <v>0</v>
      </c>
      <c r="J196" s="184">
        <f>IF(I196=0,0,I196*SQRT(((J178/I178)^2)+((H196/G196)^2)))</f>
        <v>0</v>
      </c>
      <c r="L196" s="132" t="s">
        <v>410</v>
      </c>
      <c r="M196" s="154" t="s">
        <v>636</v>
      </c>
      <c r="N196" s="159">
        <f>J196</f>
        <v>0</v>
      </c>
      <c r="P196" s="154"/>
      <c r="Q196" s="154"/>
    </row>
    <row r="197" spans="5:20" ht="15" customHeight="1" x14ac:dyDescent="0.25">
      <c r="E197" s="198"/>
      <c r="F197" s="240" t="s">
        <v>234</v>
      </c>
      <c r="G197" s="184">
        <f>AVERAGE((VLOOKUP($C$40,'S3.6 β etch depth attenuation'!$Z$9:$AP$39,2)),(VLOOKUP($C$41,'S3.6 β etch depth attenuation'!$Z$9:$AP$39,2)))</f>
        <v>1.4963418542217699</v>
      </c>
      <c r="H197" s="184">
        <f>ABS((VLOOKUP($C$40,'S3.6 β etch depth attenuation'!$Z$9:$AP$39,2))-(VLOOKUP($C$41,'S3.6 β etch depth attenuation'!$Z$9:$AP$39,2)))*0.5</f>
        <v>3.6581423424559945E-2</v>
      </c>
      <c r="I197" s="184">
        <f>G197*I179</f>
        <v>0</v>
      </c>
      <c r="J197" s="184">
        <f>IF(I197=0,0,I197*SQRT(((J179/I179)^2)+((H197/G197)^2)))</f>
        <v>0</v>
      </c>
      <c r="L197" s="132" t="s">
        <v>411</v>
      </c>
      <c r="M197" s="154" t="s">
        <v>637</v>
      </c>
      <c r="N197" s="159">
        <f>I199</f>
        <v>0</v>
      </c>
      <c r="P197" s="154"/>
      <c r="Q197" s="154"/>
    </row>
    <row r="198" spans="5:20" x14ac:dyDescent="0.25">
      <c r="F198" s="240" t="s">
        <v>235</v>
      </c>
      <c r="G198" s="184">
        <f>AVERAGE((VLOOKUP($C$40,'S3.6 β etch depth attenuation'!$Z$9:$AP$39,4)),(VLOOKUP($C$41,'S3.6 β etch depth attenuation'!$Z$9:$AP$39,4)))</f>
        <v>1.3222384108263701</v>
      </c>
      <c r="H198" s="184">
        <f>ABS((VLOOKUP($C$40,'S3.6 β etch depth attenuation'!$Z$9:$AP$39,4))-(VLOOKUP($C$41,'S3.6 β etch depth attenuation'!$Z$9:$AP$39,4)))*0.5</f>
        <v>3.3744864736670044E-2</v>
      </c>
      <c r="I198" s="184">
        <f>G198*I180</f>
        <v>0</v>
      </c>
      <c r="J198" s="184">
        <f>IF(I198=0,0,I198*SQRT(((J180/I180)^2)+((H198/G198)^2)))</f>
        <v>0</v>
      </c>
      <c r="L198" s="132" t="s">
        <v>412</v>
      </c>
      <c r="M198" s="154" t="s">
        <v>638</v>
      </c>
      <c r="N198" s="159">
        <f>J199</f>
        <v>0</v>
      </c>
      <c r="P198" s="154"/>
      <c r="Q198" s="154"/>
    </row>
    <row r="199" spans="5:20"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v>
      </c>
      <c r="J199" s="184">
        <f>IF(I199=0,0,I199*SQRT(((J181/I181)^2)+((H199/G199)^2)))</f>
        <v>0</v>
      </c>
      <c r="L199" s="136" t="s">
        <v>192</v>
      </c>
      <c r="M199" s="22" t="s">
        <v>187</v>
      </c>
      <c r="N199" s="159">
        <f>C43</f>
        <v>0</v>
      </c>
      <c r="P199" s="154"/>
      <c r="Q199" s="154"/>
    </row>
    <row r="200" spans="5:20" ht="15" customHeight="1" x14ac:dyDescent="0.25">
      <c r="F200" s="241"/>
      <c r="G200" s="184"/>
      <c r="H200" s="184"/>
      <c r="I200" s="184"/>
      <c r="J200" s="184"/>
      <c r="L200" s="136" t="s">
        <v>194</v>
      </c>
      <c r="M200" s="22" t="s">
        <v>190</v>
      </c>
      <c r="N200" s="159">
        <f>C44</f>
        <v>0</v>
      </c>
      <c r="P200" s="154"/>
      <c r="Q200" s="154"/>
    </row>
    <row r="201" spans="5:20" ht="15" customHeight="1" x14ac:dyDescent="0.25">
      <c r="F201" s="241"/>
      <c r="G201" s="138"/>
      <c r="H201" s="156" t="s">
        <v>653</v>
      </c>
      <c r="I201" s="133">
        <f>SUM(I195:I196)</f>
        <v>0</v>
      </c>
      <c r="J201" s="133">
        <f>SQRT((J195^2)+(J196^2))</f>
        <v>0</v>
      </c>
      <c r="L201" s="132" t="s">
        <v>413</v>
      </c>
      <c r="M201" s="154" t="s">
        <v>639</v>
      </c>
      <c r="N201" s="159">
        <f t="shared" ref="N201:N206" si="6">G90</f>
        <v>0</v>
      </c>
      <c r="P201" s="154"/>
      <c r="Q201" s="154"/>
    </row>
    <row r="202" spans="5:20" ht="15" customHeight="1" x14ac:dyDescent="0.25">
      <c r="F202" s="241"/>
      <c r="G202" s="138"/>
      <c r="H202" s="156" t="s">
        <v>654</v>
      </c>
      <c r="I202" s="133">
        <f>SUM(I197:I199)</f>
        <v>0</v>
      </c>
      <c r="J202" s="133">
        <f>SQRT((J197^2)+(J198^2)+(J199^2))</f>
        <v>0</v>
      </c>
      <c r="L202" s="132" t="s">
        <v>414</v>
      </c>
      <c r="M202" s="154" t="s">
        <v>640</v>
      </c>
      <c r="N202" s="159">
        <f t="shared" si="6"/>
        <v>0</v>
      </c>
      <c r="P202" s="154"/>
      <c r="Q202" s="154"/>
    </row>
    <row r="203" spans="5:20" x14ac:dyDescent="0.25">
      <c r="F203" s="185"/>
      <c r="G203" s="154"/>
      <c r="H203" s="201"/>
      <c r="I203" s="201"/>
      <c r="J203" s="184"/>
      <c r="L203" s="132" t="s">
        <v>415</v>
      </c>
      <c r="M203" s="154" t="s">
        <v>641</v>
      </c>
      <c r="N203" s="159">
        <f t="shared" si="6"/>
        <v>0</v>
      </c>
      <c r="P203" s="154"/>
      <c r="Q203" s="154"/>
    </row>
    <row r="204" spans="5:20" ht="15" customHeight="1" x14ac:dyDescent="0.25">
      <c r="F204" s="185"/>
      <c r="G204" s="154"/>
      <c r="H204" s="201"/>
      <c r="I204" s="201"/>
      <c r="J204" s="184"/>
      <c r="L204" s="132" t="s">
        <v>416</v>
      </c>
      <c r="M204" s="154" t="s">
        <v>642</v>
      </c>
      <c r="N204" s="159">
        <f t="shared" si="6"/>
        <v>0</v>
      </c>
      <c r="P204" s="154"/>
      <c r="Q204" s="154"/>
    </row>
    <row r="205" spans="5:20" ht="15" customHeight="1" x14ac:dyDescent="0.25">
      <c r="F205" s="130" t="s">
        <v>469</v>
      </c>
      <c r="L205" s="132" t="s">
        <v>417</v>
      </c>
      <c r="M205" s="154" t="s">
        <v>643</v>
      </c>
      <c r="N205" s="159">
        <f t="shared" si="6"/>
        <v>0</v>
      </c>
      <c r="P205" s="154"/>
      <c r="Q205" s="154"/>
    </row>
    <row r="206" spans="5:20" ht="15" customHeight="1" x14ac:dyDescent="0.25">
      <c r="F206" s="130"/>
      <c r="L206" s="132" t="s">
        <v>418</v>
      </c>
      <c r="M206" s="154" t="s">
        <v>644</v>
      </c>
      <c r="N206" s="159">
        <f t="shared" si="6"/>
        <v>0</v>
      </c>
      <c r="P206" s="154"/>
      <c r="Q206" s="154"/>
      <c r="T206" s="136"/>
    </row>
    <row r="207" spans="5:20" ht="15" customHeight="1" x14ac:dyDescent="0.25">
      <c r="F207" s="305" t="s">
        <v>510</v>
      </c>
      <c r="G207" s="305"/>
      <c r="H207" s="305"/>
      <c r="I207" s="305"/>
      <c r="J207" s="305"/>
      <c r="L207" s="132" t="s">
        <v>419</v>
      </c>
      <c r="M207" s="154" t="s">
        <v>645</v>
      </c>
      <c r="N207" s="159">
        <f>G210</f>
        <v>0</v>
      </c>
      <c r="P207" s="154"/>
      <c r="Q207" s="154"/>
      <c r="T207" s="136"/>
    </row>
    <row r="208" spans="5:20" ht="15" customHeight="1" x14ac:dyDescent="0.25">
      <c r="F208" s="130"/>
      <c r="L208" s="132" t="s">
        <v>420</v>
      </c>
      <c r="M208" s="154" t="s">
        <v>646</v>
      </c>
      <c r="N208" s="159">
        <f t="shared" ref="N208:N209" si="7">G211</f>
        <v>0</v>
      </c>
      <c r="P208" s="154"/>
      <c r="Q208" s="154"/>
      <c r="T208" s="136"/>
    </row>
    <row r="209" spans="5:20" ht="15" customHeight="1" x14ac:dyDescent="0.25">
      <c r="E209" s="198"/>
      <c r="F209" s="177"/>
      <c r="G209" s="181" t="s">
        <v>463</v>
      </c>
      <c r="H209" s="155"/>
      <c r="L209" s="132" t="s">
        <v>421</v>
      </c>
      <c r="M209" s="154" t="s">
        <v>647</v>
      </c>
      <c r="N209" s="159">
        <f t="shared" si="7"/>
        <v>0</v>
      </c>
      <c r="P209" s="154"/>
      <c r="Q209" s="154"/>
      <c r="T209" s="136"/>
    </row>
    <row r="210" spans="5:20" ht="15" customHeight="1" x14ac:dyDescent="0.25">
      <c r="E210" s="168"/>
      <c r="F210" s="171" t="s">
        <v>11</v>
      </c>
      <c r="G210" s="182">
        <f>I195*$C$43</f>
        <v>0</v>
      </c>
      <c r="H210" s="155"/>
      <c r="L210" s="132" t="s">
        <v>422</v>
      </c>
      <c r="M210" s="154" t="s">
        <v>648</v>
      </c>
      <c r="N210" s="159">
        <f>G213</f>
        <v>0</v>
      </c>
      <c r="P210" s="154"/>
      <c r="Q210" s="154"/>
      <c r="T210" s="136"/>
    </row>
    <row r="211" spans="5:20" ht="15" customHeight="1" x14ac:dyDescent="0.25">
      <c r="E211" s="168"/>
      <c r="F211" s="171" t="s">
        <v>451</v>
      </c>
      <c r="G211" s="183">
        <f>IF(G210=0,0,G210*SQRT(((J195/I195)^2)+((C44/C43)^2)))</f>
        <v>0</v>
      </c>
      <c r="H211" s="157"/>
      <c r="L211" s="132" t="s">
        <v>423</v>
      </c>
      <c r="M211" s="154" t="s">
        <v>741</v>
      </c>
      <c r="N211" s="159">
        <f>G105</f>
        <v>0</v>
      </c>
      <c r="P211" s="154"/>
      <c r="Q211" s="154"/>
      <c r="T211" s="136"/>
    </row>
    <row r="212" spans="5:20" ht="15" customHeight="1" x14ac:dyDescent="0.25">
      <c r="E212" s="168"/>
      <c r="F212" s="171" t="s">
        <v>12</v>
      </c>
      <c r="G212" s="183">
        <f>I196*$C$43</f>
        <v>0</v>
      </c>
      <c r="H212" s="157"/>
      <c r="L212" s="132" t="s">
        <v>424</v>
      </c>
      <c r="M212" s="154" t="s">
        <v>742</v>
      </c>
      <c r="N212" s="159">
        <f>H105</f>
        <v>0</v>
      </c>
      <c r="P212" s="154"/>
      <c r="Q212" s="154"/>
      <c r="T212" s="136"/>
    </row>
    <row r="213" spans="5:20" ht="15" customHeight="1" x14ac:dyDescent="0.25">
      <c r="E213" s="168"/>
      <c r="F213" s="171" t="s">
        <v>452</v>
      </c>
      <c r="G213" s="183">
        <f>IF(G211=0,0,G211*SQRT(((J196/I196)^2)+((C44/C43)^2)))</f>
        <v>0</v>
      </c>
      <c r="H213" s="157"/>
      <c r="L213" s="132" t="s">
        <v>425</v>
      </c>
      <c r="M213" s="154" t="s">
        <v>743</v>
      </c>
      <c r="N213" s="159">
        <f>G106</f>
        <v>1.6349129505523177</v>
      </c>
      <c r="P213" s="154"/>
      <c r="Q213" s="154"/>
      <c r="T213" s="136"/>
    </row>
    <row r="214" spans="5:20" ht="15" customHeight="1" x14ac:dyDescent="0.25">
      <c r="E214" s="168"/>
      <c r="F214" s="176" t="s">
        <v>475</v>
      </c>
      <c r="G214" s="183">
        <f>SUM(G210,G212)</f>
        <v>0</v>
      </c>
      <c r="H214" s="157"/>
      <c r="L214" s="132" t="s">
        <v>426</v>
      </c>
      <c r="M214" s="154" t="s">
        <v>744</v>
      </c>
      <c r="N214" s="159">
        <f>H106</f>
        <v>0.12896329944362284</v>
      </c>
      <c r="P214" s="154"/>
      <c r="Q214" s="154"/>
      <c r="T214" s="136"/>
    </row>
    <row r="215" spans="5:20" ht="15" customHeight="1" x14ac:dyDescent="0.25">
      <c r="E215" s="168"/>
      <c r="F215" s="176" t="s">
        <v>476</v>
      </c>
      <c r="G215" s="183">
        <f>IF(G212=0,0,G212*SQRT(((J196/I196)^2)+((C44/C43)^2)))</f>
        <v>0</v>
      </c>
      <c r="H215" s="157"/>
      <c r="L215" s="132" t="s">
        <v>427</v>
      </c>
      <c r="M215" s="154" t="s">
        <v>745</v>
      </c>
      <c r="N215" s="159">
        <f>G107</f>
        <v>1.3645719999999999</v>
      </c>
      <c r="P215" s="154"/>
      <c r="Q215" s="154"/>
      <c r="T215" s="136"/>
    </row>
    <row r="216" spans="5:20" ht="15" customHeight="1" x14ac:dyDescent="0.25">
      <c r="E216" s="168"/>
      <c r="F216" s="85"/>
      <c r="G216" s="183"/>
      <c r="H216" s="157"/>
      <c r="L216" s="132" t="s">
        <v>428</v>
      </c>
      <c r="M216" s="154" t="s">
        <v>746</v>
      </c>
      <c r="N216" s="159">
        <f>H107</f>
        <v>0.10483265099283713</v>
      </c>
      <c r="P216" s="154"/>
      <c r="Q216" s="154"/>
      <c r="T216" s="136"/>
    </row>
    <row r="217" spans="5:20" ht="15" customHeight="1" x14ac:dyDescent="0.25">
      <c r="E217" s="168"/>
      <c r="F217" s="130" t="s">
        <v>513</v>
      </c>
      <c r="L217" s="136" t="s">
        <v>196</v>
      </c>
      <c r="M217" s="22" t="s">
        <v>713</v>
      </c>
      <c r="N217" s="159">
        <f>C45</f>
        <v>5</v>
      </c>
      <c r="P217" s="154"/>
      <c r="Q217" s="154"/>
      <c r="T217" s="136"/>
    </row>
    <row r="218" spans="5:20" ht="15" customHeight="1" x14ac:dyDescent="0.25">
      <c r="E218" s="168"/>
      <c r="F218" s="130"/>
      <c r="L218" s="136" t="s">
        <v>200</v>
      </c>
      <c r="M218" s="22" t="s">
        <v>714</v>
      </c>
      <c r="N218" s="159">
        <f>C46</f>
        <v>2</v>
      </c>
      <c r="P218" s="154"/>
      <c r="Q218" s="154"/>
      <c r="T218" s="136"/>
    </row>
    <row r="219" spans="5:20" ht="15" customHeight="1" x14ac:dyDescent="0.25">
      <c r="E219" s="168"/>
      <c r="F219" s="305" t="s">
        <v>514</v>
      </c>
      <c r="G219" s="305"/>
      <c r="H219" s="305"/>
      <c r="I219" s="305"/>
      <c r="J219" s="305"/>
      <c r="L219" s="132" t="s">
        <v>429</v>
      </c>
      <c r="M219" s="154" t="s">
        <v>649</v>
      </c>
      <c r="N219" s="159">
        <f>G116</f>
        <v>0</v>
      </c>
      <c r="P219" s="154"/>
      <c r="Q219" s="154"/>
      <c r="T219" s="136"/>
    </row>
    <row r="220" spans="5:20" ht="15" customHeight="1" x14ac:dyDescent="0.25">
      <c r="E220" s="168"/>
      <c r="F220" s="85"/>
      <c r="G220" s="183"/>
      <c r="H220" s="157"/>
      <c r="L220" s="132" t="s">
        <v>430</v>
      </c>
      <c r="M220" s="154" t="s">
        <v>747</v>
      </c>
      <c r="N220" s="159">
        <f>H116</f>
        <v>0</v>
      </c>
      <c r="P220" s="154"/>
      <c r="Q220" s="154"/>
      <c r="T220" s="136"/>
    </row>
    <row r="221" spans="5:20" ht="15" customHeight="1" x14ac:dyDescent="0.25">
      <c r="E221" s="168"/>
      <c r="F221" s="188"/>
      <c r="G221" s="175" t="s">
        <v>493</v>
      </c>
      <c r="H221" s="175" t="s">
        <v>494</v>
      </c>
      <c r="I221" s="168"/>
      <c r="J221" s="168"/>
      <c r="L221" s="132" t="s">
        <v>431</v>
      </c>
      <c r="M221" s="154" t="s">
        <v>650</v>
      </c>
      <c r="N221" s="159">
        <f>G117</f>
        <v>1.5387416005198284</v>
      </c>
      <c r="P221" s="154"/>
      <c r="Q221" s="154"/>
    </row>
    <row r="222" spans="5:20" ht="15" customHeight="1" x14ac:dyDescent="0.25">
      <c r="E222" s="168"/>
      <c r="F222" s="176" t="s">
        <v>511</v>
      </c>
      <c r="G222" s="201">
        <f>G214</f>
        <v>0</v>
      </c>
      <c r="H222" s="133">
        <f>G215</f>
        <v>0</v>
      </c>
      <c r="I222" s="168"/>
      <c r="J222" s="168"/>
      <c r="L222" s="132" t="s">
        <v>432</v>
      </c>
      <c r="M222" s="154" t="s">
        <v>748</v>
      </c>
      <c r="N222" s="159">
        <f>H117</f>
        <v>0.12666207747584943</v>
      </c>
      <c r="P222" s="154"/>
      <c r="Q222" s="154"/>
    </row>
    <row r="223" spans="5:20" ht="15" customHeight="1" x14ac:dyDescent="0.25">
      <c r="F223" s="176" t="s">
        <v>512</v>
      </c>
      <c r="G223" s="133">
        <f>I202</f>
        <v>0</v>
      </c>
      <c r="H223" s="133">
        <f>J202</f>
        <v>0</v>
      </c>
      <c r="I223" s="168"/>
      <c r="J223" s="168"/>
      <c r="L223" s="132" t="s">
        <v>433</v>
      </c>
      <c r="M223" s="154" t="s">
        <v>749</v>
      </c>
      <c r="N223" s="159">
        <f>G118</f>
        <v>1.2909858088930937</v>
      </c>
      <c r="P223" s="154"/>
      <c r="Q223" s="154"/>
    </row>
    <row r="224" spans="5:20" ht="15" customHeight="1" x14ac:dyDescent="0.25">
      <c r="F224" s="176"/>
      <c r="G224" s="201"/>
      <c r="H224" s="201"/>
      <c r="I224" s="168"/>
      <c r="J224" s="168"/>
      <c r="L224" s="132" t="s">
        <v>435</v>
      </c>
      <c r="M224" s="154" t="s">
        <v>750</v>
      </c>
      <c r="N224" s="159">
        <f>H118</f>
        <v>0.10301467819936899</v>
      </c>
      <c r="P224" s="154"/>
      <c r="Q224" s="154"/>
    </row>
    <row r="225" spans="5:17" ht="15" customHeight="1" x14ac:dyDescent="0.25">
      <c r="F225" s="176" t="s">
        <v>387</v>
      </c>
      <c r="G225" s="201">
        <f>SUM(G222:G223)</f>
        <v>0</v>
      </c>
      <c r="H225" s="201">
        <f>SQRT((H222^2)+(H223^2))</f>
        <v>0</v>
      </c>
      <c r="I225" s="168"/>
      <c r="J225" s="168"/>
      <c r="L225" s="132" t="s">
        <v>437</v>
      </c>
      <c r="M225" s="154" t="s">
        <v>751</v>
      </c>
      <c r="N225" s="159">
        <f>G222</f>
        <v>0</v>
      </c>
      <c r="P225" s="154"/>
      <c r="Q225" s="154"/>
    </row>
    <row r="226" spans="5:17" ht="15" customHeight="1" x14ac:dyDescent="0.25">
      <c r="F226" s="130"/>
      <c r="L226" s="132" t="s">
        <v>438</v>
      </c>
      <c r="M226" s="154" t="s">
        <v>752</v>
      </c>
      <c r="N226" s="159">
        <f>H222</f>
        <v>0</v>
      </c>
      <c r="P226" s="154"/>
      <c r="Q226" s="154"/>
    </row>
    <row r="227" spans="5:17" ht="15" customHeight="1" x14ac:dyDescent="0.3">
      <c r="E227" s="139"/>
      <c r="F227" s="130"/>
      <c r="L227" s="156" t="s">
        <v>439</v>
      </c>
      <c r="M227" s="154" t="s">
        <v>753</v>
      </c>
      <c r="N227" s="159">
        <f>G223</f>
        <v>0</v>
      </c>
      <c r="P227" s="154"/>
      <c r="Q227" s="154"/>
    </row>
    <row r="228" spans="5:17" ht="15" customHeight="1" x14ac:dyDescent="0.3">
      <c r="E228" s="139"/>
      <c r="F228" s="140" t="s">
        <v>515</v>
      </c>
      <c r="L228" s="156" t="s">
        <v>440</v>
      </c>
      <c r="M228" s="154" t="s">
        <v>754</v>
      </c>
      <c r="N228" s="159">
        <f>H223</f>
        <v>0</v>
      </c>
      <c r="P228" s="154"/>
      <c r="Q228" s="154"/>
    </row>
    <row r="229" spans="5:17" ht="15" customHeight="1" x14ac:dyDescent="0.3">
      <c r="F229" s="140"/>
      <c r="L229" s="136" t="s">
        <v>204</v>
      </c>
      <c r="M229" s="22" t="s">
        <v>197</v>
      </c>
      <c r="N229" s="159">
        <f>C47</f>
        <v>0</v>
      </c>
      <c r="P229" s="154"/>
      <c r="Q229" s="154"/>
    </row>
    <row r="230" spans="5:17" ht="15" customHeight="1" x14ac:dyDescent="0.25">
      <c r="F230" s="305" t="s">
        <v>495</v>
      </c>
      <c r="G230" s="305"/>
      <c r="H230" s="305"/>
      <c r="I230" s="305"/>
      <c r="J230" s="305"/>
      <c r="L230" s="136" t="s">
        <v>207</v>
      </c>
      <c r="M230" s="22" t="s">
        <v>201</v>
      </c>
      <c r="N230" s="159">
        <f>C48</f>
        <v>0</v>
      </c>
      <c r="P230" s="154"/>
      <c r="Q230" s="154"/>
    </row>
    <row r="231" spans="5:17" ht="15" customHeight="1" x14ac:dyDescent="0.25">
      <c r="L231" s="136" t="s">
        <v>209</v>
      </c>
      <c r="M231" s="22" t="s">
        <v>715</v>
      </c>
      <c r="N231" s="159">
        <f>C49</f>
        <v>1.8</v>
      </c>
      <c r="P231" s="154"/>
      <c r="Q231" s="154"/>
    </row>
    <row r="232" spans="5:17" ht="15" customHeight="1" x14ac:dyDescent="0.25">
      <c r="F232" s="170"/>
      <c r="G232" s="172" t="s">
        <v>493</v>
      </c>
      <c r="H232" s="172" t="s">
        <v>494</v>
      </c>
      <c r="L232" s="136" t="s">
        <v>212</v>
      </c>
      <c r="M232" s="22" t="s">
        <v>716</v>
      </c>
      <c r="N232" s="159">
        <f>C50</f>
        <v>0.1</v>
      </c>
      <c r="P232" s="154"/>
      <c r="Q232" s="154"/>
    </row>
    <row r="233" spans="5:17" ht="15" customHeight="1" x14ac:dyDescent="0.25">
      <c r="F233" s="202" t="s">
        <v>395</v>
      </c>
      <c r="G233" s="162">
        <f>G225</f>
        <v>0</v>
      </c>
      <c r="H233" s="162">
        <f>H225</f>
        <v>0</v>
      </c>
      <c r="L233" s="156" t="s">
        <v>441</v>
      </c>
      <c r="M233" s="154" t="s">
        <v>651</v>
      </c>
      <c r="N233" s="159">
        <f>H129</f>
        <v>0.29499999999999998</v>
      </c>
      <c r="P233" s="154"/>
      <c r="Q233" s="154"/>
    </row>
    <row r="234" spans="5:17" ht="15" customHeight="1" x14ac:dyDescent="0.25">
      <c r="F234" s="202" t="s">
        <v>397</v>
      </c>
      <c r="G234" s="162" t="e">
        <f>G146</f>
        <v>#DIV/0!</v>
      </c>
      <c r="H234" s="162" t="e">
        <f>H146</f>
        <v>#DIV/0!</v>
      </c>
      <c r="L234" s="156" t="s">
        <v>443</v>
      </c>
      <c r="M234" s="154" t="s">
        <v>652</v>
      </c>
      <c r="N234" s="159">
        <f>H130</f>
        <v>1.638888888888889E-2</v>
      </c>
      <c r="P234" s="154"/>
      <c r="Q234" s="154"/>
    </row>
    <row r="235" spans="5:17" ht="15" customHeight="1" x14ac:dyDescent="0.25">
      <c r="F235" s="202" t="s">
        <v>399</v>
      </c>
      <c r="G235" s="162" t="e">
        <f>SUM(G233:G234)</f>
        <v>#DIV/0!</v>
      </c>
      <c r="H235" s="162" t="e">
        <f>SQRT((H233^2)+(H234^2))</f>
        <v>#DIV/0!</v>
      </c>
      <c r="L235" s="136" t="s">
        <v>215</v>
      </c>
      <c r="M235" s="22" t="s">
        <v>210</v>
      </c>
      <c r="N235" s="159">
        <f>C51</f>
        <v>30</v>
      </c>
      <c r="P235" s="154"/>
      <c r="Q235" s="154"/>
    </row>
    <row r="236" spans="5:17" ht="15" customHeight="1" x14ac:dyDescent="0.25">
      <c r="E236" s="130"/>
      <c r="L236" s="136" t="s">
        <v>217</v>
      </c>
      <c r="M236" s="22" t="s">
        <v>213</v>
      </c>
      <c r="N236" s="159">
        <f>C52</f>
        <v>70</v>
      </c>
      <c r="P236" s="154"/>
      <c r="Q236" s="154"/>
    </row>
    <row r="237" spans="5:17" ht="15" customHeight="1" x14ac:dyDescent="0.25">
      <c r="F237" s="305" t="s">
        <v>496</v>
      </c>
      <c r="G237" s="305"/>
      <c r="H237" s="305"/>
      <c r="I237" s="305"/>
      <c r="J237" s="305"/>
      <c r="L237" s="132" t="s">
        <v>221</v>
      </c>
      <c r="M237" s="158" t="s">
        <v>717</v>
      </c>
      <c r="N237" s="159">
        <f>C53</f>
        <v>150</v>
      </c>
      <c r="P237" s="154"/>
      <c r="Q237" s="154"/>
    </row>
    <row r="238" spans="5:17" ht="15" customHeight="1" x14ac:dyDescent="0.25">
      <c r="L238" s="132" t="s">
        <v>445</v>
      </c>
      <c r="M238" s="158" t="s">
        <v>267</v>
      </c>
      <c r="N238" s="159">
        <f>H131</f>
        <v>0</v>
      </c>
      <c r="P238" s="154"/>
      <c r="Q238" s="154"/>
    </row>
    <row r="239" spans="5:17" ht="15" customHeight="1" x14ac:dyDescent="0.25">
      <c r="F239" s="153" t="s">
        <v>497</v>
      </c>
      <c r="G239" s="162">
        <f>C56</f>
        <v>20</v>
      </c>
      <c r="H239" s="162">
        <f>C57</f>
        <v>0.2</v>
      </c>
      <c r="L239" s="132" t="s">
        <v>447</v>
      </c>
      <c r="M239" s="158" t="s">
        <v>6</v>
      </c>
      <c r="N239" s="159">
        <f>H132</f>
        <v>0</v>
      </c>
      <c r="P239" s="154"/>
      <c r="Q239" s="154"/>
    </row>
    <row r="240" spans="5:17" ht="15" customHeight="1" x14ac:dyDescent="0.25">
      <c r="F240" s="153"/>
      <c r="G240" s="162"/>
      <c r="H240" s="162"/>
      <c r="L240" s="142" t="s">
        <v>684</v>
      </c>
      <c r="M240" s="158" t="s">
        <v>7</v>
      </c>
      <c r="N240" s="159">
        <f>H133</f>
        <v>0</v>
      </c>
    </row>
    <row r="241" spans="5:14" ht="15" customHeight="1" x14ac:dyDescent="0.25">
      <c r="F241" s="153" t="s">
        <v>498</v>
      </c>
      <c r="G241" s="162" t="e">
        <f>G239/G235</f>
        <v>#DIV/0!</v>
      </c>
      <c r="H241" s="162" t="e">
        <f>G241*SQRT(((H239/G239)^2)+((H235/G235))^2)</f>
        <v>#DIV/0!</v>
      </c>
      <c r="L241" s="142" t="s">
        <v>685</v>
      </c>
      <c r="M241" s="158" t="s">
        <v>5</v>
      </c>
      <c r="N241" s="159">
        <f>H134</f>
        <v>0</v>
      </c>
    </row>
    <row r="242" spans="5:14" ht="15" customHeight="1" x14ac:dyDescent="0.25">
      <c r="L242" s="136" t="s">
        <v>224</v>
      </c>
      <c r="M242" s="22" t="s">
        <v>718</v>
      </c>
      <c r="N242" s="159">
        <f>C54</f>
        <v>0</v>
      </c>
    </row>
    <row r="243" spans="5:14" ht="15" customHeight="1" x14ac:dyDescent="0.25">
      <c r="L243" s="136" t="s">
        <v>228</v>
      </c>
      <c r="M243" s="22" t="s">
        <v>719</v>
      </c>
      <c r="N243" s="159">
        <f>C55</f>
        <v>0</v>
      </c>
    </row>
    <row r="244" spans="5:14" ht="15" customHeight="1" x14ac:dyDescent="0.25">
      <c r="L244" s="142" t="s">
        <v>686</v>
      </c>
      <c r="M244" s="154" t="s">
        <v>755</v>
      </c>
      <c r="N244" s="159" t="e">
        <f>H135</f>
        <v>#DIV/0!</v>
      </c>
    </row>
    <row r="245" spans="5:14" ht="15" customHeight="1" x14ac:dyDescent="0.25">
      <c r="L245" s="142" t="s">
        <v>687</v>
      </c>
      <c r="M245" s="154" t="s">
        <v>756</v>
      </c>
      <c r="N245" s="159" t="e">
        <f>H136</f>
        <v>#DIV/0!</v>
      </c>
    </row>
    <row r="246" spans="5:14" ht="15" customHeight="1" x14ac:dyDescent="0.25">
      <c r="L246" s="142" t="s">
        <v>688</v>
      </c>
      <c r="M246" s="154" t="s">
        <v>757</v>
      </c>
      <c r="N246" s="159" t="e">
        <f>G146</f>
        <v>#DIV/0!</v>
      </c>
    </row>
    <row r="247" spans="5:14" ht="15" customHeight="1" x14ac:dyDescent="0.3">
      <c r="E247" s="140"/>
      <c r="L247" s="142" t="s">
        <v>689</v>
      </c>
      <c r="M247" s="154" t="s">
        <v>758</v>
      </c>
      <c r="N247" s="159" t="e">
        <f>H146</f>
        <v>#DIV/0!</v>
      </c>
    </row>
    <row r="248" spans="5:14" ht="15" customHeight="1" x14ac:dyDescent="0.25">
      <c r="L248" s="142" t="s">
        <v>690</v>
      </c>
      <c r="M248" s="154" t="s">
        <v>759</v>
      </c>
      <c r="N248" s="159">
        <f>G233</f>
        <v>0</v>
      </c>
    </row>
    <row r="249" spans="5:14" ht="15" customHeight="1" x14ac:dyDescent="0.25">
      <c r="L249" s="142" t="s">
        <v>691</v>
      </c>
      <c r="M249" s="154" t="s">
        <v>760</v>
      </c>
      <c r="N249" s="159">
        <f>H233</f>
        <v>0</v>
      </c>
    </row>
    <row r="250" spans="5:14" ht="15" customHeight="1" x14ac:dyDescent="0.25">
      <c r="L250" s="142" t="s">
        <v>692</v>
      </c>
      <c r="M250" s="154" t="s">
        <v>442</v>
      </c>
      <c r="N250" s="159" t="e">
        <f>G235</f>
        <v>#DIV/0!</v>
      </c>
    </row>
    <row r="251" spans="5:14" ht="15" customHeight="1" x14ac:dyDescent="0.25">
      <c r="L251" s="142" t="s">
        <v>693</v>
      </c>
      <c r="M251" s="154" t="s">
        <v>444</v>
      </c>
      <c r="N251" s="159" t="e">
        <f>H235</f>
        <v>#DIV/0!</v>
      </c>
    </row>
    <row r="252" spans="5:14" ht="15" customHeight="1" x14ac:dyDescent="0.25">
      <c r="L252" s="136" t="s">
        <v>658</v>
      </c>
      <c r="M252" s="22" t="s">
        <v>225</v>
      </c>
      <c r="N252" s="159">
        <f>C56</f>
        <v>20</v>
      </c>
    </row>
    <row r="253" spans="5:14" ht="15" customHeight="1" x14ac:dyDescent="0.25">
      <c r="L253" s="136" t="s">
        <v>659</v>
      </c>
      <c r="M253" s="22" t="s">
        <v>229</v>
      </c>
      <c r="N253" s="159">
        <f>C57</f>
        <v>0.2</v>
      </c>
    </row>
    <row r="254" spans="5:14" ht="15" customHeight="1" x14ac:dyDescent="0.25">
      <c r="L254" s="142" t="s">
        <v>694</v>
      </c>
      <c r="M254" s="154" t="s">
        <v>446</v>
      </c>
      <c r="N254" s="159" t="e">
        <f>G241</f>
        <v>#DIV/0!</v>
      </c>
    </row>
    <row r="255" spans="5:14" ht="15" customHeight="1" x14ac:dyDescent="0.25">
      <c r="L255" s="142" t="s">
        <v>695</v>
      </c>
      <c r="M255" s="154" t="s">
        <v>448</v>
      </c>
      <c r="N255" s="159" t="e">
        <f>H241</f>
        <v>#DIV/0!</v>
      </c>
    </row>
  </sheetData>
  <customSheetViews>
    <customSheetView guid="{0E0958A0-CA27-4D51-A4B2-87E58FC98B30}" scale="85" topLeftCell="A22">
      <selection activeCell="G38" sqref="G38"/>
      <pageMargins left="0.7" right="0.7" top="0.75" bottom="0.75" header="0.3" footer="0.3"/>
      <pageSetup paperSize="9" orientation="portrait" horizontalDpi="4294967293" r:id="rId1"/>
    </customSheetView>
    <customSheetView guid="{A9D8DC52-F871-43AB-9FC4-781C7783690E}" scale="85" topLeftCell="A220">
      <selection activeCell="F65" sqref="F65:J69"/>
      <pageMargins left="0.7" right="0.7" top="0.75" bottom="0.75" header="0.3" footer="0.3"/>
      <pageSetup paperSize="9" orientation="portrait" horizontalDpi="4294967293" r:id="rId2"/>
    </customSheetView>
    <customSheetView guid="{5F7B65FB-3629-484C-99F7-C769A18C2DDB}" scale="85" topLeftCell="A48">
      <selection activeCell="F65" sqref="F65:J69"/>
      <pageMargins left="0.7" right="0.7" top="0.75" bottom="0.75" header="0.3" footer="0.3"/>
      <pageSetup paperSize="9" orientation="portrait" horizontalDpi="4294967293" r:id="rId3"/>
    </customSheetView>
  </customSheetViews>
  <mergeCells count="17">
    <mergeCell ref="F237:J237"/>
    <mergeCell ref="F102:J102"/>
    <mergeCell ref="F112:J113"/>
    <mergeCell ref="F143:J143"/>
    <mergeCell ref="G128:H128"/>
    <mergeCell ref="F153:I154"/>
    <mergeCell ref="F171:J174"/>
    <mergeCell ref="F207:J207"/>
    <mergeCell ref="F219:J219"/>
    <mergeCell ref="F123:J125"/>
    <mergeCell ref="F190:J192"/>
    <mergeCell ref="F87:J87"/>
    <mergeCell ref="F43:J47"/>
    <mergeCell ref="F7:J9"/>
    <mergeCell ref="F230:J230"/>
    <mergeCell ref="F65:J69"/>
    <mergeCell ref="F30:J32"/>
  </mergeCells>
  <pageMargins left="0.7" right="0.7" top="0.75" bottom="0.75" header="0.3" footer="0.3"/>
  <pageSetup paperSize="9" orientation="portrait" horizontalDpi="4294967293" r:id="rId4"/>
  <ignoredErrors>
    <ignoredError sqref="N119:N120 N137:N138 N249:N250 N176:N177 N190:N191 G78:H7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F22" zoomScale="145" zoomScaleNormal="145" workbookViewId="0">
      <selection activeCell="G38" sqref="G38"/>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765</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660</v>
      </c>
      <c r="D6" s="142"/>
      <c r="F6" s="130"/>
      <c r="L6" s="132" t="s">
        <v>115</v>
      </c>
      <c r="M6" s="22" t="s">
        <v>116</v>
      </c>
      <c r="N6" s="204" t="str">
        <f t="shared" si="0"/>
        <v>Feldspar</v>
      </c>
    </row>
    <row r="7" spans="1:53" ht="15" customHeight="1" x14ac:dyDescent="0.25">
      <c r="A7" s="136" t="s">
        <v>507</v>
      </c>
      <c r="B7" s="22" t="s">
        <v>508</v>
      </c>
      <c r="C7" s="135" t="s">
        <v>6</v>
      </c>
      <c r="D7" s="142"/>
      <c r="F7" s="306" t="s">
        <v>516</v>
      </c>
      <c r="G7" s="306"/>
      <c r="H7" s="306"/>
      <c r="I7" s="306"/>
      <c r="J7" s="306"/>
      <c r="L7" s="132" t="s">
        <v>507</v>
      </c>
      <c r="M7" s="22" t="s">
        <v>508</v>
      </c>
      <c r="N7" s="204" t="str">
        <f t="shared" si="0"/>
        <v>F</v>
      </c>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row>
    <row r="9" spans="1:53" ht="15" customHeight="1" x14ac:dyDescent="0.25">
      <c r="A9" s="136" t="s">
        <v>120</v>
      </c>
      <c r="B9" s="22" t="s">
        <v>701</v>
      </c>
      <c r="C9" s="143">
        <v>2</v>
      </c>
      <c r="D9" s="142"/>
      <c r="F9" s="306"/>
      <c r="G9" s="306"/>
      <c r="H9" s="306"/>
      <c r="I9" s="306"/>
      <c r="J9" s="306"/>
      <c r="L9" s="132" t="s">
        <v>120</v>
      </c>
      <c r="M9" s="22" t="s">
        <v>701</v>
      </c>
      <c r="N9" s="204">
        <f t="shared" si="0"/>
        <v>2</v>
      </c>
    </row>
    <row r="10" spans="1:53" ht="15" customHeight="1" x14ac:dyDescent="0.25">
      <c r="A10" s="136" t="s">
        <v>121</v>
      </c>
      <c r="B10" s="22" t="s">
        <v>122</v>
      </c>
      <c r="C10" s="143">
        <v>0.2</v>
      </c>
      <c r="D10" s="142"/>
      <c r="L10" s="132" t="s">
        <v>121</v>
      </c>
      <c r="M10" s="22" t="s">
        <v>122</v>
      </c>
      <c r="N10" s="204">
        <f t="shared" si="0"/>
        <v>0.2</v>
      </c>
    </row>
    <row r="11" spans="1:53" ht="15" customHeight="1" x14ac:dyDescent="0.25">
      <c r="A11" s="136" t="s">
        <v>123</v>
      </c>
      <c r="B11" s="22" t="s">
        <v>124</v>
      </c>
      <c r="C11" s="143">
        <v>8</v>
      </c>
      <c r="D11" s="142"/>
      <c r="F11" s="170"/>
      <c r="G11" s="220" t="s">
        <v>463</v>
      </c>
      <c r="H11" s="220" t="s">
        <v>464</v>
      </c>
      <c r="I11" s="220" t="s">
        <v>465</v>
      </c>
      <c r="J11" s="145"/>
      <c r="L11" s="132" t="s">
        <v>123</v>
      </c>
      <c r="M11" s="22" t="s">
        <v>124</v>
      </c>
      <c r="N11" s="204">
        <f t="shared" si="0"/>
        <v>8</v>
      </c>
    </row>
    <row r="12" spans="1:53" ht="15" customHeight="1" x14ac:dyDescent="0.25">
      <c r="A12" s="136" t="s">
        <v>125</v>
      </c>
      <c r="B12" s="22" t="s">
        <v>126</v>
      </c>
      <c r="C12" s="143">
        <v>0.4</v>
      </c>
      <c r="D12" s="142"/>
      <c r="E12" s="146"/>
      <c r="F12" s="171" t="s">
        <v>11</v>
      </c>
      <c r="G12" s="184">
        <f>$C$9*'S3.2 Conversion factors'!C6</f>
        <v>5.56</v>
      </c>
      <c r="H12" s="184">
        <f>$C$9*'S3.2 Conversion factors'!C10</f>
        <v>0.29199999999999998</v>
      </c>
      <c r="I12" s="184">
        <f>$C$9*'S3.2 Conversion factors'!C18</f>
        <v>0.22600000000000001</v>
      </c>
      <c r="L12" s="132" t="s">
        <v>125</v>
      </c>
      <c r="M12" s="22" t="s">
        <v>126</v>
      </c>
      <c r="N12" s="204">
        <f t="shared" si="0"/>
        <v>0.4</v>
      </c>
    </row>
    <row r="13" spans="1:53" ht="15" customHeight="1" x14ac:dyDescent="0.25">
      <c r="A13" s="136" t="s">
        <v>127</v>
      </c>
      <c r="B13" s="22" t="s">
        <v>128</v>
      </c>
      <c r="C13" s="143">
        <v>1.75</v>
      </c>
      <c r="D13" s="142"/>
      <c r="E13" s="146"/>
      <c r="F13" s="171" t="s">
        <v>451</v>
      </c>
      <c r="G13" s="184">
        <f>$G$12*SQRT((('S3.2 Conversion factors'!C7/'S3.2 Conversion factors'!C6)^2)+(($C$10/$C$9)^2))</f>
        <v>0.55643104239064256</v>
      </c>
      <c r="H13" s="184">
        <f>$H$12*SQRT((('S3.2 Conversion factors'!C11/'S3.2 Conversion factors'!C10)^2)+(($C$10/$C$9)^2))</f>
        <v>2.9210971870409993E-2</v>
      </c>
      <c r="I13" s="184">
        <f>$I$12*SQRT((('S3.2 Conversion factors'!C19/'S3.2 Conversion factors'!C18)^2)+(($C$10/$C$9)^2))</f>
        <v>2.2603615930597277E-2</v>
      </c>
      <c r="K13" s="147"/>
      <c r="L13" s="132" t="s">
        <v>127</v>
      </c>
      <c r="M13" s="22" t="s">
        <v>128</v>
      </c>
      <c r="N13" s="204">
        <f t="shared" si="0"/>
        <v>1.75</v>
      </c>
    </row>
    <row r="14" spans="1:53" ht="15" customHeight="1" x14ac:dyDescent="0.25">
      <c r="A14" s="136" t="s">
        <v>129</v>
      </c>
      <c r="B14" s="22" t="s">
        <v>130</v>
      </c>
      <c r="C14" s="143">
        <v>0.05</v>
      </c>
      <c r="D14" s="142"/>
      <c r="E14" s="21"/>
      <c r="F14" s="171" t="s">
        <v>12</v>
      </c>
      <c r="G14" s="184">
        <f>$C$11*'S3.2 Conversion factors'!C8</f>
        <v>5.8559999999999999</v>
      </c>
      <c r="H14" s="184">
        <f>$C$11*'S3.2 Conversion factors'!C12</f>
        <v>0.21840000000000001</v>
      </c>
      <c r="I14" s="184">
        <f>$C$11*'S3.2 Conversion factors'!C20</f>
        <v>0.38080000000000003</v>
      </c>
      <c r="K14" s="147"/>
      <c r="L14" s="132" t="s">
        <v>129</v>
      </c>
      <c r="M14" s="22" t="s">
        <v>130</v>
      </c>
      <c r="N14" s="204">
        <f t="shared" si="0"/>
        <v>0.05</v>
      </c>
    </row>
    <row r="15" spans="1:53" ht="15" customHeight="1" x14ac:dyDescent="0.25">
      <c r="A15" s="136" t="s">
        <v>131</v>
      </c>
      <c r="B15" s="22" t="s">
        <v>132</v>
      </c>
      <c r="C15" s="135">
        <v>0</v>
      </c>
      <c r="D15" s="142"/>
      <c r="E15" s="21"/>
      <c r="F15" s="171" t="s">
        <v>452</v>
      </c>
      <c r="G15" s="184">
        <f>$G$14*SQRT((('S3.2 Conversion factors'!C9/'S3.2 Conversion factors'!C8)^2)+(($C$12/$C$11)^2))</f>
        <v>0.29352691720896829</v>
      </c>
      <c r="H15" s="184">
        <f>$H$14*SQRT((('S3.2 Conversion factors'!C13/'S3.2 Conversion factors'!C12)^2)+(($C$12/$C$11)^2))</f>
        <v>1.3051249196409395E-2</v>
      </c>
      <c r="I15" s="184">
        <f>$I$14*SQRT((('S3.2 Conversion factors'!C21/'S3.2 Conversion factors'!C20)^2)+(($C$12/$C$11)^2))</f>
        <v>1.9105723073748214E-2</v>
      </c>
      <c r="K15" s="147"/>
      <c r="L15" s="132" t="s">
        <v>131</v>
      </c>
      <c r="M15" s="22" t="s">
        <v>132</v>
      </c>
      <c r="N15" s="204">
        <f t="shared" si="0"/>
        <v>0</v>
      </c>
    </row>
    <row r="16" spans="1:53" ht="15" customHeight="1" x14ac:dyDescent="0.25">
      <c r="A16" s="136" t="s">
        <v>136</v>
      </c>
      <c r="B16" s="22" t="s">
        <v>137</v>
      </c>
      <c r="C16" s="135">
        <v>0</v>
      </c>
      <c r="D16" s="142"/>
      <c r="E16" s="203"/>
      <c r="F16" s="171" t="s">
        <v>18</v>
      </c>
      <c r="G16" s="184"/>
      <c r="H16" s="184">
        <f>$C$13*'S3.2 Conversion factors'!C14</f>
        <v>1.3685</v>
      </c>
      <c r="I16" s="184">
        <f>$C$13*'S3.2 Conversion factors'!C22</f>
        <v>0.42525000000000002</v>
      </c>
      <c r="K16" s="147"/>
      <c r="L16" s="132" t="s">
        <v>136</v>
      </c>
      <c r="M16" s="22" t="s">
        <v>137</v>
      </c>
      <c r="N16" s="204">
        <f t="shared" si="0"/>
        <v>0</v>
      </c>
    </row>
    <row r="17" spans="1:15" ht="15" customHeight="1" x14ac:dyDescent="0.25">
      <c r="A17" s="136" t="s">
        <v>138</v>
      </c>
      <c r="B17" s="22" t="s">
        <v>139</v>
      </c>
      <c r="C17" s="135" t="s">
        <v>520</v>
      </c>
      <c r="D17" s="142"/>
      <c r="E17" s="21"/>
      <c r="F17" s="171" t="s">
        <v>453</v>
      </c>
      <c r="G17" s="184"/>
      <c r="H17" s="184">
        <f>$H$16*SQRT((('S3.2 Conversion factors'!C15/'S3.2 Conversion factors'!C14)^2)+(($C$14/$C$13)^2))</f>
        <v>4.1040483271924756E-2</v>
      </c>
      <c r="I17" s="184">
        <f>$I$16*SQRT((('S3.2 Conversion factors'!C23/'S3.2 Conversion factors'!C22)^2)+(($C$14/$C$13)^2))</f>
        <v>1.4642173660557707E-2</v>
      </c>
      <c r="K17" s="147"/>
      <c r="L17" s="132" t="s">
        <v>138</v>
      </c>
      <c r="M17" s="22" t="s">
        <v>139</v>
      </c>
      <c r="N17" s="204" t="str">
        <f t="shared" si="0"/>
        <v>Y</v>
      </c>
    </row>
    <row r="18" spans="1:15" ht="15" customHeight="1" x14ac:dyDescent="0.25">
      <c r="A18" s="136" t="s">
        <v>140</v>
      </c>
      <c r="B18" s="22" t="s">
        <v>141</v>
      </c>
      <c r="C18" s="135"/>
      <c r="D18" s="142"/>
      <c r="E18" s="21"/>
      <c r="F18" s="171" t="s">
        <v>24</v>
      </c>
      <c r="G18" s="184"/>
      <c r="H18" s="184">
        <f>IF(C17="Y",(-9.17+38.13*C13)*'S3.2 Conversion factors'!C16,C15*'S3.2 Conversion factors'!C16)</f>
        <v>2.1871849999999998E-2</v>
      </c>
      <c r="I18" s="184"/>
      <c r="K18" s="148"/>
      <c r="L18" s="132" t="s">
        <v>142</v>
      </c>
      <c r="M18" s="156" t="s">
        <v>559</v>
      </c>
      <c r="N18" s="159">
        <f>G12</f>
        <v>5.56</v>
      </c>
    </row>
    <row r="19" spans="1:15" ht="15" customHeight="1" x14ac:dyDescent="0.25">
      <c r="A19" s="136" t="s">
        <v>143</v>
      </c>
      <c r="B19" s="22" t="s">
        <v>702</v>
      </c>
      <c r="C19" s="135"/>
      <c r="D19" s="142"/>
      <c r="E19" s="21"/>
      <c r="F19" s="171" t="s">
        <v>454</v>
      </c>
      <c r="G19" s="184"/>
      <c r="H19" s="184">
        <f>IF(H18=0,0,(IF(C17="Y",($H$18*SQRT(((C14/C13)^2)+(('S3.2 Conversion factors'!C17/'S3.2 Conversion factors'!C16)^2))),(H18*SQRT(((C16/C15)^2)+(('S3.2 Conversion factors'!C17/'S3.2 Conversion factors'!C16)^2))))))</f>
        <v>7.836781988245277E-4</v>
      </c>
      <c r="I19" s="184"/>
      <c r="K19" s="148"/>
      <c r="L19" s="132" t="s">
        <v>144</v>
      </c>
      <c r="M19" s="154" t="s">
        <v>560</v>
      </c>
      <c r="N19" s="159">
        <f>G13</f>
        <v>0.55643104239064256</v>
      </c>
    </row>
    <row r="20" spans="1:15" ht="15" customHeight="1" x14ac:dyDescent="0.25">
      <c r="A20" s="136" t="s">
        <v>145</v>
      </c>
      <c r="B20" s="22" t="s">
        <v>146</v>
      </c>
      <c r="C20" s="135"/>
      <c r="D20" s="142"/>
      <c r="E20" s="21"/>
      <c r="F20" s="171" t="s">
        <v>502</v>
      </c>
      <c r="G20" s="184">
        <f>C27</f>
        <v>0</v>
      </c>
      <c r="H20" s="184">
        <f>C29</f>
        <v>0</v>
      </c>
      <c r="I20" s="184">
        <f>C31</f>
        <v>0</v>
      </c>
      <c r="K20" s="148"/>
      <c r="L20" s="132" t="s">
        <v>147</v>
      </c>
      <c r="M20" s="154" t="s">
        <v>561</v>
      </c>
      <c r="N20" s="159">
        <f>H12</f>
        <v>0.29199999999999998</v>
      </c>
    </row>
    <row r="21" spans="1:15" ht="15" customHeight="1" x14ac:dyDescent="0.25">
      <c r="A21" s="136" t="s">
        <v>148</v>
      </c>
      <c r="B21" s="22" t="s">
        <v>703</v>
      </c>
      <c r="C21" s="135"/>
      <c r="D21" s="142"/>
      <c r="E21" s="21"/>
      <c r="F21" s="171" t="s">
        <v>503</v>
      </c>
      <c r="G21" s="184">
        <f>C28</f>
        <v>0</v>
      </c>
      <c r="H21" s="184">
        <f>C30</f>
        <v>0</v>
      </c>
      <c r="I21" s="184">
        <f>C32</f>
        <v>0</v>
      </c>
      <c r="K21" s="148"/>
      <c r="L21" s="132" t="s">
        <v>149</v>
      </c>
      <c r="M21" s="154" t="s">
        <v>562</v>
      </c>
      <c r="N21" s="159">
        <f>H13</f>
        <v>2.9210971870409993E-2</v>
      </c>
    </row>
    <row r="22" spans="1:15" ht="15" customHeight="1" x14ac:dyDescent="0.25">
      <c r="A22" s="136" t="s">
        <v>150</v>
      </c>
      <c r="B22" s="22" t="s">
        <v>151</v>
      </c>
      <c r="C22" s="135">
        <v>12.5</v>
      </c>
      <c r="D22" s="142"/>
      <c r="E22" s="21"/>
      <c r="F22" s="171"/>
      <c r="G22" s="184"/>
      <c r="H22" s="184"/>
      <c r="I22" s="184"/>
      <c r="K22" s="148"/>
      <c r="L22" s="132" t="s">
        <v>152</v>
      </c>
      <c r="M22" s="154" t="s">
        <v>563</v>
      </c>
      <c r="N22" s="159">
        <f>I12</f>
        <v>0.22600000000000001</v>
      </c>
    </row>
    <row r="23" spans="1:15" ht="15" customHeight="1" x14ac:dyDescent="0.25">
      <c r="A23" s="136" t="s">
        <v>153</v>
      </c>
      <c r="B23" s="22" t="s">
        <v>704</v>
      </c>
      <c r="C23" s="135">
        <v>0.5</v>
      </c>
      <c r="D23" s="142"/>
      <c r="E23" s="21"/>
      <c r="F23" s="171"/>
      <c r="G23" s="184"/>
      <c r="H23" s="184"/>
      <c r="I23" s="184"/>
      <c r="K23" s="148"/>
      <c r="L23" s="132" t="s">
        <v>154</v>
      </c>
      <c r="M23" s="154" t="s">
        <v>720</v>
      </c>
      <c r="N23" s="159">
        <f>I13</f>
        <v>2.2603615930597277E-2</v>
      </c>
    </row>
    <row r="24" spans="1:15" ht="15" customHeight="1" x14ac:dyDescent="0.25">
      <c r="A24" s="136" t="s">
        <v>155</v>
      </c>
      <c r="B24" s="22" t="s">
        <v>705</v>
      </c>
      <c r="C24" s="149"/>
      <c r="D24" s="142"/>
      <c r="E24" s="21"/>
      <c r="F24" s="171" t="s">
        <v>455</v>
      </c>
      <c r="G24" s="163">
        <f>SUM(G12,G14)</f>
        <v>11.416</v>
      </c>
      <c r="H24" s="163">
        <f>SUM(H12,H14,H16,H18)</f>
        <v>1.9007718499999999</v>
      </c>
      <c r="I24" s="163">
        <f>SUM(I12,I14,I16)</f>
        <v>1.0320499999999999</v>
      </c>
      <c r="K24" s="148"/>
      <c r="L24" s="132" t="s">
        <v>156</v>
      </c>
      <c r="M24" s="154" t="s">
        <v>564</v>
      </c>
      <c r="N24" s="159">
        <f>G14</f>
        <v>5.8559999999999999</v>
      </c>
      <c r="O24" s="150"/>
    </row>
    <row r="25" spans="1:15" ht="15" customHeight="1" x14ac:dyDescent="0.25">
      <c r="A25" s="136" t="s">
        <v>157</v>
      </c>
      <c r="B25" s="22" t="s">
        <v>706</v>
      </c>
      <c r="C25" s="149"/>
      <c r="D25" s="142"/>
      <c r="F25" s="171" t="s">
        <v>456</v>
      </c>
      <c r="G25" s="163">
        <f>SQRT((G13^2)+(G15^2))</f>
        <v>0.62910536165426023</v>
      </c>
      <c r="H25" s="163">
        <f>SQRT((H13^2)+(H15^2)+(H17^2)+(H19^2))</f>
        <v>5.2043745079626134E-2</v>
      </c>
      <c r="I25" s="163">
        <f>SQRT((I13^2)+(I15^2)+(I17^2)+(I19^2))</f>
        <v>3.3020377902359566E-2</v>
      </c>
      <c r="K25" s="148"/>
      <c r="L25" s="132" t="s">
        <v>158</v>
      </c>
      <c r="M25" s="154" t="s">
        <v>565</v>
      </c>
      <c r="N25" s="159">
        <f>G15</f>
        <v>0.29352691720896829</v>
      </c>
      <c r="O25" s="150"/>
    </row>
    <row r="26" spans="1:15" ht="15" customHeight="1" x14ac:dyDescent="0.25">
      <c r="A26" s="136" t="s">
        <v>159</v>
      </c>
      <c r="B26" s="22" t="s">
        <v>160</v>
      </c>
      <c r="C26" s="149" t="s">
        <v>505</v>
      </c>
      <c r="D26" s="142"/>
      <c r="E26" s="21"/>
      <c r="G26" s="162"/>
      <c r="H26" s="162"/>
      <c r="I26" s="162"/>
      <c r="K26" s="148"/>
      <c r="L26" s="132" t="s">
        <v>161</v>
      </c>
      <c r="M26" s="154" t="s">
        <v>566</v>
      </c>
      <c r="N26" s="159">
        <f>H14</f>
        <v>0.21840000000000001</v>
      </c>
      <c r="O26" s="150"/>
    </row>
    <row r="27" spans="1:15" ht="15" customHeight="1" x14ac:dyDescent="0.25">
      <c r="A27" s="136" t="s">
        <v>162</v>
      </c>
      <c r="B27" s="22" t="s">
        <v>472</v>
      </c>
      <c r="C27" s="149"/>
      <c r="D27" s="142"/>
      <c r="E27" s="21"/>
      <c r="G27" s="162"/>
      <c r="H27" s="162"/>
      <c r="I27" s="162"/>
      <c r="K27" s="148"/>
      <c r="L27" s="132" t="s">
        <v>163</v>
      </c>
      <c r="M27" s="154" t="s">
        <v>721</v>
      </c>
      <c r="N27" s="159">
        <f>H15</f>
        <v>1.3051249196409395E-2</v>
      </c>
      <c r="O27" s="150"/>
    </row>
    <row r="28" spans="1:15" ht="15" customHeight="1" x14ac:dyDescent="0.25">
      <c r="A28" s="136" t="s">
        <v>164</v>
      </c>
      <c r="B28" s="22" t="s">
        <v>707</v>
      </c>
      <c r="C28" s="149"/>
      <c r="D28" s="142"/>
      <c r="E28" s="21"/>
      <c r="F28" s="222" t="s">
        <v>548</v>
      </c>
      <c r="G28" s="162"/>
      <c r="H28" s="162"/>
      <c r="I28" s="162"/>
      <c r="K28" s="148"/>
      <c r="L28" s="132" t="s">
        <v>165</v>
      </c>
      <c r="M28" s="154" t="s">
        <v>567</v>
      </c>
      <c r="N28" s="159">
        <f>I14</f>
        <v>0.38080000000000003</v>
      </c>
      <c r="O28" s="150"/>
    </row>
    <row r="29" spans="1:15" ht="15" customHeight="1" x14ac:dyDescent="0.25">
      <c r="A29" s="136" t="s">
        <v>166</v>
      </c>
      <c r="B29" s="22" t="s">
        <v>473</v>
      </c>
      <c r="C29" s="149"/>
      <c r="D29" s="142"/>
      <c r="E29" s="21"/>
      <c r="G29" s="162"/>
      <c r="H29" s="162"/>
      <c r="I29" s="162"/>
      <c r="K29" s="148"/>
      <c r="L29" s="132" t="s">
        <v>167</v>
      </c>
      <c r="M29" s="154" t="s">
        <v>568</v>
      </c>
      <c r="N29" s="159">
        <f>I15</f>
        <v>1.9105723073748214E-2</v>
      </c>
      <c r="O29" s="150"/>
    </row>
    <row r="30" spans="1:15" ht="15" customHeight="1" x14ac:dyDescent="0.25">
      <c r="A30" s="136" t="s">
        <v>168</v>
      </c>
      <c r="B30" s="22" t="s">
        <v>708</v>
      </c>
      <c r="C30" s="149"/>
      <c r="D30" s="142"/>
      <c r="E30" s="21"/>
      <c r="F30" s="308" t="s">
        <v>996</v>
      </c>
      <c r="G30" s="308"/>
      <c r="H30" s="308"/>
      <c r="I30" s="308"/>
      <c r="J30" s="308"/>
      <c r="K30" s="148"/>
      <c r="L30" s="132" t="s">
        <v>169</v>
      </c>
      <c r="M30" s="154" t="s">
        <v>569</v>
      </c>
      <c r="N30" s="159">
        <f>H16</f>
        <v>1.3685</v>
      </c>
      <c r="O30" s="150"/>
    </row>
    <row r="31" spans="1:15" ht="15" customHeight="1" x14ac:dyDescent="0.25">
      <c r="A31" s="136" t="s">
        <v>170</v>
      </c>
      <c r="B31" s="22" t="s">
        <v>709</v>
      </c>
      <c r="C31" s="149"/>
      <c r="D31" s="142"/>
      <c r="E31" s="21"/>
      <c r="F31" s="308"/>
      <c r="G31" s="308"/>
      <c r="H31" s="308"/>
      <c r="I31" s="308"/>
      <c r="J31" s="308"/>
      <c r="K31" s="148"/>
      <c r="L31" s="132" t="s">
        <v>171</v>
      </c>
      <c r="M31" s="154" t="s">
        <v>570</v>
      </c>
      <c r="N31" s="159">
        <f>H17</f>
        <v>4.1040483271924756E-2</v>
      </c>
      <c r="O31" s="150"/>
    </row>
    <row r="32" spans="1:15" ht="15" customHeight="1" x14ac:dyDescent="0.25">
      <c r="A32" s="136" t="s">
        <v>172</v>
      </c>
      <c r="B32" s="22" t="s">
        <v>710</v>
      </c>
      <c r="C32" s="149"/>
      <c r="D32" s="142"/>
      <c r="E32" s="21"/>
      <c r="F32" s="308"/>
      <c r="G32" s="308"/>
      <c r="H32" s="308"/>
      <c r="I32" s="308"/>
      <c r="J32" s="308"/>
      <c r="K32" s="148"/>
      <c r="L32" s="132" t="s">
        <v>173</v>
      </c>
      <c r="M32" s="154" t="s">
        <v>571</v>
      </c>
      <c r="N32" s="159">
        <f>I16</f>
        <v>0.42525000000000002</v>
      </c>
      <c r="O32" s="150"/>
    </row>
    <row r="33" spans="1:14" ht="15" customHeight="1" x14ac:dyDescent="0.25">
      <c r="A33" s="136" t="s">
        <v>174</v>
      </c>
      <c r="B33" s="22" t="s">
        <v>581</v>
      </c>
      <c r="C33" s="149"/>
      <c r="D33" s="142"/>
      <c r="E33" s="21"/>
      <c r="G33" s="162"/>
      <c r="H33" s="162"/>
      <c r="I33" s="162"/>
      <c r="K33" s="148"/>
      <c r="L33" s="132" t="s">
        <v>175</v>
      </c>
      <c r="M33" s="154" t="s">
        <v>722</v>
      </c>
      <c r="N33" s="159">
        <f>I17</f>
        <v>1.4642173660557707E-2</v>
      </c>
    </row>
    <row r="34" spans="1:14" ht="15" customHeight="1" x14ac:dyDescent="0.25">
      <c r="A34" s="136" t="s">
        <v>176</v>
      </c>
      <c r="B34" s="22" t="s">
        <v>711</v>
      </c>
      <c r="C34" s="149"/>
      <c r="D34" s="142"/>
      <c r="E34" s="21"/>
      <c r="F34" s="170"/>
      <c r="G34" s="225" t="s">
        <v>549</v>
      </c>
      <c r="H34" s="225" t="s">
        <v>554</v>
      </c>
      <c r="I34" s="225" t="s">
        <v>555</v>
      </c>
      <c r="K34" s="148"/>
      <c r="L34" s="132" t="s">
        <v>177</v>
      </c>
      <c r="M34" s="154" t="s">
        <v>572</v>
      </c>
      <c r="N34" s="159">
        <f>H18</f>
        <v>2.1871849999999998E-2</v>
      </c>
    </row>
    <row r="35" spans="1:14" ht="15" customHeight="1" x14ac:dyDescent="0.25">
      <c r="A35" s="136" t="s">
        <v>178</v>
      </c>
      <c r="B35" s="22" t="s">
        <v>655</v>
      </c>
      <c r="C35" s="149" t="s">
        <v>520</v>
      </c>
      <c r="D35" s="142"/>
      <c r="E35" s="21"/>
      <c r="F35" s="174" t="s">
        <v>553</v>
      </c>
      <c r="G35" s="162">
        <f>IF(C35="N",1,IF(C47&gt;0.3,1,VLOOKUP((C47*(2/C49)),'S3.7Shallow depth gamma scaling'!$G$6:$K$66,2)))</f>
        <v>0.94813725015862205</v>
      </c>
      <c r="H35" s="162">
        <f>G35*I12</f>
        <v>0.21427901853584858</v>
      </c>
      <c r="I35" s="162">
        <f>G35*I13</f>
        <v>2.1431330252078124E-2</v>
      </c>
      <c r="K35" s="148"/>
      <c r="L35" s="132" t="s">
        <v>179</v>
      </c>
      <c r="M35" s="154" t="s">
        <v>573</v>
      </c>
      <c r="N35" s="159">
        <f>H19</f>
        <v>7.836781988245277E-4</v>
      </c>
    </row>
    <row r="36" spans="1:14" ht="15" customHeight="1" x14ac:dyDescent="0.25">
      <c r="A36" s="136" t="s">
        <v>180</v>
      </c>
      <c r="B36" s="22" t="s">
        <v>470</v>
      </c>
      <c r="C36" s="135">
        <v>180</v>
      </c>
      <c r="D36" s="142"/>
      <c r="E36" s="21"/>
      <c r="F36" s="174" t="s">
        <v>552</v>
      </c>
      <c r="G36" s="162">
        <f>IF(C35="N",1,IF(C47&gt;0.3,1,VLOOKUP((C47*(2/C49)),'S3.7Shallow depth gamma scaling'!$G$6:$K$66,3)))</f>
        <v>0.941136731208429</v>
      </c>
      <c r="H36" s="162">
        <f>G36*I14</f>
        <v>0.35838486724416979</v>
      </c>
      <c r="I36" s="162">
        <f>G36*I15</f>
        <v>1.7981097761000854E-2</v>
      </c>
      <c r="K36" s="148"/>
      <c r="L36" s="132" t="s">
        <v>140</v>
      </c>
      <c r="M36" s="22" t="s">
        <v>141</v>
      </c>
      <c r="N36" s="159">
        <f t="shared" ref="N36:N44" si="1">C18</f>
        <v>0</v>
      </c>
    </row>
    <row r="37" spans="1:14" ht="15" customHeight="1" x14ac:dyDescent="0.25">
      <c r="A37" s="136" t="s">
        <v>181</v>
      </c>
      <c r="B37" s="22" t="s">
        <v>471</v>
      </c>
      <c r="C37" s="135">
        <v>212</v>
      </c>
      <c r="D37" s="142"/>
      <c r="E37" s="21"/>
      <c r="F37" s="174" t="s">
        <v>551</v>
      </c>
      <c r="G37" s="162">
        <f>IF(C35="N",1,IF(C47&gt;0.3,1,VLOOKUP((C47*(2/C49)),'S3.7Shallow depth gamma scaling'!$G$6:$K$66,4)))</f>
        <v>0.93703017434359404</v>
      </c>
      <c r="H37" s="162">
        <f>G37*I16</f>
        <v>0.3984720816396134</v>
      </c>
      <c r="I37" s="162">
        <f>G37*I17</f>
        <v>1.3720158537921568E-2</v>
      </c>
      <c r="K37" s="148"/>
      <c r="L37" s="132" t="s">
        <v>143</v>
      </c>
      <c r="M37" s="22" t="s">
        <v>702</v>
      </c>
      <c r="N37" s="159">
        <f t="shared" si="1"/>
        <v>0</v>
      </c>
    </row>
    <row r="38" spans="1:14" ht="15" customHeight="1" x14ac:dyDescent="0.25">
      <c r="A38" s="136" t="s">
        <v>182</v>
      </c>
      <c r="B38" s="22" t="s">
        <v>247</v>
      </c>
      <c r="C38" s="135" t="s">
        <v>13</v>
      </c>
      <c r="D38" s="142"/>
      <c r="E38" s="21"/>
      <c r="F38" s="224" t="s">
        <v>474</v>
      </c>
      <c r="G38" s="162">
        <f>IF(C35="N",1,IF(C47&gt;0.3,1,VLOOKUP((C47*(2/C49)),'S3.7Shallow depth gamma scaling'!$G$6:$K$66,5)))</f>
        <v>0.94205553552452503</v>
      </c>
      <c r="H38" s="162">
        <f>G38*I24</f>
        <v>0.97224841543808593</v>
      </c>
      <c r="I38" s="162">
        <f>G38*I25</f>
        <v>3.1107029788029532E-2</v>
      </c>
      <c r="K38" s="148"/>
      <c r="L38" s="132" t="s">
        <v>145</v>
      </c>
      <c r="M38" s="22" t="s">
        <v>146</v>
      </c>
      <c r="N38" s="159">
        <f t="shared" si="1"/>
        <v>0</v>
      </c>
    </row>
    <row r="39" spans="1:14" ht="15" customHeight="1" x14ac:dyDescent="0.25">
      <c r="A39" s="136" t="s">
        <v>183</v>
      </c>
      <c r="B39" s="22" t="s">
        <v>270</v>
      </c>
      <c r="C39" s="135" t="s">
        <v>519</v>
      </c>
      <c r="D39" s="142"/>
      <c r="E39" s="21"/>
      <c r="K39" s="148"/>
      <c r="L39" s="132" t="s">
        <v>148</v>
      </c>
      <c r="M39" s="22" t="s">
        <v>703</v>
      </c>
      <c r="N39" s="159">
        <f t="shared" si="1"/>
        <v>0</v>
      </c>
    </row>
    <row r="40" spans="1:14" ht="15" customHeight="1" x14ac:dyDescent="0.25">
      <c r="A40" s="136" t="s">
        <v>184</v>
      </c>
      <c r="B40" s="22" t="s">
        <v>546</v>
      </c>
      <c r="C40" s="135">
        <v>0</v>
      </c>
      <c r="D40" s="142"/>
      <c r="E40" s="21"/>
      <c r="K40" s="148"/>
      <c r="L40" s="132" t="s">
        <v>150</v>
      </c>
      <c r="M40" s="22" t="s">
        <v>151</v>
      </c>
      <c r="N40" s="159">
        <f t="shared" si="1"/>
        <v>12.5</v>
      </c>
    </row>
    <row r="41" spans="1:14" ht="15" customHeight="1" x14ac:dyDescent="0.25">
      <c r="A41" s="136" t="s">
        <v>186</v>
      </c>
      <c r="B41" s="22" t="s">
        <v>547</v>
      </c>
      <c r="C41" s="135">
        <v>0</v>
      </c>
      <c r="D41" s="142"/>
      <c r="F41" s="130" t="s">
        <v>460</v>
      </c>
      <c r="L41" s="132" t="s">
        <v>153</v>
      </c>
      <c r="M41" s="22" t="s">
        <v>704</v>
      </c>
      <c r="N41" s="159">
        <f t="shared" si="1"/>
        <v>0.5</v>
      </c>
    </row>
    <row r="42" spans="1:14" ht="15" customHeight="1" x14ac:dyDescent="0.25">
      <c r="A42" s="136" t="s">
        <v>189</v>
      </c>
      <c r="B42" s="22" t="s">
        <v>712</v>
      </c>
      <c r="C42" s="135" t="s">
        <v>185</v>
      </c>
      <c r="D42" s="142"/>
      <c r="L42" s="132" t="s">
        <v>155</v>
      </c>
      <c r="M42" s="22" t="s">
        <v>705</v>
      </c>
      <c r="N42" s="159">
        <f t="shared" si="1"/>
        <v>0</v>
      </c>
    </row>
    <row r="43" spans="1:14" ht="15" customHeight="1" x14ac:dyDescent="0.25">
      <c r="A43" s="136" t="s">
        <v>192</v>
      </c>
      <c r="B43" s="22" t="s">
        <v>187</v>
      </c>
      <c r="C43" s="135">
        <v>0.15</v>
      </c>
      <c r="D43" s="142"/>
      <c r="F43" s="306" t="s">
        <v>769</v>
      </c>
      <c r="G43" s="306"/>
      <c r="H43" s="306"/>
      <c r="I43" s="306"/>
      <c r="J43" s="306"/>
      <c r="L43" s="132" t="s">
        <v>157</v>
      </c>
      <c r="M43" s="22" t="s">
        <v>706</v>
      </c>
      <c r="N43" s="159">
        <f t="shared" si="1"/>
        <v>0</v>
      </c>
    </row>
    <row r="44" spans="1:14" ht="15" customHeight="1" x14ac:dyDescent="0.25">
      <c r="A44" s="136" t="s">
        <v>194</v>
      </c>
      <c r="B44" s="22" t="s">
        <v>190</v>
      </c>
      <c r="C44" s="149">
        <v>0.05</v>
      </c>
      <c r="D44" s="142"/>
      <c r="F44" s="306"/>
      <c r="G44" s="306"/>
      <c r="H44" s="306"/>
      <c r="I44" s="306"/>
      <c r="J44" s="306"/>
      <c r="L44" s="132" t="s">
        <v>159</v>
      </c>
      <c r="M44" s="22" t="s">
        <v>160</v>
      </c>
      <c r="N44" s="159" t="str">
        <f t="shared" si="1"/>
        <v>N</v>
      </c>
    </row>
    <row r="45" spans="1:14" ht="15" customHeight="1" x14ac:dyDescent="0.25">
      <c r="A45" s="136" t="s">
        <v>196</v>
      </c>
      <c r="B45" s="22" t="s">
        <v>713</v>
      </c>
      <c r="C45" s="135">
        <v>10</v>
      </c>
      <c r="D45" s="142"/>
      <c r="F45" s="306"/>
      <c r="G45" s="306"/>
      <c r="H45" s="306"/>
      <c r="I45" s="306"/>
      <c r="J45" s="306"/>
      <c r="L45" s="132" t="s">
        <v>198</v>
      </c>
      <c r="M45" s="154" t="s">
        <v>556</v>
      </c>
      <c r="N45" s="159">
        <f>G157</f>
        <v>0</v>
      </c>
    </row>
    <row r="46" spans="1:14" ht="15" customHeight="1" x14ac:dyDescent="0.25">
      <c r="A46" s="136" t="s">
        <v>200</v>
      </c>
      <c r="B46" s="22" t="s">
        <v>714</v>
      </c>
      <c r="C46" s="135">
        <v>3</v>
      </c>
      <c r="D46" s="142"/>
      <c r="F46" s="306"/>
      <c r="G46" s="306"/>
      <c r="H46" s="306"/>
      <c r="I46" s="306"/>
      <c r="J46" s="306"/>
      <c r="L46" s="132" t="s">
        <v>202</v>
      </c>
      <c r="M46" s="154" t="s">
        <v>557</v>
      </c>
      <c r="N46" s="159">
        <f>G158</f>
        <v>0</v>
      </c>
    </row>
    <row r="47" spans="1:14" ht="15" customHeight="1" x14ac:dyDescent="0.25">
      <c r="A47" s="136" t="s">
        <v>204</v>
      </c>
      <c r="B47" s="22" t="s">
        <v>197</v>
      </c>
      <c r="C47" s="135">
        <v>0.15</v>
      </c>
      <c r="D47" s="142"/>
      <c r="F47" s="306"/>
      <c r="G47" s="306"/>
      <c r="H47" s="306"/>
      <c r="I47" s="306"/>
      <c r="J47" s="306"/>
      <c r="L47" s="132" t="s">
        <v>205</v>
      </c>
      <c r="M47" s="154" t="s">
        <v>558</v>
      </c>
      <c r="N47" s="159">
        <f>H157</f>
        <v>0</v>
      </c>
    </row>
    <row r="48" spans="1:14" ht="15" customHeight="1" x14ac:dyDescent="0.25">
      <c r="A48" s="136" t="s">
        <v>207</v>
      </c>
      <c r="B48" s="22" t="s">
        <v>201</v>
      </c>
      <c r="C48" s="135">
        <v>1.4999999999999999E-2</v>
      </c>
      <c r="D48" s="142"/>
      <c r="F48" s="130"/>
      <c r="L48" s="132" t="s">
        <v>208</v>
      </c>
      <c r="M48" s="154" t="s">
        <v>574</v>
      </c>
      <c r="N48" s="159">
        <f>H158</f>
        <v>0</v>
      </c>
    </row>
    <row r="49" spans="1:14" ht="15" customHeight="1" x14ac:dyDescent="0.25">
      <c r="A49" s="136" t="s">
        <v>209</v>
      </c>
      <c r="B49" s="22" t="s">
        <v>715</v>
      </c>
      <c r="C49" s="135">
        <v>1.8</v>
      </c>
      <c r="D49" s="142"/>
      <c r="E49" s="142"/>
      <c r="F49" s="170"/>
      <c r="G49" s="175" t="s">
        <v>460</v>
      </c>
      <c r="H49" s="175" t="s">
        <v>468</v>
      </c>
      <c r="I49" s="175" t="s">
        <v>466</v>
      </c>
      <c r="J49" s="223" t="s">
        <v>550</v>
      </c>
      <c r="L49" s="132" t="s">
        <v>211</v>
      </c>
      <c r="M49" s="154" t="s">
        <v>575</v>
      </c>
      <c r="N49" s="159">
        <f>G159</f>
        <v>0</v>
      </c>
    </row>
    <row r="50" spans="1:14" ht="15" customHeight="1" x14ac:dyDescent="0.25">
      <c r="A50" s="136" t="s">
        <v>212</v>
      </c>
      <c r="B50" s="22" t="s">
        <v>716</v>
      </c>
      <c r="C50" s="135">
        <v>0.1</v>
      </c>
      <c r="D50" s="142"/>
      <c r="E50" s="142"/>
      <c r="F50" s="174" t="s">
        <v>461</v>
      </c>
      <c r="G50" s="184">
        <f>AVERAGE((VLOOKUP($C$36,'S3.3 α grain size attenuation'!$L$8:$X$1007,3)),(VLOOKUP($C$37,'S3.3 α grain size attenuation'!$L$8:$X$1007,3)))</f>
        <v>0.1109830826562105</v>
      </c>
      <c r="H50" s="184">
        <f>ABS((VLOOKUP($C$36,'S3.3 α grain size attenuation'!$L$8:$X$1007,3))-(VLOOKUP($C$37,'S3.3 α grain size attenuation'!$L$8:$X$1007,3)))*0.5</f>
        <v>9.0273061337605015E-3</v>
      </c>
      <c r="I50" s="184">
        <f>G12*G50</f>
        <v>0.61706593956853029</v>
      </c>
      <c r="J50" s="184">
        <f>IF(I50=0,0,I50*SQRT(((G13/G12)^2)+((H50/G50)^2)))</f>
        <v>7.957907340153117E-2</v>
      </c>
      <c r="L50" s="132" t="s">
        <v>214</v>
      </c>
      <c r="M50" s="154" t="s">
        <v>576</v>
      </c>
      <c r="N50" s="159">
        <f>G160</f>
        <v>0</v>
      </c>
    </row>
    <row r="51" spans="1:14" ht="15" customHeight="1" x14ac:dyDescent="0.25">
      <c r="A51" s="136" t="s">
        <v>215</v>
      </c>
      <c r="B51" s="22" t="s">
        <v>210</v>
      </c>
      <c r="C51" s="135">
        <v>60</v>
      </c>
      <c r="D51" s="142"/>
      <c r="E51" s="142"/>
      <c r="F51" s="174" t="s">
        <v>188</v>
      </c>
      <c r="G51" s="184">
        <f>AVERAGE((VLOOKUP($C$36,'S3.3 α grain size attenuation'!$L$8:$X$1007,5)),(VLOOKUP($C$37,'S3.3 α grain size attenuation'!$L$8:$X$1007,5)))</f>
        <v>0.12937998751076402</v>
      </c>
      <c r="H51" s="184">
        <f>ABS((VLOOKUP($C$36,'S3.3 α grain size attenuation'!$L$8:$X$1007,5))-(VLOOKUP($C$37,'S3.3 α grain size attenuation'!$L$8:$X$1007,5)))*0.5</f>
        <v>1.0452647317584003E-2</v>
      </c>
      <c r="I51" s="184">
        <f>G14*G51</f>
        <v>0.75764920686303405</v>
      </c>
      <c r="J51" s="184">
        <f>IF(I51=0,0,I51*SQRT(((G15/G14)^2)+((H51/G51)^2)))</f>
        <v>7.2034473350808675E-2</v>
      </c>
      <c r="L51" s="132" t="s">
        <v>216</v>
      </c>
      <c r="M51" s="154" t="s">
        <v>577</v>
      </c>
      <c r="N51" s="159">
        <f t="shared" ref="N51:N52" si="2">H159</f>
        <v>0</v>
      </c>
    </row>
    <row r="52" spans="1:14" ht="15" customHeight="1" x14ac:dyDescent="0.25">
      <c r="A52" s="136" t="s">
        <v>217</v>
      </c>
      <c r="B52" s="22" t="s">
        <v>213</v>
      </c>
      <c r="C52" s="135">
        <v>100</v>
      </c>
      <c r="D52" s="142"/>
      <c r="E52" s="142"/>
      <c r="F52" s="174" t="s">
        <v>191</v>
      </c>
      <c r="G52" s="184">
        <f>AVERAGE((VLOOKUP($C$36,'S3.4 β grain size attenuation'!$AL$8:$BR$1007,3)),(VLOOKUP($C$37,'S3.4 β grain size attenuation'!$AL$8:$BR$1007,3)))</f>
        <v>0.85575525180201151</v>
      </c>
      <c r="H52" s="184">
        <f>ABS((VLOOKUP($C$36,'S3.4 β grain size attenuation'!$AL$8:$BR$1007,3))-(VLOOKUP($C$37,'S3.4 β grain size attenuation'!$AL$8:$BR$1007,3)))*0.5</f>
        <v>7.24474819800347E-3</v>
      </c>
      <c r="I52" s="184">
        <f>H12*G52</f>
        <v>0.24988053352618733</v>
      </c>
      <c r="J52" s="184">
        <f>I52*SQRT(((H52/G52)^2)+((H13/H12)^2))</f>
        <v>2.508679601621951E-2</v>
      </c>
      <c r="L52" s="132" t="s">
        <v>218</v>
      </c>
      <c r="M52" s="154" t="s">
        <v>578</v>
      </c>
      <c r="N52" s="159">
        <f t="shared" si="2"/>
        <v>0</v>
      </c>
    </row>
    <row r="53" spans="1:14" ht="15" customHeight="1" x14ac:dyDescent="0.25">
      <c r="A53" s="136" t="s">
        <v>221</v>
      </c>
      <c r="B53" s="22" t="s">
        <v>717</v>
      </c>
      <c r="C53" s="135">
        <v>200</v>
      </c>
      <c r="D53" s="142"/>
      <c r="E53" s="142"/>
      <c r="F53" s="174" t="s">
        <v>193</v>
      </c>
      <c r="G53" s="184">
        <f>AVERAGE((VLOOKUP($C$36,'S3.4 β grain size attenuation'!$AL$8:$BR$1007,5)),(VLOOKUP($C$37,'S3.4 β grain size attenuation'!$AL$8:$BR$1007,5)))</f>
        <v>0.79646953858143898</v>
      </c>
      <c r="H53" s="184">
        <f>ABS((VLOOKUP($C$36,'S3.4 β grain size attenuation'!$AL$8:$BR$1007,5))-(VLOOKUP($C$37,'S3.4 β grain size attenuation'!$AL$8:$BR$1007,5)))*0.5</f>
        <v>8.5304614185389704E-3</v>
      </c>
      <c r="I53" s="184">
        <f>H14*G53</f>
        <v>0.17394894722618628</v>
      </c>
      <c r="J53" s="184">
        <f>I53*SQRT(((H53/G53)^2)+((H15/H14)^2))</f>
        <v>1.0560557649460229E-2</v>
      </c>
      <c r="L53" s="132" t="s">
        <v>222</v>
      </c>
      <c r="M53" s="154" t="s">
        <v>579</v>
      </c>
      <c r="N53" s="159">
        <f>H161</f>
        <v>9.7750000000000004</v>
      </c>
    </row>
    <row r="54" spans="1:14" ht="15" customHeight="1" x14ac:dyDescent="0.25">
      <c r="A54" s="136" t="s">
        <v>224</v>
      </c>
      <c r="B54" s="22" t="s">
        <v>718</v>
      </c>
      <c r="C54" s="135"/>
      <c r="D54" s="142"/>
      <c r="E54" s="142"/>
      <c r="F54" s="174" t="s">
        <v>195</v>
      </c>
      <c r="G54" s="184">
        <f>AVERAGE((VLOOKUP($C$36,'S3.4 β grain size attenuation'!$AL$8:$BR$1007,7)),(VLOOKUP($C$37,'S3.4 β grain size attenuation'!$AL$8:$BR$1007,7)))</f>
        <v>0.93116822816938982</v>
      </c>
      <c r="H54" s="184">
        <f>ABS((VLOOKUP($C$36,'S3.4 β grain size attenuation'!$AL$8:$BR$1007,7))-(VLOOKUP($C$37,'S3.4 β grain size attenuation'!$AL$8:$BR$1007,7)))*0.5</f>
        <v>5.5317718306125419E-3</v>
      </c>
      <c r="I54" s="184">
        <f>H16*G54</f>
        <v>1.27430372024981</v>
      </c>
      <c r="J54" s="184">
        <f>I54*SQRT(((H54/G54)^2)+((H17/H16)^2))</f>
        <v>3.895818284057373E-2</v>
      </c>
      <c r="L54" s="132" t="s">
        <v>226</v>
      </c>
      <c r="M54" s="154" t="s">
        <v>723</v>
      </c>
      <c r="N54" s="159">
        <f t="shared" ref="N54:N56" si="3">H162</f>
        <v>0.40101776559920688</v>
      </c>
    </row>
    <row r="55" spans="1:14" ht="15" customHeight="1" x14ac:dyDescent="0.25">
      <c r="A55" s="136" t="s">
        <v>228</v>
      </c>
      <c r="B55" s="22" t="s">
        <v>719</v>
      </c>
      <c r="C55" s="135"/>
      <c r="D55" s="142"/>
      <c r="E55" s="142"/>
      <c r="F55" s="174" t="s">
        <v>199</v>
      </c>
      <c r="G55" s="184">
        <f>AVERAGE((VLOOKUP($C$36,'S3.4 β grain size attenuation'!$AL$8:$BT$1007,35)),(VLOOKUP($C$37,'S3.4 β grain size attenuation'!$AL$8:$BT$1007,35,35)))</f>
        <v>0.31786029528476201</v>
      </c>
      <c r="H55" s="184">
        <f>ABS((VLOOKUP($C$36,'S3.4 β grain size attenuation'!$AL$8:$BT$1007,35))-(VLOOKUP($C$37,'S3.4 β grain size attenuation'!$AL$8:$BT$1007,35)))*0.5</f>
        <v>2.2139704715225E-2</v>
      </c>
      <c r="I55" s="184">
        <f>H18*G55</f>
        <v>6.9521926994240216E-3</v>
      </c>
      <c r="J55" s="184">
        <f>IF(I55=0,0,(I55*SQRT(((H55/G55)^2)+((H19/H18)^2))))</f>
        <v>5.4455091250307265E-4</v>
      </c>
      <c r="L55" s="132" t="s">
        <v>230</v>
      </c>
      <c r="M55" s="154" t="s">
        <v>580</v>
      </c>
      <c r="N55" s="159">
        <f t="shared" si="3"/>
        <v>0</v>
      </c>
    </row>
    <row r="56" spans="1:14" ht="15" customHeight="1" x14ac:dyDescent="0.25">
      <c r="A56" s="136" t="s">
        <v>658</v>
      </c>
      <c r="B56" s="22" t="s">
        <v>225</v>
      </c>
      <c r="C56" s="135">
        <v>15</v>
      </c>
      <c r="D56" s="142"/>
      <c r="E56" s="142"/>
      <c r="F56" s="174" t="s">
        <v>203</v>
      </c>
      <c r="G56" s="184">
        <f>AVERAGE((VLOOKUP($C$36,'S3.3 α grain size attenuation'!$L$8:$X$1007,7)),(VLOOKUP($C$37,'S3.3 α grain size attenuation'!$L$8:$X$1007,7)))</f>
        <v>0.12040775684784538</v>
      </c>
      <c r="H56" s="184">
        <f>ABS((VLOOKUP($C$36,'S3.3 α grain size attenuation'!$L$8:$X$1007,7))-(VLOOKUP($C$37,'S3.3 α grain size attenuation'!$L$8:$X$1007,7)))*0.5</f>
        <v>9.7574608963302001E-3</v>
      </c>
      <c r="I56" s="162">
        <f>G56*G20</f>
        <v>0</v>
      </c>
      <c r="J56" s="184">
        <f>IF(G20=0,0,I56*SQRT(((H56/G56)^2)+((G21/G20)^2)))</f>
        <v>0</v>
      </c>
      <c r="L56" s="132" t="s">
        <v>232</v>
      </c>
      <c r="M56" s="154" t="s">
        <v>724</v>
      </c>
      <c r="N56" s="159">
        <f t="shared" si="3"/>
        <v>0</v>
      </c>
    </row>
    <row r="57" spans="1:14" ht="15" customHeight="1" x14ac:dyDescent="0.25">
      <c r="A57" s="136" t="s">
        <v>659</v>
      </c>
      <c r="B57" s="22" t="s">
        <v>229</v>
      </c>
      <c r="C57" s="135">
        <v>1.5</v>
      </c>
      <c r="D57" s="142"/>
      <c r="E57" s="142"/>
      <c r="F57" s="174" t="s">
        <v>206</v>
      </c>
      <c r="G57" s="184">
        <f>AVERAGE((VLOOKUP($C$36,'S3.4 β grain size attenuation'!$AL$8:$BR$1007,9)),(VLOOKUP($C$37,'S3.4 β grain size attenuation'!$AL$8:$BR$1007,9)))</f>
        <v>0.87680950689027393</v>
      </c>
      <c r="H57" s="184">
        <f>ABS((VLOOKUP($C$36,'S3.4 β grain size attenuation'!$AL$8:$BR$1007,9))-(VLOOKUP($C$37,'S3.4 β grain size attenuation'!$AL$8:$BR$1007,9)))*0.5</f>
        <v>6.7524931097268648E-3</v>
      </c>
      <c r="I57" s="162">
        <f>G57*H20</f>
        <v>0</v>
      </c>
      <c r="J57" s="184">
        <f>IF(H20=0,0,I57*SQRT(((H57/G57)^2)+((H21/H20)^2)))</f>
        <v>0</v>
      </c>
      <c r="L57" s="132" t="s">
        <v>162</v>
      </c>
      <c r="M57" s="22" t="s">
        <v>472</v>
      </c>
      <c r="N57" s="159">
        <f t="shared" ref="N57:N65" si="4">C27</f>
        <v>0</v>
      </c>
    </row>
    <row r="58" spans="1:14" ht="15" customHeight="1" x14ac:dyDescent="0.25">
      <c r="B58" s="136"/>
      <c r="C58" s="136"/>
      <c r="D58" s="142"/>
      <c r="E58" s="142"/>
      <c r="F58" s="185"/>
      <c r="J58" s="138"/>
      <c r="L58" s="132" t="s">
        <v>164</v>
      </c>
      <c r="M58" s="22" t="s">
        <v>707</v>
      </c>
      <c r="N58" s="159">
        <f t="shared" si="4"/>
        <v>0</v>
      </c>
    </row>
    <row r="59" spans="1:14" ht="15" customHeight="1" x14ac:dyDescent="0.25">
      <c r="D59" s="142"/>
      <c r="E59" s="142"/>
      <c r="H59" s="153" t="s">
        <v>653</v>
      </c>
      <c r="I59" s="161">
        <f>SUM(I50:I51)</f>
        <v>1.3747151464315643</v>
      </c>
      <c r="J59" s="161">
        <f>SQRT((J50^2)+(J51^2))</f>
        <v>0.10733962117678007</v>
      </c>
      <c r="L59" s="132" t="s">
        <v>166</v>
      </c>
      <c r="M59" s="22" t="s">
        <v>473</v>
      </c>
      <c r="N59" s="159">
        <f t="shared" si="4"/>
        <v>0</v>
      </c>
    </row>
    <row r="60" spans="1:14" ht="15" customHeight="1" x14ac:dyDescent="0.25">
      <c r="D60" s="142"/>
      <c r="E60" s="142"/>
      <c r="H60" s="153" t="s">
        <v>654</v>
      </c>
      <c r="I60" s="161">
        <f>SUM(I52:I55,I57)</f>
        <v>1.7050853937016077</v>
      </c>
      <c r="J60" s="161">
        <f>SQRT((J52^2)+(J53^2)+(J54^2)+(J55^2)+(J57^2))</f>
        <v>4.7527983948015946E-2</v>
      </c>
      <c r="L60" s="132" t="s">
        <v>168</v>
      </c>
      <c r="M60" s="22" t="s">
        <v>708</v>
      </c>
      <c r="N60" s="159">
        <f t="shared" si="4"/>
        <v>0</v>
      </c>
    </row>
    <row r="61" spans="1:14" ht="15" customHeight="1" x14ac:dyDescent="0.25">
      <c r="D61" s="142"/>
      <c r="E61" s="142"/>
      <c r="H61" s="130"/>
      <c r="I61" s="130"/>
      <c r="J61" s="130"/>
      <c r="L61" s="132" t="s">
        <v>170</v>
      </c>
      <c r="M61" s="22" t="s">
        <v>709</v>
      </c>
      <c r="N61" s="159">
        <f t="shared" si="4"/>
        <v>0</v>
      </c>
    </row>
    <row r="62" spans="1:14" ht="15" customHeight="1" x14ac:dyDescent="0.25">
      <c r="D62" s="142"/>
      <c r="L62" s="132" t="s">
        <v>172</v>
      </c>
      <c r="M62" s="22" t="s">
        <v>710</v>
      </c>
      <c r="N62" s="159">
        <f t="shared" si="4"/>
        <v>0</v>
      </c>
    </row>
    <row r="63" spans="1:14" ht="15" customHeight="1" x14ac:dyDescent="0.25">
      <c r="D63" s="142"/>
      <c r="E63" s="142"/>
      <c r="F63" s="145" t="s">
        <v>458</v>
      </c>
      <c r="H63" s="154"/>
      <c r="I63" s="154"/>
      <c r="L63" s="132" t="s">
        <v>174</v>
      </c>
      <c r="M63" s="22" t="s">
        <v>581</v>
      </c>
      <c r="N63" s="159">
        <f t="shared" si="4"/>
        <v>0</v>
      </c>
    </row>
    <row r="64" spans="1:14" ht="15" customHeight="1" x14ac:dyDescent="0.25">
      <c r="D64" s="142"/>
      <c r="E64" s="142"/>
      <c r="F64" s="153"/>
      <c r="G64" s="145"/>
      <c r="H64" s="154"/>
      <c r="I64" s="154"/>
      <c r="L64" s="132" t="s">
        <v>176</v>
      </c>
      <c r="M64" s="22" t="s">
        <v>711</v>
      </c>
      <c r="N64" s="159">
        <f t="shared" si="4"/>
        <v>0</v>
      </c>
    </row>
    <row r="65" spans="4:14" ht="15" customHeight="1" x14ac:dyDescent="0.25">
      <c r="D65" s="142"/>
      <c r="E65" s="142"/>
      <c r="F65" s="307" t="s">
        <v>770</v>
      </c>
      <c r="G65" s="307"/>
      <c r="H65" s="307"/>
      <c r="I65" s="307"/>
      <c r="J65" s="307"/>
      <c r="L65" s="132" t="s">
        <v>178</v>
      </c>
      <c r="M65" s="22" t="s">
        <v>655</v>
      </c>
      <c r="N65" s="236" t="str">
        <f t="shared" si="4"/>
        <v>Y</v>
      </c>
    </row>
    <row r="66" spans="4:14" ht="15" customHeight="1" x14ac:dyDescent="0.25">
      <c r="D66" s="142"/>
      <c r="E66" s="142"/>
      <c r="F66" s="307"/>
      <c r="G66" s="307"/>
      <c r="H66" s="307"/>
      <c r="I66" s="307"/>
      <c r="J66" s="307"/>
      <c r="L66" s="132" t="s">
        <v>237</v>
      </c>
      <c r="M66" s="154" t="s">
        <v>674</v>
      </c>
      <c r="N66" s="236">
        <f>G35</f>
        <v>0.94813725015862205</v>
      </c>
    </row>
    <row r="67" spans="4:14" ht="15" customHeight="1" x14ac:dyDescent="0.25">
      <c r="D67" s="142"/>
      <c r="E67" s="142"/>
      <c r="F67" s="307"/>
      <c r="G67" s="307"/>
      <c r="H67" s="307"/>
      <c r="I67" s="307"/>
      <c r="J67" s="307"/>
      <c r="L67" s="132" t="s">
        <v>238</v>
      </c>
      <c r="M67" s="154" t="s">
        <v>675</v>
      </c>
      <c r="N67" s="236">
        <f t="shared" ref="N67:N69" si="5">G36</f>
        <v>0.941136731208429</v>
      </c>
    </row>
    <row r="68" spans="4:14" ht="15" customHeight="1" x14ac:dyDescent="0.25">
      <c r="D68" s="142"/>
      <c r="E68" s="142"/>
      <c r="F68" s="307"/>
      <c r="G68" s="307"/>
      <c r="H68" s="307"/>
      <c r="I68" s="307"/>
      <c r="J68" s="307"/>
      <c r="L68" s="132" t="s">
        <v>239</v>
      </c>
      <c r="M68" s="154" t="s">
        <v>725</v>
      </c>
      <c r="N68" s="236">
        <f t="shared" si="5"/>
        <v>0.93703017434359404</v>
      </c>
    </row>
    <row r="69" spans="4:14" ht="15" customHeight="1" x14ac:dyDescent="0.25">
      <c r="D69" s="142"/>
      <c r="E69" s="142"/>
      <c r="F69" s="307"/>
      <c r="G69" s="307"/>
      <c r="H69" s="307"/>
      <c r="I69" s="307"/>
      <c r="J69" s="307"/>
      <c r="L69" s="132" t="s">
        <v>240</v>
      </c>
      <c r="M69" s="154" t="s">
        <v>676</v>
      </c>
      <c r="N69" s="236">
        <f t="shared" si="5"/>
        <v>0.94205553552452503</v>
      </c>
    </row>
    <row r="70" spans="4:14" ht="15" customHeight="1" x14ac:dyDescent="0.25">
      <c r="D70" s="142"/>
      <c r="E70" s="142"/>
      <c r="F70" s="179"/>
      <c r="G70" s="179"/>
      <c r="H70" s="179"/>
      <c r="I70" s="179"/>
      <c r="J70" s="179"/>
      <c r="L70" s="132" t="s">
        <v>241</v>
      </c>
      <c r="M70" s="154" t="s">
        <v>677</v>
      </c>
      <c r="N70" s="236">
        <f>H35</f>
        <v>0.21427901853584858</v>
      </c>
    </row>
    <row r="71" spans="4:14" ht="15" customHeight="1" x14ac:dyDescent="0.25">
      <c r="D71" s="142"/>
      <c r="E71" s="142"/>
      <c r="F71" s="153"/>
      <c r="G71" s="145"/>
      <c r="H71" s="154"/>
      <c r="I71" s="154"/>
      <c r="L71" s="132" t="s">
        <v>242</v>
      </c>
      <c r="M71" s="154" t="s">
        <v>678</v>
      </c>
      <c r="N71" s="236">
        <f>I35</f>
        <v>2.1431330252078124E-2</v>
      </c>
    </row>
    <row r="72" spans="4:14" ht="15" customHeight="1" x14ac:dyDescent="0.25">
      <c r="D72" s="142"/>
      <c r="E72" s="142"/>
      <c r="F72" s="170"/>
      <c r="G72" s="210" t="s">
        <v>219</v>
      </c>
      <c r="H72" s="210" t="s">
        <v>220</v>
      </c>
      <c r="I72" s="210" t="s">
        <v>466</v>
      </c>
      <c r="J72" s="210" t="s">
        <v>467</v>
      </c>
      <c r="L72" s="132" t="s">
        <v>243</v>
      </c>
      <c r="M72" s="154" t="s">
        <v>680</v>
      </c>
      <c r="N72" s="236">
        <f>H36</f>
        <v>0.35838486724416979</v>
      </c>
    </row>
    <row r="73" spans="4:14"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0.61706593956853029</v>
      </c>
      <c r="J73" s="184">
        <f>I73*(SQRT(((J50/I50)^2)+((H73/G73)^2)))</f>
        <v>7.957907340153117E-2</v>
      </c>
      <c r="L73" s="132" t="s">
        <v>244</v>
      </c>
      <c r="M73" s="154" t="s">
        <v>681</v>
      </c>
      <c r="N73" s="236">
        <f>I36</f>
        <v>1.7981097761000854E-2</v>
      </c>
    </row>
    <row r="74" spans="4:14"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0.75764920686303405</v>
      </c>
      <c r="J74" s="184">
        <f>I74*(SQRT(((J51/I51)^2)+((H74/G74)^2)))</f>
        <v>7.2034473350808675E-2</v>
      </c>
      <c r="L74" s="132" t="s">
        <v>245</v>
      </c>
      <c r="M74" s="154" t="s">
        <v>682</v>
      </c>
      <c r="N74" s="236">
        <f>H37</f>
        <v>0.3984720816396134</v>
      </c>
    </row>
    <row r="75" spans="4:14"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0.24988053352618733</v>
      </c>
      <c r="J75" s="184">
        <f>I75*(SQRT(((J52/I52)^2)+((H75/G75)^2)))</f>
        <v>2.508679601621951E-2</v>
      </c>
      <c r="L75" s="132" t="s">
        <v>246</v>
      </c>
      <c r="M75" s="154" t="s">
        <v>683</v>
      </c>
      <c r="N75" s="236">
        <f>I37</f>
        <v>1.3720158537921568E-2</v>
      </c>
    </row>
    <row r="76" spans="4:14"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0.17394894722618628</v>
      </c>
      <c r="J76" s="184">
        <f>I76*(SQRT(((J53/I53)^2)+((H76/G76)^2)))</f>
        <v>1.0560557649460229E-2</v>
      </c>
      <c r="L76" s="132" t="s">
        <v>248</v>
      </c>
      <c r="M76" s="154" t="s">
        <v>679</v>
      </c>
      <c r="N76" s="236">
        <f>H38</f>
        <v>0.97224841543808593</v>
      </c>
    </row>
    <row r="77" spans="4:14"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1.27430372024981</v>
      </c>
      <c r="J77" s="184">
        <f>I77*(SQRT(((J54/I54)^2)+((H77/G77)^2)))</f>
        <v>3.895818284057373E-2</v>
      </c>
      <c r="L77" s="132" t="s">
        <v>249</v>
      </c>
      <c r="M77" s="154" t="s">
        <v>726</v>
      </c>
      <c r="N77" s="236">
        <f>I38</f>
        <v>3.1107029788029532E-2</v>
      </c>
    </row>
    <row r="78" spans="4:14"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11.416</v>
      </c>
    </row>
    <row r="79" spans="4:14"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0</v>
      </c>
      <c r="J79" s="184">
        <f>IF(I57=0,0,I79*SQRT(((H79/G79)^2)+((J57/I57)^2)))</f>
        <v>0</v>
      </c>
      <c r="L79" s="132" t="s">
        <v>251</v>
      </c>
      <c r="M79" s="154" t="s">
        <v>727</v>
      </c>
      <c r="N79" s="159">
        <f>G25</f>
        <v>0.62910536165426023</v>
      </c>
    </row>
    <row r="80" spans="4:14" ht="15" customHeight="1" x14ac:dyDescent="0.25">
      <c r="D80" s="142"/>
      <c r="G80" s="162"/>
      <c r="L80" s="132" t="s">
        <v>252</v>
      </c>
      <c r="M80" s="154" t="s">
        <v>583</v>
      </c>
      <c r="N80" s="159">
        <f>H24</f>
        <v>1.9007718499999999</v>
      </c>
    </row>
    <row r="81" spans="4:14" ht="15" customHeight="1" x14ac:dyDescent="0.25">
      <c r="D81" s="142"/>
      <c r="G81" s="162"/>
      <c r="H81" s="200" t="s">
        <v>653</v>
      </c>
      <c r="I81" s="161">
        <f>SUM(I73:I74)</f>
        <v>1.3747151464315643</v>
      </c>
      <c r="J81" s="161">
        <f>SQRT((J73^2)+(J74^2))</f>
        <v>0.10733962117678007</v>
      </c>
      <c r="L81" s="132" t="s">
        <v>253</v>
      </c>
      <c r="M81" s="154" t="s">
        <v>728</v>
      </c>
      <c r="N81" s="159">
        <f>H25</f>
        <v>5.2043745079626134E-2</v>
      </c>
    </row>
    <row r="82" spans="4:14" ht="15" customHeight="1" x14ac:dyDescent="0.25">
      <c r="D82" s="142"/>
      <c r="H82" s="200" t="s">
        <v>654</v>
      </c>
      <c r="I82" s="161">
        <f>SUM(I75:I77)</f>
        <v>1.6981332010021837</v>
      </c>
      <c r="J82" s="161">
        <f>SQRT((J75^2)+(J76^2)+(J77^2))</f>
        <v>4.752486425510917E-2</v>
      </c>
      <c r="L82" s="132" t="s">
        <v>254</v>
      </c>
      <c r="M82" s="154" t="s">
        <v>584</v>
      </c>
      <c r="N82" s="159">
        <f>I24</f>
        <v>1.0320499999999999</v>
      </c>
    </row>
    <row r="83" spans="4:14" ht="15" customHeight="1" x14ac:dyDescent="0.25">
      <c r="D83" s="142"/>
      <c r="H83" s="161"/>
      <c r="I83" s="161"/>
      <c r="J83" s="161"/>
      <c r="L83" s="132" t="s">
        <v>255</v>
      </c>
      <c r="M83" s="154" t="s">
        <v>729</v>
      </c>
      <c r="N83" s="159">
        <f>I25</f>
        <v>3.3020377902359566E-2</v>
      </c>
    </row>
    <row r="84" spans="4:14" ht="15" customHeight="1" x14ac:dyDescent="0.25">
      <c r="D84" s="142"/>
      <c r="L84" s="132" t="s">
        <v>256</v>
      </c>
      <c r="M84" s="154" t="s">
        <v>585</v>
      </c>
      <c r="N84" s="159">
        <f>G165</f>
        <v>0</v>
      </c>
    </row>
    <row r="85" spans="4:14" ht="15" customHeight="1" x14ac:dyDescent="0.25">
      <c r="D85" s="142"/>
      <c r="F85" s="130" t="s">
        <v>469</v>
      </c>
      <c r="L85" s="132" t="s">
        <v>257</v>
      </c>
      <c r="M85" s="154" t="s">
        <v>730</v>
      </c>
      <c r="N85" s="159">
        <f>G166</f>
        <v>0</v>
      </c>
    </row>
    <row r="86" spans="4:14" ht="15" customHeight="1" x14ac:dyDescent="0.25">
      <c r="D86" s="158"/>
      <c r="F86" s="130"/>
      <c r="L86" s="132" t="s">
        <v>258</v>
      </c>
      <c r="M86" s="154" t="s">
        <v>586</v>
      </c>
      <c r="N86" s="159">
        <f>H165</f>
        <v>9.7750000000000004</v>
      </c>
    </row>
    <row r="87" spans="4:14" ht="15" customHeight="1" x14ac:dyDescent="0.25">
      <c r="D87" s="158"/>
      <c r="F87" s="305" t="s">
        <v>521</v>
      </c>
      <c r="G87" s="305"/>
      <c r="H87" s="305"/>
      <c r="I87" s="305"/>
      <c r="J87" s="305"/>
      <c r="L87" s="132" t="s">
        <v>259</v>
      </c>
      <c r="M87" s="154" t="s">
        <v>731</v>
      </c>
      <c r="N87" s="159">
        <f>H166</f>
        <v>0.40101776559920688</v>
      </c>
    </row>
    <row r="88" spans="4:14" ht="15" customHeight="1" x14ac:dyDescent="0.25">
      <c r="D88" s="158"/>
      <c r="F88" s="130"/>
      <c r="L88" s="132" t="s">
        <v>180</v>
      </c>
      <c r="M88" s="22" t="s">
        <v>470</v>
      </c>
      <c r="N88" s="159">
        <f>C36</f>
        <v>180</v>
      </c>
    </row>
    <row r="89" spans="4:14" ht="15" customHeight="1" x14ac:dyDescent="0.25">
      <c r="D89" s="158"/>
      <c r="F89" s="177"/>
      <c r="G89" s="181" t="s">
        <v>463</v>
      </c>
      <c r="H89" s="155"/>
      <c r="L89" s="132" t="s">
        <v>181</v>
      </c>
      <c r="M89" s="22" t="s">
        <v>471</v>
      </c>
      <c r="N89" s="159">
        <f>C37</f>
        <v>212</v>
      </c>
    </row>
    <row r="90" spans="4:14" ht="15" customHeight="1" x14ac:dyDescent="0.25">
      <c r="D90" s="158"/>
      <c r="F90" s="171" t="s">
        <v>11</v>
      </c>
      <c r="G90" s="201">
        <f>$I$73*$C$43</f>
        <v>9.255989093527954E-2</v>
      </c>
      <c r="H90" s="155"/>
      <c r="L90" s="132" t="s">
        <v>182</v>
      </c>
      <c r="M90" s="22" t="s">
        <v>247</v>
      </c>
      <c r="N90" s="159" t="str">
        <f>C38</f>
        <v>Bell1980</v>
      </c>
    </row>
    <row r="91" spans="4:14" ht="15" customHeight="1" x14ac:dyDescent="0.25">
      <c r="D91" s="158"/>
      <c r="F91" s="171" t="s">
        <v>451</v>
      </c>
      <c r="G91" s="133">
        <f>IF(C43=0,0,G90*SQRT(((J73/I73)^2)+((C44/C43)^2)))</f>
        <v>3.3081937446536057E-2</v>
      </c>
      <c r="H91" s="157"/>
      <c r="L91" s="132" t="s">
        <v>260</v>
      </c>
      <c r="M91" s="154" t="s">
        <v>732</v>
      </c>
      <c r="N91" s="159">
        <f>G50</f>
        <v>0.1109830826562105</v>
      </c>
    </row>
    <row r="92" spans="4:14" ht="15" customHeight="1" x14ac:dyDescent="0.25">
      <c r="D92" s="158"/>
      <c r="F92" s="171" t="s">
        <v>12</v>
      </c>
      <c r="G92" s="133">
        <f>I74*$C$43</f>
        <v>0.1136473810294551</v>
      </c>
      <c r="H92" s="157"/>
      <c r="L92" s="132" t="s">
        <v>261</v>
      </c>
      <c r="M92" s="154" t="s">
        <v>733</v>
      </c>
      <c r="N92" s="159">
        <f>H50</f>
        <v>9.0273061337605015E-3</v>
      </c>
    </row>
    <row r="93" spans="4:14" ht="15" customHeight="1" x14ac:dyDescent="0.25">
      <c r="D93" s="160"/>
      <c r="F93" s="171" t="s">
        <v>452</v>
      </c>
      <c r="G93" s="133">
        <f>IF(C43=0,0,G92*SQRT(((J74/I74)^2)+((C44/C43)^2)))</f>
        <v>3.9393305548612569E-2</v>
      </c>
      <c r="H93" s="157"/>
      <c r="L93" s="132" t="s">
        <v>262</v>
      </c>
      <c r="M93" s="154" t="s">
        <v>734</v>
      </c>
      <c r="N93" s="159">
        <f>G51</f>
        <v>0.12937998751076402</v>
      </c>
    </row>
    <row r="94" spans="4:14" ht="15" customHeight="1" x14ac:dyDescent="0.25">
      <c r="D94" s="160"/>
      <c r="F94" s="176" t="s">
        <v>477</v>
      </c>
      <c r="G94" s="133">
        <f>IF(C43=0,0,(IF(I78&gt;0,J78*C43,0)))</f>
        <v>0</v>
      </c>
      <c r="H94" s="157"/>
      <c r="L94" s="132" t="s">
        <v>264</v>
      </c>
      <c r="M94" s="154" t="s">
        <v>735</v>
      </c>
      <c r="N94" s="159">
        <f>H51</f>
        <v>1.0452647317584003E-2</v>
      </c>
    </row>
    <row r="95" spans="4:14" ht="15" customHeight="1" x14ac:dyDescent="0.25">
      <c r="D95" s="160"/>
      <c r="F95" s="176" t="s">
        <v>478</v>
      </c>
      <c r="G95" s="133">
        <f>IF(I78=0,0,(IF(C43=0,0,G94*SQRT(((J78/#REF!)^2)+((C44/C43)^2)))))</f>
        <v>0</v>
      </c>
      <c r="H95" s="157"/>
      <c r="L95" s="132" t="s">
        <v>265</v>
      </c>
      <c r="M95" s="154" t="s">
        <v>736</v>
      </c>
      <c r="N95" s="159">
        <f>G56</f>
        <v>0.12040775684784538</v>
      </c>
    </row>
    <row r="96" spans="4:14" ht="15" customHeight="1" x14ac:dyDescent="0.25">
      <c r="D96" s="142"/>
      <c r="F96" s="176" t="s">
        <v>475</v>
      </c>
      <c r="G96" s="133">
        <f>IF(G94&gt;0,G94,SUM(G92,G90))</f>
        <v>0.20620727196473465</v>
      </c>
      <c r="H96" s="157"/>
      <c r="L96" s="132" t="s">
        <v>266</v>
      </c>
      <c r="M96" s="154" t="s">
        <v>737</v>
      </c>
      <c r="N96" s="159">
        <f>H56</f>
        <v>9.7574608963302001E-3</v>
      </c>
    </row>
    <row r="97" spans="4:14" ht="15" customHeight="1" x14ac:dyDescent="0.25">
      <c r="D97" s="142"/>
      <c r="F97" s="176" t="s">
        <v>476</v>
      </c>
      <c r="G97" s="133">
        <f>IF(G96=0,0,SQRT((G91^2)+((G93)^2)))</f>
        <v>5.144168647374301E-2</v>
      </c>
      <c r="H97" s="157"/>
      <c r="L97" s="132" t="s">
        <v>268</v>
      </c>
      <c r="M97" s="154" t="s">
        <v>761</v>
      </c>
      <c r="N97" s="159">
        <f>G177</f>
        <v>0.8890169173437894</v>
      </c>
    </row>
    <row r="98" spans="4:14" ht="15" customHeight="1" x14ac:dyDescent="0.25">
      <c r="D98" s="142"/>
      <c r="F98" s="85"/>
      <c r="G98" s="156"/>
      <c r="H98" s="157"/>
      <c r="L98" s="132" t="s">
        <v>269</v>
      </c>
      <c r="M98" s="154" t="s">
        <v>738</v>
      </c>
      <c r="N98" s="159">
        <f>H177</f>
        <v>9.0273061337605154E-3</v>
      </c>
    </row>
    <row r="99" spans="4:14" ht="15" customHeight="1" x14ac:dyDescent="0.25">
      <c r="D99" s="142"/>
      <c r="F99" s="130"/>
      <c r="H99" s="138"/>
      <c r="L99" s="132" t="s">
        <v>271</v>
      </c>
      <c r="M99" s="154" t="s">
        <v>739</v>
      </c>
      <c r="N99" s="159">
        <f>G178</f>
        <v>0.87062001248923604</v>
      </c>
    </row>
    <row r="100" spans="4:14" ht="15" customHeight="1" x14ac:dyDescent="0.25">
      <c r="D100" s="142"/>
      <c r="F100" s="144" t="s">
        <v>479</v>
      </c>
      <c r="G100" s="138"/>
      <c r="H100" s="138"/>
      <c r="I100" s="138"/>
      <c r="L100" s="132" t="s">
        <v>273</v>
      </c>
      <c r="M100" s="154" t="s">
        <v>740</v>
      </c>
      <c r="N100" s="159">
        <f>H178</f>
        <v>1.0452647317584052E-2</v>
      </c>
    </row>
    <row r="101" spans="4:14" ht="15" customHeight="1" x14ac:dyDescent="0.25">
      <c r="D101" s="142"/>
      <c r="F101" s="144"/>
      <c r="G101" s="138"/>
      <c r="H101" s="138"/>
      <c r="I101" s="138"/>
      <c r="L101" s="132" t="s">
        <v>275</v>
      </c>
      <c r="M101" s="154" t="s">
        <v>587</v>
      </c>
      <c r="N101" s="159">
        <f>I50</f>
        <v>0.61706593956853029</v>
      </c>
    </row>
    <row r="102" spans="4:14" ht="15" customHeight="1" x14ac:dyDescent="0.25">
      <c r="D102" s="142"/>
      <c r="F102" s="305" t="s">
        <v>518</v>
      </c>
      <c r="G102" s="305"/>
      <c r="H102" s="305"/>
      <c r="I102" s="305"/>
      <c r="J102" s="305"/>
      <c r="L102" s="132" t="s">
        <v>277</v>
      </c>
      <c r="M102" s="154" t="s">
        <v>588</v>
      </c>
      <c r="N102" s="159">
        <f>J50</f>
        <v>7.957907340153117E-2</v>
      </c>
    </row>
    <row r="103" spans="4:14" ht="15" customHeight="1" x14ac:dyDescent="0.25">
      <c r="D103" s="160"/>
      <c r="F103" s="178"/>
      <c r="G103" s="178"/>
      <c r="H103" s="178"/>
      <c r="I103" s="178"/>
      <c r="J103" s="178"/>
      <c r="L103" s="132" t="s">
        <v>279</v>
      </c>
      <c r="M103" s="154" t="s">
        <v>589</v>
      </c>
      <c r="N103" s="159">
        <f>I51</f>
        <v>0.75764920686303405</v>
      </c>
    </row>
    <row r="104" spans="4:14" ht="15" customHeight="1" x14ac:dyDescent="0.25">
      <c r="D104" s="142"/>
      <c r="E104" s="152"/>
      <c r="F104" s="170"/>
      <c r="G104" s="175" t="s">
        <v>466</v>
      </c>
      <c r="H104" s="175" t="s">
        <v>467</v>
      </c>
      <c r="L104" s="132" t="s">
        <v>281</v>
      </c>
      <c r="M104" s="154" t="s">
        <v>590</v>
      </c>
      <c r="N104" s="159">
        <f>J51</f>
        <v>7.2034473350808675E-2</v>
      </c>
    </row>
    <row r="105" spans="4:14" ht="15" customHeight="1" x14ac:dyDescent="0.25">
      <c r="D105" s="142"/>
      <c r="F105" s="171" t="s">
        <v>133</v>
      </c>
      <c r="G105" s="162">
        <f>G96</f>
        <v>0.20620727196473465</v>
      </c>
      <c r="H105" s="163">
        <f>G97</f>
        <v>5.144168647374301E-2</v>
      </c>
      <c r="K105" s="161"/>
      <c r="L105" s="132" t="s">
        <v>283</v>
      </c>
      <c r="M105" s="154" t="s">
        <v>591</v>
      </c>
      <c r="N105" s="159">
        <f>I56</f>
        <v>0</v>
      </c>
    </row>
    <row r="106" spans="4:14" ht="15" customHeight="1" x14ac:dyDescent="0.25">
      <c r="D106" s="142"/>
      <c r="F106" s="171" t="s">
        <v>134</v>
      </c>
      <c r="G106" s="163">
        <f>SUM(I79,I75:I77,I55)</f>
        <v>1.7050853937016077</v>
      </c>
      <c r="H106" s="163">
        <f>SQRT((J75^2)+(J76^2)+(J77^2)+(J79^2)+(J55^2))</f>
        <v>4.7527983948015946E-2</v>
      </c>
      <c r="K106" s="153"/>
      <c r="L106" s="132" t="s">
        <v>285</v>
      </c>
      <c r="M106" s="154" t="s">
        <v>592</v>
      </c>
      <c r="N106" s="159">
        <f>J56</f>
        <v>0</v>
      </c>
    </row>
    <row r="107" spans="4:14" ht="15" customHeight="1" x14ac:dyDescent="0.25">
      <c r="D107" s="142"/>
      <c r="F107" s="171" t="s">
        <v>135</v>
      </c>
      <c r="G107" s="161">
        <f>I24</f>
        <v>1.0320499999999999</v>
      </c>
      <c r="H107" s="161">
        <f>I25</f>
        <v>3.3020377902359566E-2</v>
      </c>
      <c r="K107" s="153"/>
      <c r="L107" s="132" t="s">
        <v>287</v>
      </c>
      <c r="M107" s="154" t="s">
        <v>593</v>
      </c>
      <c r="N107" s="159">
        <f>I177</f>
        <v>0</v>
      </c>
    </row>
    <row r="108" spans="4:14" ht="15" customHeight="1" x14ac:dyDescent="0.25">
      <c r="D108" s="142"/>
      <c r="F108" s="130"/>
      <c r="K108" s="153"/>
      <c r="L108" s="132" t="s">
        <v>289</v>
      </c>
      <c r="M108" s="154" t="s">
        <v>594</v>
      </c>
      <c r="N108" s="159">
        <f>J177</f>
        <v>0</v>
      </c>
    </row>
    <row r="109" spans="4:14" ht="15" customHeight="1" x14ac:dyDescent="0.25">
      <c r="D109" s="142"/>
      <c r="F109" s="130"/>
      <c r="K109" s="153"/>
      <c r="L109" s="132" t="s">
        <v>291</v>
      </c>
      <c r="M109" s="154" t="s">
        <v>595</v>
      </c>
      <c r="N109" s="159">
        <f>I178</f>
        <v>0</v>
      </c>
    </row>
    <row r="110" spans="4:14" ht="15" customHeight="1" x14ac:dyDescent="0.25">
      <c r="D110" s="142"/>
      <c r="F110" s="130" t="s">
        <v>480</v>
      </c>
      <c r="L110" s="132" t="s">
        <v>293</v>
      </c>
      <c r="M110" s="154" t="s">
        <v>596</v>
      </c>
      <c r="N110" s="159">
        <f>J178</f>
        <v>0</v>
      </c>
    </row>
    <row r="111" spans="4:14" ht="15" customHeight="1" x14ac:dyDescent="0.25">
      <c r="D111" s="142"/>
      <c r="F111" s="130"/>
      <c r="L111" s="132" t="s">
        <v>183</v>
      </c>
      <c r="M111" s="22" t="s">
        <v>270</v>
      </c>
      <c r="N111" s="159" t="str">
        <f>C39</f>
        <v>Mejdahl1979</v>
      </c>
    </row>
    <row r="112" spans="4:14" ht="15" customHeight="1" x14ac:dyDescent="0.25">
      <c r="D112" s="142"/>
      <c r="F112" s="305" t="s">
        <v>481</v>
      </c>
      <c r="G112" s="305"/>
      <c r="H112" s="305"/>
      <c r="I112" s="305"/>
      <c r="J112" s="305"/>
      <c r="L112" s="132" t="s">
        <v>295</v>
      </c>
      <c r="M112" s="154" t="s">
        <v>272</v>
      </c>
      <c r="N112" s="159">
        <f>G52</f>
        <v>0.85575525180201151</v>
      </c>
    </row>
    <row r="113" spans="4:15" ht="15" customHeight="1" x14ac:dyDescent="0.25">
      <c r="D113" s="142"/>
      <c r="F113" s="305"/>
      <c r="G113" s="305"/>
      <c r="H113" s="305"/>
      <c r="I113" s="305"/>
      <c r="J113" s="305"/>
      <c r="L113" s="132" t="s">
        <v>297</v>
      </c>
      <c r="M113" s="154" t="s">
        <v>274</v>
      </c>
      <c r="N113" s="159">
        <f>H52</f>
        <v>7.24474819800347E-3</v>
      </c>
      <c r="O113" s="150"/>
    </row>
    <row r="114" spans="4:15" ht="15" customHeight="1" x14ac:dyDescent="0.25">
      <c r="D114" s="142"/>
      <c r="F114" s="153"/>
      <c r="G114" s="161"/>
      <c r="H114" s="161"/>
      <c r="I114" s="161"/>
      <c r="L114" s="132" t="s">
        <v>299</v>
      </c>
      <c r="M114" s="154" t="s">
        <v>276</v>
      </c>
      <c r="N114" s="159">
        <f>G53</f>
        <v>0.79646953858143898</v>
      </c>
      <c r="O114" s="150"/>
    </row>
    <row r="115" spans="4:15" ht="15" customHeight="1" x14ac:dyDescent="0.25">
      <c r="D115" s="142"/>
      <c r="F115" s="187"/>
      <c r="G115" s="175" t="s">
        <v>482</v>
      </c>
      <c r="H115" s="175" t="s">
        <v>483</v>
      </c>
      <c r="L115" s="132" t="s">
        <v>301</v>
      </c>
      <c r="M115" s="154" t="s">
        <v>278</v>
      </c>
      <c r="N115" s="159">
        <f>H53</f>
        <v>8.5304614185389704E-3</v>
      </c>
      <c r="O115" s="150"/>
    </row>
    <row r="116" spans="4:15" ht="15" customHeight="1" x14ac:dyDescent="0.25">
      <c r="D116" s="142"/>
      <c r="F116" s="186" t="s">
        <v>484</v>
      </c>
      <c r="G116" s="163">
        <f>G105/(1+1.49*(C45/100))</f>
        <v>0.17946672929915983</v>
      </c>
      <c r="H116" s="163">
        <f>IF(G116=0,0,(G116*SQRT(((H105/G105)^2)+(((1.49*(C46/100))/((1+1.49*(C45/100))))^2))))</f>
        <v>4.5311961723435261E-2</v>
      </c>
      <c r="J116" s="161"/>
      <c r="L116" s="132" t="s">
        <v>303</v>
      </c>
      <c r="M116" s="154" t="s">
        <v>280</v>
      </c>
      <c r="N116" s="159">
        <f>G54</f>
        <v>0.93116822816938982</v>
      </c>
      <c r="O116" s="150"/>
    </row>
    <row r="117" spans="4:15" ht="15" customHeight="1" x14ac:dyDescent="0.25">
      <c r="D117" s="142"/>
      <c r="E117" s="164"/>
      <c r="F117" s="186" t="s">
        <v>485</v>
      </c>
      <c r="G117" s="163">
        <f>G106/(1+1.25*(C45/100))</f>
        <v>1.5156314610680957</v>
      </c>
      <c r="H117" s="163">
        <f>G117*SQRT(((H106/G106)^2)+(((1.25*(C46/100))/((1+1.25*(C45/100))))^2))</f>
        <v>6.5857372811341144E-2</v>
      </c>
      <c r="J117" s="153"/>
      <c r="L117" s="132" t="s">
        <v>305</v>
      </c>
      <c r="M117" s="154" t="s">
        <v>282</v>
      </c>
      <c r="N117" s="159">
        <f>H54</f>
        <v>5.5317718306125419E-3</v>
      </c>
      <c r="O117" s="150"/>
    </row>
    <row r="118" spans="4:15" ht="15" customHeight="1" x14ac:dyDescent="0.25">
      <c r="D118" s="142"/>
      <c r="F118" s="186" t="s">
        <v>486</v>
      </c>
      <c r="G118" s="163">
        <f>(H35+H36+H37)/(1+1.14*(C45/100))</f>
        <v>0.87175580558315258</v>
      </c>
      <c r="H118" s="163">
        <f>G118*SQRT(((H107/G107)^2)+(((1.14*(C46/100))/((1+1.14*(C45/100))))^2))</f>
        <v>3.8655044506797534E-2</v>
      </c>
      <c r="J118" s="153"/>
      <c r="L118" s="132" t="s">
        <v>307</v>
      </c>
      <c r="M118" s="154" t="s">
        <v>284</v>
      </c>
      <c r="N118" s="159">
        <f>G55</f>
        <v>0.31786029528476201</v>
      </c>
      <c r="O118" s="150"/>
    </row>
    <row r="119" spans="4:15" ht="15" customHeight="1" x14ac:dyDescent="0.25">
      <c r="D119" s="142"/>
      <c r="F119" s="186"/>
      <c r="G119" s="164"/>
      <c r="H119" s="164"/>
      <c r="J119" s="153"/>
      <c r="L119" s="132" t="s">
        <v>308</v>
      </c>
      <c r="M119" s="154" t="s">
        <v>286</v>
      </c>
      <c r="N119" s="159">
        <f>H55</f>
        <v>2.2139704715225E-2</v>
      </c>
      <c r="O119" s="150"/>
    </row>
    <row r="120" spans="4:15" ht="15" customHeight="1" x14ac:dyDescent="0.25">
      <c r="D120" s="142"/>
      <c r="J120" s="153"/>
      <c r="L120" s="132" t="s">
        <v>309</v>
      </c>
      <c r="M120" s="154" t="s">
        <v>288</v>
      </c>
      <c r="N120" s="159">
        <f>G57</f>
        <v>0.87680950689027393</v>
      </c>
      <c r="O120" s="150"/>
    </row>
    <row r="121" spans="4:15" ht="15" customHeight="1" x14ac:dyDescent="0.25">
      <c r="D121" s="142"/>
      <c r="F121" s="130" t="s">
        <v>487</v>
      </c>
      <c r="J121" s="153"/>
      <c r="L121" s="132" t="s">
        <v>310</v>
      </c>
      <c r="M121" s="154" t="s">
        <v>290</v>
      </c>
      <c r="N121" s="159">
        <f>H57</f>
        <v>6.7524931097268648E-3</v>
      </c>
      <c r="O121" s="150"/>
    </row>
    <row r="122" spans="4:15" ht="15" customHeight="1" x14ac:dyDescent="0.25">
      <c r="D122" s="142"/>
      <c r="F122" s="130"/>
      <c r="J122" s="153"/>
      <c r="L122" s="132" t="s">
        <v>311</v>
      </c>
      <c r="M122" s="154" t="s">
        <v>292</v>
      </c>
      <c r="N122" s="159">
        <f>G179</f>
        <v>0.14424474819798849</v>
      </c>
    </row>
    <row r="123" spans="4:15" ht="15" customHeight="1" x14ac:dyDescent="0.25">
      <c r="D123" s="160"/>
      <c r="F123" s="306" t="s">
        <v>535</v>
      </c>
      <c r="G123" s="306"/>
      <c r="H123" s="306"/>
      <c r="I123" s="306"/>
      <c r="J123" s="306"/>
      <c r="L123" s="132" t="s">
        <v>312</v>
      </c>
      <c r="M123" s="154" t="s">
        <v>294</v>
      </c>
      <c r="N123" s="159">
        <f>H179</f>
        <v>7.2447481980034978E-3</v>
      </c>
    </row>
    <row r="124" spans="4:15" x14ac:dyDescent="0.25">
      <c r="D124" s="160"/>
      <c r="F124" s="306"/>
      <c r="G124" s="306"/>
      <c r="H124" s="306"/>
      <c r="I124" s="306"/>
      <c r="J124" s="306"/>
      <c r="L124" s="132" t="s">
        <v>313</v>
      </c>
      <c r="M124" s="154" t="s">
        <v>296</v>
      </c>
      <c r="N124" s="159">
        <f>G180</f>
        <v>0.20353046141856102</v>
      </c>
    </row>
    <row r="125" spans="4:15" x14ac:dyDescent="0.25">
      <c r="D125" s="142"/>
      <c r="F125" s="306"/>
      <c r="G125" s="306"/>
      <c r="H125" s="306"/>
      <c r="I125" s="306"/>
      <c r="J125" s="306"/>
      <c r="L125" s="132" t="s">
        <v>314</v>
      </c>
      <c r="M125" s="154" t="s">
        <v>298</v>
      </c>
      <c r="N125" s="159">
        <f>H180</f>
        <v>8.5304614185390121E-3</v>
      </c>
    </row>
    <row r="126" spans="4:15" ht="15" customHeight="1" x14ac:dyDescent="0.25">
      <c r="D126" s="160"/>
      <c r="F126" s="130"/>
      <c r="J126" s="153"/>
      <c r="L126" s="132" t="s">
        <v>315</v>
      </c>
      <c r="M126" s="154" t="s">
        <v>300</v>
      </c>
      <c r="N126" s="159">
        <f>G181</f>
        <v>6.883177183061015E-2</v>
      </c>
    </row>
    <row r="127" spans="4:15" x14ac:dyDescent="0.25">
      <c r="D127" s="160"/>
      <c r="L127" s="132" t="s">
        <v>316</v>
      </c>
      <c r="M127" s="154" t="s">
        <v>302</v>
      </c>
      <c r="N127" s="159">
        <f>H181</f>
        <v>5.5317718306125557E-3</v>
      </c>
    </row>
    <row r="128" spans="4:15" x14ac:dyDescent="0.25">
      <c r="D128" s="160"/>
      <c r="G128" s="309" t="s">
        <v>263</v>
      </c>
      <c r="H128" s="309"/>
      <c r="L128" s="132" t="s">
        <v>317</v>
      </c>
      <c r="M128" s="154" t="s">
        <v>304</v>
      </c>
      <c r="N128" s="159">
        <f>G182</f>
        <v>0.68213970471523799</v>
      </c>
    </row>
    <row r="129" spans="4:14" x14ac:dyDescent="0.25">
      <c r="D129" s="160"/>
      <c r="G129" s="153" t="s">
        <v>651</v>
      </c>
      <c r="H129" s="161">
        <f>IF(C47="X",0,IF((C47*C49)&lt;1.67,(0.0321*((C47*C49)^4))-(0.135*((C47*C49)^3))+(0.221*((C47*C49)^2))-(0.207*((C47*C49)^1))+0.295,6072/(((((C47*C49)+11.6)^1.68)+75)*((C47*C49)+212)))*EXP(-0.00055*(C47*C49)))</f>
        <v>0.25269675930583907</v>
      </c>
      <c r="L129" s="132" t="s">
        <v>318</v>
      </c>
      <c r="M129" s="154" t="s">
        <v>306</v>
      </c>
      <c r="N129" s="159">
        <f>H182</f>
        <v>2.2139704715224973E-2</v>
      </c>
    </row>
    <row r="130" spans="4:14" ht="15" customHeight="1" x14ac:dyDescent="0.25">
      <c r="D130" s="160"/>
      <c r="G130" s="146" t="s">
        <v>652</v>
      </c>
      <c r="H130" s="161">
        <f>IF(C47="X",0,H129*(SQRT(((IF(C47=0,0,C48/C47))^2)+(((IF(C49=0,0,C50/C49))^2)))))</f>
        <v>2.8907470795988158E-2</v>
      </c>
      <c r="L130" s="132" t="s">
        <v>319</v>
      </c>
      <c r="M130" s="154" t="s">
        <v>597</v>
      </c>
      <c r="N130" s="159">
        <f>I52</f>
        <v>0.24988053352618733</v>
      </c>
    </row>
    <row r="131" spans="4:14" ht="15" customHeight="1" x14ac:dyDescent="0.25">
      <c r="D131" s="160"/>
      <c r="G131" s="153" t="s">
        <v>57</v>
      </c>
      <c r="H131" s="180">
        <f>IF(C47=0,0,(ASIN(0.203*COS((PI()/180)*C51)*COS(((PI()/180)*C52)-(291*PI()/180))+0.979*SIN(((PI()/180)*C51))))/(PI()/180))</f>
        <v>48.435016476257552</v>
      </c>
      <c r="I131" s="153"/>
      <c r="L131" s="132" t="s">
        <v>320</v>
      </c>
      <c r="M131" s="154" t="s">
        <v>598</v>
      </c>
      <c r="N131" s="159">
        <f>J52</f>
        <v>2.508679601621951E-2</v>
      </c>
    </row>
    <row r="132" spans="4:14" ht="15" customHeight="1" x14ac:dyDescent="0.25">
      <c r="D132" s="165"/>
      <c r="G132" s="153" t="s">
        <v>6</v>
      </c>
      <c r="H132" s="161">
        <f>IF(C47=0,0,VLOOKUP((ROUND(H131,0)),'S3.8 Cosmic dose rate (F, H, J)'!B6:E186,2))</f>
        <v>0.23</v>
      </c>
      <c r="I132" s="153"/>
      <c r="L132" s="132" t="s">
        <v>321</v>
      </c>
      <c r="M132" s="154" t="s">
        <v>599</v>
      </c>
      <c r="N132" s="159">
        <f>I53</f>
        <v>0.17394894722618628</v>
      </c>
    </row>
    <row r="133" spans="4:14" ht="15" customHeight="1" x14ac:dyDescent="0.25">
      <c r="D133" s="165"/>
      <c r="G133" s="153" t="s">
        <v>7</v>
      </c>
      <c r="H133" s="161">
        <f>IF(C47=0,0,VLOOKUP((ROUND(H131,0)),'S3.8 Cosmic dose rate (F, H, J)'!B6:E186,3))</f>
        <v>4.0999999999999996</v>
      </c>
      <c r="I133" s="153"/>
      <c r="L133" s="132" t="s">
        <v>322</v>
      </c>
      <c r="M133" s="154" t="s">
        <v>600</v>
      </c>
      <c r="N133" s="159">
        <f>J53</f>
        <v>1.0560557649460229E-2</v>
      </c>
    </row>
    <row r="134" spans="4:14" ht="15" customHeight="1" x14ac:dyDescent="0.25">
      <c r="D134" s="165"/>
      <c r="G134" s="153" t="s">
        <v>5</v>
      </c>
      <c r="H134" s="161">
        <f>IF(C47=0,0,VLOOKUP((ROUND(H131,0)),'S3.8 Cosmic dose rate (F, H, J)'!B6:E186,4))</f>
        <v>0.76</v>
      </c>
      <c r="I134" s="153"/>
      <c r="L134" s="132" t="s">
        <v>323</v>
      </c>
      <c r="M134" s="154" t="s">
        <v>601</v>
      </c>
      <c r="N134" s="159">
        <f>I54</f>
        <v>1.27430372024981</v>
      </c>
    </row>
    <row r="135" spans="4:14" ht="15" customHeight="1" x14ac:dyDescent="0.25">
      <c r="D135" s="165"/>
      <c r="G135" s="153" t="s">
        <v>434</v>
      </c>
      <c r="H135" s="161">
        <f>H129*(H132+(H134*EXP((C53/1000)/H133)))</f>
        <v>0.25977031731744327</v>
      </c>
      <c r="I135" s="153"/>
      <c r="L135" s="132" t="s">
        <v>324</v>
      </c>
      <c r="M135" s="154" t="s">
        <v>602</v>
      </c>
      <c r="N135" s="159">
        <f>J54</f>
        <v>3.895818284057373E-2</v>
      </c>
    </row>
    <row r="136" spans="4:14" ht="15" customHeight="1" x14ac:dyDescent="0.25">
      <c r="D136" s="165"/>
      <c r="G136" s="153" t="s">
        <v>436</v>
      </c>
      <c r="H136" s="161">
        <f>H135*0.1</f>
        <v>2.5977031731744329E-2</v>
      </c>
      <c r="I136" s="153"/>
      <c r="L136" s="132" t="s">
        <v>325</v>
      </c>
      <c r="M136" s="154" t="s">
        <v>603</v>
      </c>
      <c r="N136" s="159">
        <f>I55</f>
        <v>6.9521926994240216E-3</v>
      </c>
    </row>
    <row r="137" spans="4:14" ht="15" customHeight="1" x14ac:dyDescent="0.25">
      <c r="D137" s="165"/>
      <c r="G137" s="153" t="s">
        <v>699</v>
      </c>
      <c r="H137" s="161">
        <f>C54</f>
        <v>0</v>
      </c>
      <c r="I137" s="153"/>
      <c r="L137" s="132" t="s">
        <v>327</v>
      </c>
      <c r="M137" s="154" t="s">
        <v>604</v>
      </c>
      <c r="N137" s="159">
        <f>J55</f>
        <v>5.4455091250307265E-4</v>
      </c>
    </row>
    <row r="138" spans="4:14" ht="15" customHeight="1" x14ac:dyDescent="0.25">
      <c r="D138" s="165"/>
      <c r="G138" s="153" t="s">
        <v>700</v>
      </c>
      <c r="H138" s="161">
        <f>C55</f>
        <v>0</v>
      </c>
      <c r="I138" s="153"/>
      <c r="L138" s="132" t="s">
        <v>329</v>
      </c>
      <c r="M138" s="154" t="s">
        <v>605</v>
      </c>
      <c r="N138" s="159">
        <f>I57</f>
        <v>0</v>
      </c>
    </row>
    <row r="139" spans="4:14" ht="15" customHeight="1" x14ac:dyDescent="0.25">
      <c r="D139" s="165"/>
      <c r="F139" s="130"/>
      <c r="G139" s="58"/>
      <c r="H139" s="114"/>
      <c r="I139" s="114"/>
      <c r="J139" s="151"/>
      <c r="L139" s="132" t="s">
        <v>331</v>
      </c>
      <c r="M139" s="154" t="s">
        <v>606</v>
      </c>
      <c r="N139" s="159">
        <f>J57</f>
        <v>0</v>
      </c>
    </row>
    <row r="140" spans="4:14" ht="15" customHeight="1" x14ac:dyDescent="0.25">
      <c r="D140" s="165"/>
      <c r="F140" s="130"/>
      <c r="G140" s="58"/>
      <c r="H140" s="114"/>
      <c r="I140" s="114"/>
      <c r="J140" s="151"/>
      <c r="L140" s="132" t="s">
        <v>333</v>
      </c>
      <c r="M140" s="154" t="s">
        <v>607</v>
      </c>
      <c r="N140" s="159">
        <f>I179</f>
        <v>0</v>
      </c>
    </row>
    <row r="141" spans="4:14" ht="15" customHeight="1" x14ac:dyDescent="0.25">
      <c r="D141" s="165"/>
      <c r="F141" s="130" t="s">
        <v>488</v>
      </c>
      <c r="G141" s="58"/>
      <c r="H141" s="114"/>
      <c r="I141" s="114"/>
      <c r="J141" s="151"/>
      <c r="L141" s="132" t="s">
        <v>335</v>
      </c>
      <c r="M141" s="154" t="s">
        <v>608</v>
      </c>
      <c r="N141" s="159">
        <f>J179</f>
        <v>0</v>
      </c>
    </row>
    <row r="142" spans="4:14" ht="15" customHeight="1" x14ac:dyDescent="0.25">
      <c r="D142" s="160"/>
      <c r="F142" s="130"/>
      <c r="G142" s="58"/>
      <c r="H142" s="114"/>
      <c r="I142" s="114"/>
      <c r="J142" s="151"/>
      <c r="L142" s="132" t="s">
        <v>337</v>
      </c>
      <c r="M142" s="154" t="s">
        <v>609</v>
      </c>
      <c r="N142" s="205">
        <f>I180</f>
        <v>0</v>
      </c>
    </row>
    <row r="143" spans="4:14" ht="15" customHeight="1" x14ac:dyDescent="0.25">
      <c r="D143" s="160"/>
      <c r="F143" s="305" t="s">
        <v>490</v>
      </c>
      <c r="G143" s="305"/>
      <c r="H143" s="305"/>
      <c r="I143" s="305"/>
      <c r="J143" s="305"/>
      <c r="L143" s="132" t="s">
        <v>339</v>
      </c>
      <c r="M143" s="154" t="s">
        <v>610</v>
      </c>
      <c r="N143" s="205">
        <f>J180</f>
        <v>0</v>
      </c>
    </row>
    <row r="144" spans="4:14" ht="15" customHeight="1" x14ac:dyDescent="0.25">
      <c r="D144" s="165"/>
      <c r="F144" s="178"/>
      <c r="G144" s="178"/>
      <c r="H144" s="178"/>
      <c r="I144" s="178"/>
      <c r="J144" s="178"/>
      <c r="L144" s="132" t="s">
        <v>341</v>
      </c>
      <c r="M144" s="154" t="s">
        <v>611</v>
      </c>
      <c r="N144" s="205">
        <f>I181</f>
        <v>0.67283056964421428</v>
      </c>
    </row>
    <row r="145" spans="4:14" ht="15" customHeight="1" x14ac:dyDescent="0.25">
      <c r="D145" s="165"/>
      <c r="F145" s="188"/>
      <c r="G145" s="175" t="s">
        <v>493</v>
      </c>
      <c r="H145" s="175" t="s">
        <v>494</v>
      </c>
      <c r="I145" s="179"/>
      <c r="J145" s="179"/>
      <c r="K145" s="166"/>
      <c r="L145" s="132" t="s">
        <v>343</v>
      </c>
      <c r="M145" s="154" t="s">
        <v>612</v>
      </c>
      <c r="N145" s="205">
        <f>J181</f>
        <v>6.0710867271444945E-2</v>
      </c>
    </row>
    <row r="146" spans="4:14" ht="15" customHeight="1" x14ac:dyDescent="0.25">
      <c r="D146" s="165"/>
      <c r="F146" s="171" t="s">
        <v>489</v>
      </c>
      <c r="G146" s="162">
        <f>SUM(G116:G118,H135)</f>
        <v>2.8266243132678515</v>
      </c>
      <c r="H146" s="161">
        <f>SQRT((H116^2)+(H117^2)+(H118^2)+(H136^2))</f>
        <v>9.2516950188884797E-2</v>
      </c>
      <c r="J146" s="114"/>
      <c r="L146" s="132" t="s">
        <v>345</v>
      </c>
      <c r="M146" s="154" t="s">
        <v>613</v>
      </c>
      <c r="N146" s="205">
        <f>I182</f>
        <v>0</v>
      </c>
    </row>
    <row r="147" spans="4:14" ht="15" customHeight="1" x14ac:dyDescent="0.25">
      <c r="D147" s="165"/>
      <c r="H147" s="130"/>
      <c r="L147" s="132" t="s">
        <v>346</v>
      </c>
      <c r="M147" s="154" t="s">
        <v>614</v>
      </c>
      <c r="N147" s="205">
        <f>J182</f>
        <v>0</v>
      </c>
    </row>
    <row r="148" spans="4:14" ht="15" customHeight="1" x14ac:dyDescent="0.25">
      <c r="D148" s="165"/>
      <c r="H148" s="130"/>
      <c r="L148" s="132" t="s">
        <v>184</v>
      </c>
      <c r="M148" s="22" t="s">
        <v>546</v>
      </c>
      <c r="N148" s="232">
        <f>C40</f>
        <v>0</v>
      </c>
    </row>
    <row r="149" spans="4:14" ht="15" customHeight="1" x14ac:dyDescent="0.3">
      <c r="D149" s="165"/>
      <c r="F149" s="140" t="s">
        <v>492</v>
      </c>
      <c r="L149" s="132" t="s">
        <v>186</v>
      </c>
      <c r="M149" s="22" t="s">
        <v>547</v>
      </c>
      <c r="N149" s="232">
        <f>C41</f>
        <v>0</v>
      </c>
    </row>
    <row r="150" spans="4:14" ht="15" customHeight="1" x14ac:dyDescent="0.3">
      <c r="D150" s="160"/>
      <c r="F150" s="140"/>
      <c r="L150" s="132" t="s">
        <v>189</v>
      </c>
      <c r="M150" s="22" t="s">
        <v>712</v>
      </c>
      <c r="N150" s="159" t="str">
        <f>C42</f>
        <v>Bell1979</v>
      </c>
    </row>
    <row r="151" spans="4:14" ht="15" customHeight="1" x14ac:dyDescent="0.25">
      <c r="D151" s="160"/>
      <c r="F151" s="130" t="s">
        <v>457</v>
      </c>
      <c r="L151" s="132" t="s">
        <v>347</v>
      </c>
      <c r="M151" s="154" t="s">
        <v>326</v>
      </c>
      <c r="N151" s="159">
        <f>G73</f>
        <v>1</v>
      </c>
    </row>
    <row r="152" spans="4:14" ht="15" customHeight="1" x14ac:dyDescent="0.25">
      <c r="D152" s="160"/>
      <c r="F152" s="130"/>
      <c r="L152" s="132" t="s">
        <v>348</v>
      </c>
      <c r="M152" s="154" t="s">
        <v>328</v>
      </c>
      <c r="N152" s="159">
        <f>H73</f>
        <v>0</v>
      </c>
    </row>
    <row r="153" spans="4:14" ht="15" customHeight="1" x14ac:dyDescent="0.3">
      <c r="D153" s="160"/>
      <c r="E153" s="139"/>
      <c r="F153" s="305" t="s">
        <v>459</v>
      </c>
      <c r="G153" s="305"/>
      <c r="H153" s="305"/>
      <c r="I153" s="305"/>
      <c r="K153" s="147"/>
      <c r="L153" s="132" t="s">
        <v>349</v>
      </c>
      <c r="M153" s="154" t="s">
        <v>330</v>
      </c>
      <c r="N153" s="159">
        <f>G74</f>
        <v>1</v>
      </c>
    </row>
    <row r="154" spans="4:14" ht="15" customHeight="1" x14ac:dyDescent="0.25">
      <c r="D154" s="165"/>
      <c r="F154" s="305"/>
      <c r="G154" s="305"/>
      <c r="H154" s="305"/>
      <c r="I154" s="305"/>
      <c r="K154" s="147"/>
      <c r="L154" s="132" t="s">
        <v>350</v>
      </c>
      <c r="M154" s="154" t="s">
        <v>332</v>
      </c>
      <c r="N154" s="159">
        <f>H74</f>
        <v>0</v>
      </c>
    </row>
    <row r="155" spans="4:14" ht="15" customHeight="1" x14ac:dyDescent="0.25">
      <c r="D155" s="165"/>
      <c r="K155" s="147"/>
      <c r="L155" s="132" t="s">
        <v>351</v>
      </c>
      <c r="M155" s="154" t="s">
        <v>334</v>
      </c>
      <c r="N155" s="159">
        <f>G78</f>
        <v>1</v>
      </c>
    </row>
    <row r="156" spans="4:14" ht="15" customHeight="1" x14ac:dyDescent="0.25">
      <c r="D156" s="160"/>
      <c r="F156" s="170"/>
      <c r="G156" s="189" t="s">
        <v>499</v>
      </c>
      <c r="H156" s="175" t="s">
        <v>464</v>
      </c>
      <c r="I156" s="138"/>
      <c r="K156" s="147"/>
      <c r="L156" s="132" t="s">
        <v>352</v>
      </c>
      <c r="M156" s="154" t="s">
        <v>336</v>
      </c>
      <c r="N156" s="159">
        <f>H78</f>
        <v>0</v>
      </c>
    </row>
    <row r="157" spans="4:14" ht="15" customHeight="1" x14ac:dyDescent="0.25">
      <c r="D157" s="160"/>
      <c r="F157" s="171" t="s">
        <v>11</v>
      </c>
      <c r="G157" s="184">
        <f>$C$18*'S3.2 Conversion factors'!C6</f>
        <v>0</v>
      </c>
      <c r="H157" s="184">
        <f>$C$18*'S3.2 Conversion factors'!C10</f>
        <v>0</v>
      </c>
      <c r="I157" s="138"/>
      <c r="J157" s="138"/>
      <c r="K157" s="147"/>
      <c r="L157" s="132" t="s">
        <v>353</v>
      </c>
      <c r="M157" s="154" t="s">
        <v>338</v>
      </c>
      <c r="N157" s="159">
        <f>G195</f>
        <v>1</v>
      </c>
    </row>
    <row r="158" spans="4:14"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row>
    <row r="159" spans="4:14" ht="15" customHeight="1" x14ac:dyDescent="0.25">
      <c r="D159" s="165"/>
      <c r="E159" s="146"/>
      <c r="F159" s="171" t="s">
        <v>12</v>
      </c>
      <c r="G159" s="184">
        <f>$C$20*'S3.2 Conversion factors'!C8</f>
        <v>0</v>
      </c>
      <c r="H159" s="184">
        <f>$C$20*'S3.2 Conversion factors'!C12</f>
        <v>0</v>
      </c>
      <c r="I159" s="138"/>
      <c r="J159" s="138"/>
      <c r="K159" s="148"/>
      <c r="L159" s="132" t="s">
        <v>355</v>
      </c>
      <c r="M159" s="154" t="s">
        <v>342</v>
      </c>
      <c r="N159" s="159">
        <f>G196</f>
        <v>1</v>
      </c>
    </row>
    <row r="160" spans="4:14"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K160" s="148"/>
      <c r="L160" s="132" t="s">
        <v>357</v>
      </c>
      <c r="M160" s="154" t="s">
        <v>344</v>
      </c>
      <c r="N160" s="159">
        <f>H196</f>
        <v>0</v>
      </c>
    </row>
    <row r="161" spans="4:14" ht="15" customHeight="1" x14ac:dyDescent="0.25">
      <c r="D161" s="165"/>
      <c r="E161" s="21"/>
      <c r="F161" s="171" t="s">
        <v>18</v>
      </c>
      <c r="G161" s="184"/>
      <c r="H161" s="184">
        <f>$C$22*'S3.2 Conversion factors'!C14</f>
        <v>9.7750000000000004</v>
      </c>
      <c r="I161" s="138"/>
      <c r="J161" s="138"/>
      <c r="K161" s="138"/>
      <c r="L161" s="132" t="s">
        <v>359</v>
      </c>
      <c r="M161" s="154" t="s">
        <v>615</v>
      </c>
      <c r="N161" s="159">
        <f>I73</f>
        <v>0.61706593956853029</v>
      </c>
    </row>
    <row r="162" spans="4:14"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7.957907340153117E-2</v>
      </c>
    </row>
    <row r="163" spans="4:14"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0.75764920686303405</v>
      </c>
    </row>
    <row r="164" spans="4:14"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7.2034473350808675E-2</v>
      </c>
    </row>
    <row r="165" spans="4:14" ht="15" customHeight="1" x14ac:dyDescent="0.25">
      <c r="D165" s="160"/>
      <c r="E165" s="21"/>
      <c r="F165" s="171" t="s">
        <v>500</v>
      </c>
      <c r="G165" s="163">
        <f>SUM(G157,G159)</f>
        <v>0</v>
      </c>
      <c r="H165" s="163">
        <f>SUM(H157,H159,H161,H163)</f>
        <v>9.7750000000000004</v>
      </c>
      <c r="I165" s="144"/>
      <c r="L165" s="132" t="s">
        <v>367</v>
      </c>
      <c r="M165" s="154" t="s">
        <v>619</v>
      </c>
      <c r="N165" s="159">
        <f>I78</f>
        <v>0</v>
      </c>
    </row>
    <row r="166" spans="4:14" ht="15" customHeight="1" x14ac:dyDescent="0.25">
      <c r="D166" s="160"/>
      <c r="E166" s="21"/>
      <c r="F166" s="171" t="s">
        <v>501</v>
      </c>
      <c r="G166" s="163">
        <f>SQRT((G158^2)+(G160^2))</f>
        <v>0</v>
      </c>
      <c r="H166" s="163">
        <f>SQRT((H158^2)+(H160^2)+(H162^2)+(H164^2))</f>
        <v>0.40101776559920688</v>
      </c>
      <c r="I166" s="144"/>
      <c r="L166" s="132" t="s">
        <v>369</v>
      </c>
      <c r="M166" s="154" t="s">
        <v>620</v>
      </c>
      <c r="N166" s="159">
        <f>J78</f>
        <v>0</v>
      </c>
    </row>
    <row r="167" spans="4:14" ht="15" customHeight="1" x14ac:dyDescent="0.25">
      <c r="D167" s="165"/>
      <c r="E167" s="21"/>
      <c r="L167" s="132" t="s">
        <v>371</v>
      </c>
      <c r="M167" s="154" t="s">
        <v>621</v>
      </c>
      <c r="N167" s="159">
        <f>I195</f>
        <v>0</v>
      </c>
    </row>
    <row r="168" spans="4:14" ht="15" customHeight="1" x14ac:dyDescent="0.25">
      <c r="D168" s="165"/>
      <c r="E168" s="21"/>
      <c r="L168" s="132" t="s">
        <v>373</v>
      </c>
      <c r="M168" s="154" t="s">
        <v>622</v>
      </c>
      <c r="N168" s="159">
        <f>J195</f>
        <v>0</v>
      </c>
    </row>
    <row r="169" spans="4:14" ht="15" customHeight="1" x14ac:dyDescent="0.25">
      <c r="E169" s="168"/>
      <c r="F169" s="130" t="s">
        <v>460</v>
      </c>
      <c r="L169" s="132" t="s">
        <v>375</v>
      </c>
      <c r="M169" s="154" t="s">
        <v>623</v>
      </c>
      <c r="N169" s="159">
        <f>I196</f>
        <v>0</v>
      </c>
    </row>
    <row r="170" spans="4:14" ht="15" customHeight="1" x14ac:dyDescent="0.25">
      <c r="E170" s="168"/>
      <c r="L170" s="132" t="s">
        <v>377</v>
      </c>
      <c r="M170" s="154" t="s">
        <v>624</v>
      </c>
      <c r="N170" s="159">
        <f>J196</f>
        <v>0</v>
      </c>
    </row>
    <row r="171" spans="4:14" ht="15" customHeight="1" x14ac:dyDescent="0.25">
      <c r="E171" s="168"/>
      <c r="F171" s="306" t="s">
        <v>522</v>
      </c>
      <c r="G171" s="306"/>
      <c r="H171" s="306"/>
      <c r="I171" s="306"/>
      <c r="J171" s="306"/>
      <c r="L171" s="132" t="s">
        <v>379</v>
      </c>
      <c r="M171" s="154" t="s">
        <v>356</v>
      </c>
      <c r="N171" s="159">
        <f>G75</f>
        <v>1</v>
      </c>
    </row>
    <row r="172" spans="4:14" ht="15" customHeight="1" x14ac:dyDescent="0.25">
      <c r="E172" s="168"/>
      <c r="F172" s="306"/>
      <c r="G172" s="306"/>
      <c r="H172" s="306"/>
      <c r="I172" s="306"/>
      <c r="J172" s="306"/>
      <c r="L172" s="132" t="s">
        <v>381</v>
      </c>
      <c r="M172" s="154" t="s">
        <v>358</v>
      </c>
      <c r="N172" s="159">
        <f>H75</f>
        <v>0</v>
      </c>
    </row>
    <row r="173" spans="4:14" ht="15" customHeight="1" x14ac:dyDescent="0.25">
      <c r="E173" s="168"/>
      <c r="F173" s="306"/>
      <c r="G173" s="306"/>
      <c r="H173" s="306"/>
      <c r="I173" s="306"/>
      <c r="J173" s="306"/>
      <c r="L173" s="132" t="s">
        <v>383</v>
      </c>
      <c r="M173" s="154" t="s">
        <v>360</v>
      </c>
      <c r="N173" s="159">
        <f>G76</f>
        <v>1</v>
      </c>
    </row>
    <row r="174" spans="4:14" ht="15" customHeight="1" x14ac:dyDescent="0.25">
      <c r="E174" s="168"/>
      <c r="F174" s="306"/>
      <c r="G174" s="306"/>
      <c r="H174" s="306"/>
      <c r="I174" s="306"/>
      <c r="J174" s="306"/>
      <c r="L174" s="132" t="s">
        <v>384</v>
      </c>
      <c r="M174" s="154" t="s">
        <v>362</v>
      </c>
      <c r="N174" s="159">
        <f>H76</f>
        <v>0</v>
      </c>
    </row>
    <row r="175" spans="4:14" ht="15" customHeight="1" x14ac:dyDescent="0.25">
      <c r="E175" s="168"/>
      <c r="F175" s="167"/>
      <c r="G175" s="168"/>
      <c r="H175" s="168"/>
      <c r="I175" s="168"/>
      <c r="J175" s="168"/>
      <c r="L175" s="132" t="s">
        <v>385</v>
      </c>
      <c r="M175" s="154" t="s">
        <v>364</v>
      </c>
      <c r="N175" s="159">
        <f>G77</f>
        <v>1</v>
      </c>
    </row>
    <row r="176" spans="4:14" ht="15" customHeight="1" x14ac:dyDescent="0.25">
      <c r="E176" s="168"/>
      <c r="F176" s="170"/>
      <c r="G176" s="175" t="s">
        <v>460</v>
      </c>
      <c r="H176" s="175" t="s">
        <v>468</v>
      </c>
      <c r="I176" s="175" t="s">
        <v>466</v>
      </c>
      <c r="J176" s="175" t="s">
        <v>467</v>
      </c>
      <c r="L176" s="132" t="s">
        <v>386</v>
      </c>
      <c r="M176" s="154" t="s">
        <v>366</v>
      </c>
      <c r="N176" s="159">
        <f>H77</f>
        <v>0</v>
      </c>
    </row>
    <row r="177" spans="5:97" ht="15" customHeight="1" x14ac:dyDescent="0.25">
      <c r="E177" s="168"/>
      <c r="F177" s="174" t="s">
        <v>461</v>
      </c>
      <c r="G177" s="184">
        <f>AVERAGE((VLOOKUP($C$36,'S3.3 α grain size attenuation'!$L$8:$X$1007,2)),(VLOOKUP($C$37,'S3.3 α grain size attenuation'!$L$8:$X$1007,2)))</f>
        <v>0.8890169173437894</v>
      </c>
      <c r="H177" s="184">
        <f>ABS((VLOOKUP($C$36,'S3.3 α grain size attenuation'!$L$8:$X$1007,2))-(VLOOKUP($C$37,'S3.3 α grain size attenuation'!$L$8:$X$1007,2)))*0.5</f>
        <v>9.0273061337605154E-3</v>
      </c>
      <c r="I177" s="184">
        <f>G157*G177</f>
        <v>0</v>
      </c>
      <c r="J177" s="184">
        <f>IF(I177=0,0,I177*SQRT(((G158/G157)^2)+((H177/G177)^2)))</f>
        <v>0</v>
      </c>
      <c r="L177" s="132" t="s">
        <v>388</v>
      </c>
      <c r="M177" s="154" t="s">
        <v>368</v>
      </c>
      <c r="N177" s="159">
        <f>G79</f>
        <v>1</v>
      </c>
    </row>
    <row r="178" spans="5:97" ht="15" customHeight="1" x14ac:dyDescent="0.25">
      <c r="E178" s="168"/>
      <c r="F178" s="174" t="s">
        <v>188</v>
      </c>
      <c r="G178" s="184">
        <f>AVERAGE((VLOOKUP($C$36,'S3.3 α grain size attenuation'!$L$8:$X$1007,4)),(VLOOKUP($C$37,'S3.3 α grain size attenuation'!$L$8:$X$1007,4)))</f>
        <v>0.87062001248923604</v>
      </c>
      <c r="H178" s="184">
        <f>ABS((VLOOKUP($C$36,'S3.3 α grain size attenuation'!$L$8:$X$1007,4))-(VLOOKUP($C$37,'S3.3 α grain size attenuation'!$L$8:$X$1007,4)))*0.5</f>
        <v>1.0452647317584052E-2</v>
      </c>
      <c r="I178" s="184">
        <f>G159*G178</f>
        <v>0</v>
      </c>
      <c r="J178" s="184">
        <f>IF(I178=0,0,I178*SQRT(((G160/G159)^2)+((H178/G178)^2)))</f>
        <v>0</v>
      </c>
      <c r="L178" s="132" t="s">
        <v>389</v>
      </c>
      <c r="M178" s="154" t="s">
        <v>370</v>
      </c>
      <c r="N178" s="159">
        <f>H79</f>
        <v>0</v>
      </c>
    </row>
    <row r="179" spans="5:97" ht="15" customHeight="1" x14ac:dyDescent="0.25">
      <c r="E179" s="198"/>
      <c r="F179" s="174" t="s">
        <v>191</v>
      </c>
      <c r="G179" s="184">
        <f>AVERAGE((VLOOKUP($C$36,'S3.4 β grain size attenuation'!$AL$8:$BR$1007,2)),(VLOOKUP($C$37,'S3.4 β grain size attenuation'!$AL$8:$BR$1007,2)))</f>
        <v>0.14424474819798849</v>
      </c>
      <c r="H179" s="184">
        <f>ABS((VLOOKUP($C$36,'S3.4 β grain size attenuation'!$AL$8:$BR$1007,2))-(VLOOKUP($C$37,'S3.4 β grain size attenuation'!$AL$8:$BR$1007,2)))*0.5</f>
        <v>7.2447481980034978E-3</v>
      </c>
      <c r="I179" s="184">
        <f>H157*G179</f>
        <v>0</v>
      </c>
      <c r="J179" s="184">
        <f>IF(I179=0,0,I179*SQRT(((H158/H157)^2)+((H179/G179)^2)))</f>
        <v>0</v>
      </c>
      <c r="L179" s="132" t="s">
        <v>390</v>
      </c>
      <c r="M179" s="154" t="s">
        <v>372</v>
      </c>
      <c r="N179" s="159">
        <f>G197</f>
        <v>1</v>
      </c>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0.20353046141856102</v>
      </c>
      <c r="H180" s="184">
        <f>ABS((VLOOKUP($C$36,'S3.4 β grain size attenuation'!$AL$8:$BR$1007,4))-(VLOOKUP($C$37,'S3.4 β grain size attenuation'!$AL$8:$BR$1007,4)))*0.5</f>
        <v>8.5304614185390121E-3</v>
      </c>
      <c r="I180" s="184">
        <f>H159*G180</f>
        <v>0</v>
      </c>
      <c r="J180" s="184">
        <f>IF(I180=0,0,I180*SQRT(((H160/H159)^2)+((H180/G180)^2)))</f>
        <v>0</v>
      </c>
      <c r="L180" s="132" t="s">
        <v>391</v>
      </c>
      <c r="M180" s="154" t="s">
        <v>374</v>
      </c>
      <c r="N180" s="159">
        <f>H197</f>
        <v>0</v>
      </c>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6.883177183061015E-2</v>
      </c>
      <c r="H181" s="184">
        <f>ABS((VLOOKUP($C$36,'S3.4 β grain size attenuation'!$AL$8:$BR$1007,6))-(VLOOKUP($C$37,'S3.4 β grain size attenuation'!$AL$8:$BR$1007,6)))*0.5</f>
        <v>5.5317718306125557E-3</v>
      </c>
      <c r="I181" s="184">
        <f>H161*G181</f>
        <v>0.67283056964421428</v>
      </c>
      <c r="J181" s="184">
        <f>IF(I181=0,0,I181*SQRT(((H162/H161)^2)+((H181/G181)^2)))</f>
        <v>6.0710867271444945E-2</v>
      </c>
      <c r="L181" s="132" t="s">
        <v>392</v>
      </c>
      <c r="M181" s="154" t="s">
        <v>376</v>
      </c>
      <c r="N181" s="159">
        <f>G198</f>
        <v>1</v>
      </c>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0.68213970471523799</v>
      </c>
      <c r="H182" s="184">
        <f>ABS((VLOOKUP($C$36,'S3.4 β grain size attenuation'!$AL$8:$BT$1007,34))-(VLOOKUP($C$37,'S3.4 β grain size attenuation'!$AL$8:$BT$1007,34)))*0.5</f>
        <v>2.2139704715224973E-2</v>
      </c>
      <c r="I182" s="184">
        <f>H163*G182</f>
        <v>0</v>
      </c>
      <c r="J182" s="184">
        <f>IF(I182=0,0,I182*SQRT(((H164/H163)^2)+((H182/G182)^2)))</f>
        <v>0</v>
      </c>
      <c r="L182" s="132" t="s">
        <v>393</v>
      </c>
      <c r="M182" s="154" t="s">
        <v>378</v>
      </c>
      <c r="N182" s="159">
        <f>H198</f>
        <v>0</v>
      </c>
    </row>
    <row r="183" spans="5:97" ht="15" customHeight="1" x14ac:dyDescent="0.25">
      <c r="E183" s="198"/>
      <c r="F183" s="197"/>
      <c r="G183" s="197"/>
      <c r="H183" s="197"/>
      <c r="I183" s="197"/>
      <c r="J183" s="168"/>
      <c r="L183" s="132" t="s">
        <v>394</v>
      </c>
      <c r="M183" s="154" t="s">
        <v>380</v>
      </c>
      <c r="N183" s="159">
        <f>G199</f>
        <v>1</v>
      </c>
    </row>
    <row r="184" spans="5:97" ht="15" customHeight="1" x14ac:dyDescent="0.25">
      <c r="E184" s="199"/>
      <c r="F184" s="168"/>
      <c r="H184" s="156" t="s">
        <v>653</v>
      </c>
      <c r="I184" s="133">
        <f>SUM(I177:I178)</f>
        <v>0</v>
      </c>
      <c r="J184" s="133">
        <f>SQRT((J177^2)+(J178^2))</f>
        <v>0</v>
      </c>
      <c r="L184" s="132" t="s">
        <v>396</v>
      </c>
      <c r="M184" s="154" t="s">
        <v>382</v>
      </c>
      <c r="N184" s="159">
        <f>H199</f>
        <v>0</v>
      </c>
    </row>
    <row r="185" spans="5:97" ht="15" customHeight="1" x14ac:dyDescent="0.25">
      <c r="E185" s="199"/>
      <c r="F185" s="168"/>
      <c r="H185" s="156" t="s">
        <v>654</v>
      </c>
      <c r="I185" s="133">
        <f>SUM(I179:I182)</f>
        <v>0.67283056964421428</v>
      </c>
      <c r="J185" s="133">
        <f>SQRT((J179^2)+(J180^2)+(J181^2)+(J182^2))</f>
        <v>6.0710867271444945E-2</v>
      </c>
      <c r="L185" s="132" t="s">
        <v>398</v>
      </c>
      <c r="M185" s="154" t="s">
        <v>625</v>
      </c>
      <c r="N185" s="159">
        <f>I75</f>
        <v>0.24988053352618733</v>
      </c>
    </row>
    <row r="186" spans="5:97" ht="15" customHeight="1" x14ac:dyDescent="0.25">
      <c r="E186" s="168"/>
      <c r="F186" s="168"/>
      <c r="G186" s="168"/>
      <c r="H186" s="168"/>
      <c r="I186" s="168"/>
      <c r="J186" s="168"/>
      <c r="L186" s="132" t="s">
        <v>400</v>
      </c>
      <c r="M186" s="154" t="s">
        <v>626</v>
      </c>
      <c r="N186" s="159">
        <f>J75</f>
        <v>2.508679601621951E-2</v>
      </c>
    </row>
    <row r="187" spans="5:97" ht="15" customHeight="1" x14ac:dyDescent="0.25">
      <c r="E187" s="168"/>
      <c r="F187" s="168"/>
      <c r="G187" s="168"/>
      <c r="H187" s="168"/>
      <c r="I187" s="168"/>
      <c r="J187" s="168"/>
      <c r="L187" s="132" t="s">
        <v>401</v>
      </c>
      <c r="M187" s="154" t="s">
        <v>627</v>
      </c>
      <c r="N187" s="159">
        <f>I76</f>
        <v>0.17394894722618628</v>
      </c>
    </row>
    <row r="188" spans="5:97" ht="15" customHeight="1" x14ac:dyDescent="0.25">
      <c r="E188" s="168"/>
      <c r="F188" s="238" t="s">
        <v>458</v>
      </c>
      <c r="G188" s="138"/>
      <c r="H188" s="156"/>
      <c r="I188" s="156"/>
      <c r="J188" s="138"/>
      <c r="L188" s="132" t="s">
        <v>402</v>
      </c>
      <c r="M188" s="154" t="s">
        <v>628</v>
      </c>
      <c r="N188" s="159">
        <f>J76</f>
        <v>1.0560557649460229E-2</v>
      </c>
    </row>
    <row r="189" spans="5:97" ht="15" customHeight="1" x14ac:dyDescent="0.25">
      <c r="E189" s="168"/>
      <c r="F189" s="164"/>
      <c r="G189" s="238"/>
      <c r="H189" s="156"/>
      <c r="I189" s="156"/>
      <c r="J189" s="138"/>
      <c r="L189" s="132" t="s">
        <v>403</v>
      </c>
      <c r="M189" s="154" t="s">
        <v>629</v>
      </c>
      <c r="N189" s="159">
        <f>I77</f>
        <v>1.27430372024981</v>
      </c>
    </row>
    <row r="190" spans="5:97" ht="15" customHeight="1" x14ac:dyDescent="0.25">
      <c r="E190" s="168"/>
      <c r="F190" s="311" t="s">
        <v>762</v>
      </c>
      <c r="G190" s="311"/>
      <c r="H190" s="311"/>
      <c r="I190" s="311"/>
      <c r="J190" s="311"/>
      <c r="L190" s="132" t="s">
        <v>404</v>
      </c>
      <c r="M190" s="154" t="s">
        <v>630</v>
      </c>
      <c r="N190" s="159">
        <f>J77</f>
        <v>3.895818284057373E-2</v>
      </c>
    </row>
    <row r="191" spans="5:97" ht="15" customHeight="1" x14ac:dyDescent="0.25">
      <c r="E191" s="168"/>
      <c r="F191" s="311"/>
      <c r="G191" s="311"/>
      <c r="H191" s="311"/>
      <c r="I191" s="311"/>
      <c r="J191" s="311"/>
      <c r="L191" s="132" t="s">
        <v>405</v>
      </c>
      <c r="M191" s="154" t="s">
        <v>631</v>
      </c>
      <c r="N191" s="159">
        <f>I79</f>
        <v>0</v>
      </c>
    </row>
    <row r="192" spans="5:97" ht="15" customHeight="1" x14ac:dyDescent="0.25">
      <c r="E192" s="168"/>
      <c r="F192" s="311"/>
      <c r="G192" s="311"/>
      <c r="H192" s="311"/>
      <c r="I192" s="311"/>
      <c r="J192" s="311"/>
      <c r="L192" s="132" t="s">
        <v>406</v>
      </c>
      <c r="M192" s="154" t="s">
        <v>632</v>
      </c>
      <c r="N192" s="159">
        <f>J79</f>
        <v>0</v>
      </c>
    </row>
    <row r="193" spans="5:14" x14ac:dyDescent="0.25">
      <c r="E193" s="198"/>
      <c r="F193" s="164"/>
      <c r="G193" s="238"/>
      <c r="H193" s="156"/>
      <c r="I193" s="156"/>
      <c r="J193" s="138"/>
      <c r="L193" s="132" t="s">
        <v>407</v>
      </c>
      <c r="M193" s="154" t="s">
        <v>633</v>
      </c>
      <c r="N193" s="159">
        <f>I195</f>
        <v>0</v>
      </c>
    </row>
    <row r="194" spans="5:14" x14ac:dyDescent="0.25">
      <c r="E194" s="198"/>
      <c r="F194" s="187"/>
      <c r="G194" s="239" t="s">
        <v>219</v>
      </c>
      <c r="H194" s="239" t="s">
        <v>220</v>
      </c>
      <c r="I194" s="239" t="s">
        <v>466</v>
      </c>
      <c r="J194" s="239" t="s">
        <v>467</v>
      </c>
      <c r="L194" s="132" t="s">
        <v>408</v>
      </c>
      <c r="M194" s="154" t="s">
        <v>634</v>
      </c>
      <c r="N194" s="159">
        <f>J195</f>
        <v>0</v>
      </c>
    </row>
    <row r="195" spans="5:14"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row>
    <row r="196" spans="5:14"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row>
    <row r="197" spans="5:14"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0.67283056964421428</v>
      </c>
    </row>
    <row r="198" spans="5:14"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6.0710867271444945E-2</v>
      </c>
    </row>
    <row r="199" spans="5:14"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0.67283056964421428</v>
      </c>
      <c r="J199" s="184">
        <f>IF(I199=0,0,I199*SQRT(((J181/I181)^2)+((H199/G199)^2)))</f>
        <v>6.0710867271444945E-2</v>
      </c>
      <c r="L199" s="132" t="s">
        <v>192</v>
      </c>
      <c r="M199" s="22" t="s">
        <v>187</v>
      </c>
      <c r="N199" s="159">
        <f>C43</f>
        <v>0.15</v>
      </c>
    </row>
    <row r="200" spans="5:14" ht="15" customHeight="1" x14ac:dyDescent="0.25">
      <c r="F200" s="241"/>
      <c r="G200" s="184"/>
      <c r="H200" s="184"/>
      <c r="I200" s="184"/>
      <c r="J200" s="184"/>
      <c r="L200" s="132" t="s">
        <v>194</v>
      </c>
      <c r="M200" s="22" t="s">
        <v>190</v>
      </c>
      <c r="N200" s="159">
        <f>C44</f>
        <v>0.05</v>
      </c>
    </row>
    <row r="201" spans="5:14" ht="15" customHeight="1" x14ac:dyDescent="0.25">
      <c r="F201" s="241"/>
      <c r="G201" s="138"/>
      <c r="H201" s="156" t="s">
        <v>653</v>
      </c>
      <c r="I201" s="133">
        <f>SUM(I195:I196)</f>
        <v>0</v>
      </c>
      <c r="J201" s="133">
        <f>SQRT((J195^2)+(J196^2))</f>
        <v>0</v>
      </c>
      <c r="L201" s="132" t="s">
        <v>413</v>
      </c>
      <c r="M201" s="154" t="s">
        <v>639</v>
      </c>
      <c r="N201" s="159">
        <f t="shared" ref="N201:N206" si="6">G90</f>
        <v>9.255989093527954E-2</v>
      </c>
    </row>
    <row r="202" spans="5:14" ht="15" customHeight="1" x14ac:dyDescent="0.25">
      <c r="F202" s="241"/>
      <c r="G202" s="138"/>
      <c r="H202" s="156" t="s">
        <v>654</v>
      </c>
      <c r="I202" s="133">
        <f>SUM(I197:I199)</f>
        <v>0.67283056964421428</v>
      </c>
      <c r="J202" s="133">
        <f>SQRT((J197^2)+(J198^2)+(J199^2))</f>
        <v>6.0710867271444945E-2</v>
      </c>
      <c r="L202" s="132" t="s">
        <v>414</v>
      </c>
      <c r="M202" s="154" t="s">
        <v>640</v>
      </c>
      <c r="N202" s="159">
        <f t="shared" si="6"/>
        <v>3.3081937446536057E-2</v>
      </c>
    </row>
    <row r="203" spans="5:14" x14ac:dyDescent="0.25">
      <c r="F203" s="185"/>
      <c r="G203" s="154"/>
      <c r="H203" s="201"/>
      <c r="I203" s="201"/>
      <c r="J203" s="184"/>
      <c r="L203" s="132" t="s">
        <v>415</v>
      </c>
      <c r="M203" s="154" t="s">
        <v>641</v>
      </c>
      <c r="N203" s="159">
        <f t="shared" si="6"/>
        <v>0.1136473810294551</v>
      </c>
    </row>
    <row r="204" spans="5:14" ht="15" customHeight="1" x14ac:dyDescent="0.25">
      <c r="F204" s="185"/>
      <c r="G204" s="154"/>
      <c r="H204" s="201"/>
      <c r="I204" s="201"/>
      <c r="J204" s="184"/>
      <c r="L204" s="132" t="s">
        <v>416</v>
      </c>
      <c r="M204" s="154" t="s">
        <v>642</v>
      </c>
      <c r="N204" s="159">
        <f t="shared" si="6"/>
        <v>3.9393305548612569E-2</v>
      </c>
    </row>
    <row r="205" spans="5:14" ht="15" customHeight="1" x14ac:dyDescent="0.25">
      <c r="F205" s="130" t="s">
        <v>469</v>
      </c>
      <c r="L205" s="132" t="s">
        <v>417</v>
      </c>
      <c r="M205" s="154" t="s">
        <v>643</v>
      </c>
      <c r="N205" s="159">
        <f t="shared" si="6"/>
        <v>0</v>
      </c>
    </row>
    <row r="206" spans="5:14" ht="15" customHeight="1" x14ac:dyDescent="0.25">
      <c r="F206" s="130"/>
      <c r="L206" s="132" t="s">
        <v>418</v>
      </c>
      <c r="M206" s="154" t="s">
        <v>644</v>
      </c>
      <c r="N206" s="159">
        <f t="shared" si="6"/>
        <v>0</v>
      </c>
    </row>
    <row r="207" spans="5:14" ht="15" customHeight="1" x14ac:dyDescent="0.25">
      <c r="F207" s="305" t="s">
        <v>523</v>
      </c>
      <c r="G207" s="305"/>
      <c r="H207" s="305"/>
      <c r="I207" s="305"/>
      <c r="J207" s="305"/>
      <c r="L207" s="132" t="s">
        <v>419</v>
      </c>
      <c r="M207" s="154" t="s">
        <v>645</v>
      </c>
      <c r="N207" s="159">
        <f>G210</f>
        <v>0</v>
      </c>
    </row>
    <row r="208" spans="5:14" ht="15" customHeight="1" x14ac:dyDescent="0.25">
      <c r="F208" s="130"/>
      <c r="L208" s="132" t="s">
        <v>420</v>
      </c>
      <c r="M208" s="154" t="s">
        <v>646</v>
      </c>
      <c r="N208" s="159">
        <f t="shared" ref="N208:N209" si="7">G211</f>
        <v>0</v>
      </c>
    </row>
    <row r="209" spans="5:14" ht="15" customHeight="1" x14ac:dyDescent="0.25">
      <c r="E209" s="198"/>
      <c r="F209" s="177"/>
      <c r="G209" s="181" t="s">
        <v>463</v>
      </c>
      <c r="H209" s="155"/>
      <c r="L209" s="132" t="s">
        <v>421</v>
      </c>
      <c r="M209" s="154" t="s">
        <v>647</v>
      </c>
      <c r="N209" s="159">
        <f t="shared" si="7"/>
        <v>0</v>
      </c>
    </row>
    <row r="210" spans="5:14" ht="15" customHeight="1" x14ac:dyDescent="0.25">
      <c r="E210" s="168"/>
      <c r="F210" s="171" t="s">
        <v>11</v>
      </c>
      <c r="G210" s="182">
        <f>I195*$C$43</f>
        <v>0</v>
      </c>
      <c r="H210" s="155"/>
      <c r="L210" s="132" t="s">
        <v>422</v>
      </c>
      <c r="M210" s="154" t="s">
        <v>648</v>
      </c>
      <c r="N210" s="159">
        <f>G213</f>
        <v>0</v>
      </c>
    </row>
    <row r="211" spans="5:14" ht="15" customHeight="1" x14ac:dyDescent="0.25">
      <c r="E211" s="168"/>
      <c r="F211" s="171" t="s">
        <v>451</v>
      </c>
      <c r="G211" s="183">
        <f>IF(G210=0,0,G210*SQRT(((J195/I195)^2)+((C44/C43)^2)))</f>
        <v>0</v>
      </c>
      <c r="H211" s="157"/>
      <c r="L211" s="132" t="s">
        <v>423</v>
      </c>
      <c r="M211" s="154" t="s">
        <v>741</v>
      </c>
      <c r="N211" s="159">
        <f>G105</f>
        <v>0.20620727196473465</v>
      </c>
    </row>
    <row r="212" spans="5:14" ht="15" customHeight="1" x14ac:dyDescent="0.25">
      <c r="E212" s="168"/>
      <c r="F212" s="171" t="s">
        <v>12</v>
      </c>
      <c r="G212" s="183">
        <f>I196*$C$43</f>
        <v>0</v>
      </c>
      <c r="H212" s="157"/>
      <c r="L212" s="132" t="s">
        <v>424</v>
      </c>
      <c r="M212" s="154" t="s">
        <v>742</v>
      </c>
      <c r="N212" s="159">
        <f>H105</f>
        <v>5.144168647374301E-2</v>
      </c>
    </row>
    <row r="213" spans="5:14" ht="15" customHeight="1" x14ac:dyDescent="0.25">
      <c r="E213" s="168"/>
      <c r="F213" s="171" t="s">
        <v>452</v>
      </c>
      <c r="G213" s="183">
        <f>IF(G212=0,0,G212*SQRT(((J196/I196)^2)+((C44/C43)^2)))</f>
        <v>0</v>
      </c>
      <c r="H213" s="157"/>
      <c r="L213" s="132" t="s">
        <v>425</v>
      </c>
      <c r="M213" s="154" t="s">
        <v>743</v>
      </c>
      <c r="N213" s="159">
        <f>G106</f>
        <v>1.7050853937016077</v>
      </c>
    </row>
    <row r="214" spans="5:14" ht="15" customHeight="1" x14ac:dyDescent="0.25">
      <c r="E214" s="168"/>
      <c r="F214" s="176" t="s">
        <v>475</v>
      </c>
      <c r="G214" s="183">
        <f>SUM(G210,G212)</f>
        <v>0</v>
      </c>
      <c r="H214" s="157"/>
      <c r="L214" s="132" t="s">
        <v>426</v>
      </c>
      <c r="M214" s="154" t="s">
        <v>744</v>
      </c>
      <c r="N214" s="159">
        <f>H106</f>
        <v>4.7527983948015946E-2</v>
      </c>
    </row>
    <row r="215" spans="5:14" ht="15" customHeight="1" x14ac:dyDescent="0.25">
      <c r="E215" s="168"/>
      <c r="F215" s="176" t="s">
        <v>476</v>
      </c>
      <c r="G215" s="183">
        <f>IF(G214=0,0,SQRT(((G211)^2)+((G213)^2)))</f>
        <v>0</v>
      </c>
      <c r="H215" s="157"/>
      <c r="L215" s="132" t="s">
        <v>427</v>
      </c>
      <c r="M215" s="154" t="s">
        <v>745</v>
      </c>
      <c r="N215" s="159">
        <f>G107</f>
        <v>1.0320499999999999</v>
      </c>
    </row>
    <row r="216" spans="5:14" ht="15" customHeight="1" x14ac:dyDescent="0.25">
      <c r="E216" s="168"/>
      <c r="F216" s="85"/>
      <c r="G216" s="183"/>
      <c r="H216" s="157"/>
      <c r="L216" s="132" t="s">
        <v>428</v>
      </c>
      <c r="M216" s="154" t="s">
        <v>746</v>
      </c>
      <c r="N216" s="159">
        <f>H107</f>
        <v>3.3020377902359566E-2</v>
      </c>
    </row>
    <row r="217" spans="5:14" ht="15" customHeight="1" x14ac:dyDescent="0.25">
      <c r="E217" s="168"/>
      <c r="F217" s="130" t="s">
        <v>513</v>
      </c>
      <c r="L217" s="132" t="s">
        <v>196</v>
      </c>
      <c r="M217" s="22" t="s">
        <v>713</v>
      </c>
      <c r="N217" s="159">
        <f>C45</f>
        <v>10</v>
      </c>
    </row>
    <row r="218" spans="5:14" ht="15" customHeight="1" x14ac:dyDescent="0.25">
      <c r="E218" s="168"/>
      <c r="F218" s="130"/>
      <c r="L218" s="132" t="s">
        <v>200</v>
      </c>
      <c r="M218" s="22" t="s">
        <v>714</v>
      </c>
      <c r="N218" s="159">
        <f>C46</f>
        <v>3</v>
      </c>
    </row>
    <row r="219" spans="5:14" ht="15" customHeight="1" x14ac:dyDescent="0.25">
      <c r="E219" s="168"/>
      <c r="F219" s="305" t="s">
        <v>514</v>
      </c>
      <c r="G219" s="305"/>
      <c r="H219" s="305"/>
      <c r="I219" s="305"/>
      <c r="J219" s="305"/>
      <c r="L219" s="132" t="s">
        <v>429</v>
      </c>
      <c r="M219" s="154" t="s">
        <v>649</v>
      </c>
      <c r="N219" s="159">
        <f>G116</f>
        <v>0.17946672929915983</v>
      </c>
    </row>
    <row r="220" spans="5:14" ht="15" customHeight="1" x14ac:dyDescent="0.25">
      <c r="E220" s="168"/>
      <c r="F220" s="85"/>
      <c r="G220" s="183"/>
      <c r="H220" s="157"/>
      <c r="L220" s="132" t="s">
        <v>430</v>
      </c>
      <c r="M220" s="154" t="s">
        <v>747</v>
      </c>
      <c r="N220" s="159">
        <f>H116</f>
        <v>4.5311961723435261E-2</v>
      </c>
    </row>
    <row r="221" spans="5:14" ht="15" customHeight="1" x14ac:dyDescent="0.25">
      <c r="E221" s="168"/>
      <c r="F221" s="188"/>
      <c r="G221" s="175" t="s">
        <v>493</v>
      </c>
      <c r="H221" s="175" t="s">
        <v>494</v>
      </c>
      <c r="I221" s="168"/>
      <c r="J221" s="168"/>
      <c r="L221" s="132" t="s">
        <v>431</v>
      </c>
      <c r="M221" s="154" t="s">
        <v>650</v>
      </c>
      <c r="N221" s="159">
        <f>G117</f>
        <v>1.5156314610680957</v>
      </c>
    </row>
    <row r="222" spans="5:14" ht="15" customHeight="1" x14ac:dyDescent="0.25">
      <c r="E222" s="168"/>
      <c r="F222" s="176" t="s">
        <v>511</v>
      </c>
      <c r="G222" s="201">
        <f>G214</f>
        <v>0</v>
      </c>
      <c r="H222" s="133">
        <f>G215</f>
        <v>0</v>
      </c>
      <c r="I222" s="168"/>
      <c r="J222" s="168"/>
      <c r="L222" s="132" t="s">
        <v>432</v>
      </c>
      <c r="M222" s="154" t="s">
        <v>748</v>
      </c>
      <c r="N222" s="159">
        <f>H117</f>
        <v>6.5857372811341144E-2</v>
      </c>
    </row>
    <row r="223" spans="5:14" ht="15" customHeight="1" x14ac:dyDescent="0.25">
      <c r="F223" s="176" t="s">
        <v>512</v>
      </c>
      <c r="G223" s="133">
        <f>I202</f>
        <v>0.67283056964421428</v>
      </c>
      <c r="H223" s="133">
        <f>J202</f>
        <v>6.0710867271444945E-2</v>
      </c>
      <c r="I223" s="168"/>
      <c r="J223" s="168"/>
      <c r="L223" s="132" t="s">
        <v>433</v>
      </c>
      <c r="M223" s="154" t="s">
        <v>749</v>
      </c>
      <c r="N223" s="159">
        <f>G118</f>
        <v>0.87175580558315258</v>
      </c>
    </row>
    <row r="224" spans="5:14" ht="15" customHeight="1" x14ac:dyDescent="0.25">
      <c r="F224" s="176"/>
      <c r="G224" s="201"/>
      <c r="H224" s="201"/>
      <c r="I224" s="168"/>
      <c r="J224" s="168"/>
      <c r="L224" s="132" t="s">
        <v>435</v>
      </c>
      <c r="M224" s="154" t="s">
        <v>750</v>
      </c>
      <c r="N224" s="159">
        <f>H118</f>
        <v>3.8655044506797534E-2</v>
      </c>
    </row>
    <row r="225" spans="5:14" ht="15" customHeight="1" x14ac:dyDescent="0.25">
      <c r="F225" s="176" t="s">
        <v>387</v>
      </c>
      <c r="G225" s="201">
        <f>SUM(G222:G223)</f>
        <v>0.67283056964421428</v>
      </c>
      <c r="H225" s="201">
        <f>SQRT((H222^2)+(H223^2))</f>
        <v>6.0710867271444945E-2</v>
      </c>
      <c r="I225" s="168"/>
      <c r="J225" s="168"/>
      <c r="L225" s="132" t="s">
        <v>437</v>
      </c>
      <c r="M225" s="154" t="s">
        <v>751</v>
      </c>
      <c r="N225" s="159">
        <f>G222</f>
        <v>0</v>
      </c>
    </row>
    <row r="226" spans="5:14" ht="15" customHeight="1" x14ac:dyDescent="0.25">
      <c r="F226" s="130"/>
      <c r="L226" s="132" t="s">
        <v>438</v>
      </c>
      <c r="M226" s="154" t="s">
        <v>752</v>
      </c>
      <c r="N226" s="159">
        <f>H222</f>
        <v>0</v>
      </c>
    </row>
    <row r="227" spans="5:14" ht="15" customHeight="1" x14ac:dyDescent="0.3">
      <c r="E227" s="139"/>
      <c r="F227" s="130"/>
      <c r="L227" s="156" t="s">
        <v>439</v>
      </c>
      <c r="M227" s="154" t="s">
        <v>753</v>
      </c>
      <c r="N227" s="159">
        <f>G223</f>
        <v>0.67283056964421428</v>
      </c>
    </row>
    <row r="228" spans="5:14" ht="15" customHeight="1" x14ac:dyDescent="0.3">
      <c r="E228" s="139"/>
      <c r="F228" s="140" t="s">
        <v>515</v>
      </c>
      <c r="L228" s="156" t="s">
        <v>440</v>
      </c>
      <c r="M228" s="154" t="s">
        <v>754</v>
      </c>
      <c r="N228" s="159">
        <f>H223</f>
        <v>6.0710867271444945E-2</v>
      </c>
    </row>
    <row r="229" spans="5:14" ht="15" customHeight="1" x14ac:dyDescent="0.3">
      <c r="F229" s="140"/>
      <c r="L229" s="132" t="s">
        <v>204</v>
      </c>
      <c r="M229" s="22" t="s">
        <v>197</v>
      </c>
      <c r="N229" s="159">
        <f>C47</f>
        <v>0.15</v>
      </c>
    </row>
    <row r="230" spans="5:14" ht="15" customHeight="1" x14ac:dyDescent="0.25">
      <c r="F230" s="305" t="s">
        <v>495</v>
      </c>
      <c r="G230" s="305"/>
      <c r="H230" s="305"/>
      <c r="I230" s="305"/>
      <c r="J230" s="305"/>
      <c r="L230" s="132" t="s">
        <v>207</v>
      </c>
      <c r="M230" s="22" t="s">
        <v>201</v>
      </c>
      <c r="N230" s="159">
        <f>C48</f>
        <v>1.4999999999999999E-2</v>
      </c>
    </row>
    <row r="231" spans="5:14" ht="15" customHeight="1" x14ac:dyDescent="0.25">
      <c r="L231" s="132" t="s">
        <v>209</v>
      </c>
      <c r="M231" s="22" t="s">
        <v>715</v>
      </c>
      <c r="N231" s="159">
        <f>C49</f>
        <v>1.8</v>
      </c>
    </row>
    <row r="232" spans="5:14" ht="15" customHeight="1" x14ac:dyDescent="0.25">
      <c r="F232" s="170"/>
      <c r="G232" s="175" t="s">
        <v>493</v>
      </c>
      <c r="H232" s="175" t="s">
        <v>494</v>
      </c>
      <c r="L232" s="132" t="s">
        <v>212</v>
      </c>
      <c r="M232" s="22" t="s">
        <v>716</v>
      </c>
      <c r="N232" s="159">
        <f>C50</f>
        <v>0.1</v>
      </c>
    </row>
    <row r="233" spans="5:14" ht="15" customHeight="1" x14ac:dyDescent="0.25">
      <c r="F233" s="202" t="s">
        <v>395</v>
      </c>
      <c r="G233" s="162">
        <f>G225</f>
        <v>0.67283056964421428</v>
      </c>
      <c r="H233" s="162">
        <f>H225</f>
        <v>6.0710867271444945E-2</v>
      </c>
      <c r="L233" s="156" t="s">
        <v>441</v>
      </c>
      <c r="M233" s="154" t="s">
        <v>651</v>
      </c>
      <c r="N233" s="159">
        <f>H129</f>
        <v>0.25269675930583907</v>
      </c>
    </row>
    <row r="234" spans="5:14" ht="15" customHeight="1" x14ac:dyDescent="0.25">
      <c r="F234" s="202" t="s">
        <v>397</v>
      </c>
      <c r="G234" s="162">
        <f>G146</f>
        <v>2.8266243132678515</v>
      </c>
      <c r="H234" s="162">
        <f>H146</f>
        <v>9.2516950188884797E-2</v>
      </c>
      <c r="L234" s="156" t="s">
        <v>443</v>
      </c>
      <c r="M234" s="154" t="s">
        <v>652</v>
      </c>
      <c r="N234" s="159">
        <f>H130</f>
        <v>2.8907470795988158E-2</v>
      </c>
    </row>
    <row r="235" spans="5:14" ht="15" customHeight="1" x14ac:dyDescent="0.25">
      <c r="F235" s="202" t="s">
        <v>399</v>
      </c>
      <c r="G235" s="162">
        <f>SUM(G233:G234)</f>
        <v>3.4994548829120657</v>
      </c>
      <c r="H235" s="162">
        <f>SQRT((H233^2)+(H234^2))</f>
        <v>0.11065801135527241</v>
      </c>
      <c r="L235" s="132" t="s">
        <v>215</v>
      </c>
      <c r="M235" s="22" t="s">
        <v>210</v>
      </c>
      <c r="N235" s="159">
        <f>C51</f>
        <v>60</v>
      </c>
    </row>
    <row r="236" spans="5:14" ht="15" customHeight="1" x14ac:dyDescent="0.25">
      <c r="E236" s="130"/>
      <c r="L236" s="132" t="s">
        <v>217</v>
      </c>
      <c r="M236" s="22" t="s">
        <v>213</v>
      </c>
      <c r="N236" s="159">
        <f>C52</f>
        <v>100</v>
      </c>
    </row>
    <row r="237" spans="5:14" ht="15" customHeight="1" x14ac:dyDescent="0.25">
      <c r="F237" s="305" t="s">
        <v>496</v>
      </c>
      <c r="G237" s="305"/>
      <c r="H237" s="305"/>
      <c r="I237" s="305"/>
      <c r="J237" s="305"/>
      <c r="L237" s="132" t="s">
        <v>221</v>
      </c>
      <c r="M237" s="158" t="s">
        <v>717</v>
      </c>
      <c r="N237" s="159">
        <f>C53</f>
        <v>200</v>
      </c>
    </row>
    <row r="238" spans="5:14" ht="15" customHeight="1" x14ac:dyDescent="0.25">
      <c r="L238" s="132" t="s">
        <v>445</v>
      </c>
      <c r="M238" s="158" t="s">
        <v>267</v>
      </c>
      <c r="N238" s="159">
        <f>H131</f>
        <v>48.435016476257552</v>
      </c>
    </row>
    <row r="239" spans="5:14" ht="15" customHeight="1" x14ac:dyDescent="0.25">
      <c r="F239" s="153" t="s">
        <v>497</v>
      </c>
      <c r="G239" s="162">
        <f>C56</f>
        <v>15</v>
      </c>
      <c r="H239" s="162">
        <f>C57</f>
        <v>1.5</v>
      </c>
      <c r="L239" s="132" t="s">
        <v>447</v>
      </c>
      <c r="M239" s="158" t="s">
        <v>6</v>
      </c>
      <c r="N239" s="159">
        <f>H132</f>
        <v>0.23</v>
      </c>
    </row>
    <row r="240" spans="5:14" ht="15" customHeight="1" x14ac:dyDescent="0.25">
      <c r="F240" s="153"/>
      <c r="G240" s="162"/>
      <c r="H240" s="162"/>
      <c r="L240" s="142" t="s">
        <v>684</v>
      </c>
      <c r="M240" s="158" t="s">
        <v>7</v>
      </c>
      <c r="N240" s="159">
        <f>H133</f>
        <v>4.0999999999999996</v>
      </c>
    </row>
    <row r="241" spans="5:14" ht="15" customHeight="1" x14ac:dyDescent="0.25">
      <c r="F241" s="153" t="s">
        <v>498</v>
      </c>
      <c r="G241" s="162">
        <f>G239/G235</f>
        <v>4.2863818800023434</v>
      </c>
      <c r="H241" s="162">
        <f>G241*SQRT(((H239/G239)^2)+((H235/G235))^2)</f>
        <v>0.44955787394547086</v>
      </c>
      <c r="L241" s="142" t="s">
        <v>685</v>
      </c>
      <c r="M241" s="158" t="s">
        <v>5</v>
      </c>
      <c r="N241" s="159">
        <f>H134</f>
        <v>0.76</v>
      </c>
    </row>
    <row r="242" spans="5:14" ht="15" customHeight="1" x14ac:dyDescent="0.25">
      <c r="L242" s="132" t="s">
        <v>224</v>
      </c>
      <c r="M242" s="22" t="s">
        <v>718</v>
      </c>
      <c r="N242" s="159">
        <f>C54</f>
        <v>0</v>
      </c>
    </row>
    <row r="243" spans="5:14" ht="15" customHeight="1" x14ac:dyDescent="0.25">
      <c r="L243" s="132" t="s">
        <v>228</v>
      </c>
      <c r="M243" s="22" t="s">
        <v>719</v>
      </c>
      <c r="N243" s="159">
        <f>C55</f>
        <v>0</v>
      </c>
    </row>
    <row r="244" spans="5:14" ht="15" customHeight="1" x14ac:dyDescent="0.25">
      <c r="L244" s="142" t="s">
        <v>686</v>
      </c>
      <c r="M244" s="154" t="s">
        <v>755</v>
      </c>
      <c r="N244" s="159">
        <f>H135</f>
        <v>0.25977031731744327</v>
      </c>
    </row>
    <row r="245" spans="5:14" ht="15" customHeight="1" x14ac:dyDescent="0.25">
      <c r="L245" s="142" t="s">
        <v>687</v>
      </c>
      <c r="M245" s="154" t="s">
        <v>756</v>
      </c>
      <c r="N245" s="159">
        <f>H136</f>
        <v>2.5977031731744329E-2</v>
      </c>
    </row>
    <row r="246" spans="5:14" ht="15" customHeight="1" x14ac:dyDescent="0.25">
      <c r="L246" s="142" t="s">
        <v>688</v>
      </c>
      <c r="M246" s="154" t="s">
        <v>757</v>
      </c>
      <c r="N246" s="159">
        <f>G146</f>
        <v>2.8266243132678515</v>
      </c>
    </row>
    <row r="247" spans="5:14" ht="15" customHeight="1" x14ac:dyDescent="0.3">
      <c r="E247" s="140"/>
      <c r="L247" s="142" t="s">
        <v>689</v>
      </c>
      <c r="M247" s="154" t="s">
        <v>758</v>
      </c>
      <c r="N247" s="159">
        <f>H146</f>
        <v>9.2516950188884797E-2</v>
      </c>
    </row>
    <row r="248" spans="5:14" ht="15" customHeight="1" x14ac:dyDescent="0.25">
      <c r="L248" s="142" t="s">
        <v>690</v>
      </c>
      <c r="M248" s="154" t="s">
        <v>759</v>
      </c>
      <c r="N248" s="159">
        <f>G233</f>
        <v>0.67283056964421428</v>
      </c>
    </row>
    <row r="249" spans="5:14" ht="15" customHeight="1" x14ac:dyDescent="0.25">
      <c r="L249" s="142" t="s">
        <v>691</v>
      </c>
      <c r="M249" s="154" t="s">
        <v>760</v>
      </c>
      <c r="N249" s="159">
        <f>H233</f>
        <v>6.0710867271444945E-2</v>
      </c>
    </row>
    <row r="250" spans="5:14" ht="15" customHeight="1" x14ac:dyDescent="0.25">
      <c r="L250" s="142" t="s">
        <v>692</v>
      </c>
      <c r="M250" s="154" t="s">
        <v>442</v>
      </c>
      <c r="N250" s="159">
        <f>G235</f>
        <v>3.4994548829120657</v>
      </c>
    </row>
    <row r="251" spans="5:14" ht="15" customHeight="1" x14ac:dyDescent="0.25">
      <c r="L251" s="142" t="s">
        <v>693</v>
      </c>
      <c r="M251" s="154" t="s">
        <v>444</v>
      </c>
      <c r="N251" s="159">
        <f>H235</f>
        <v>0.11065801135527241</v>
      </c>
    </row>
    <row r="252" spans="5:14" ht="15" customHeight="1" x14ac:dyDescent="0.25">
      <c r="L252" s="132" t="s">
        <v>658</v>
      </c>
      <c r="M252" s="22" t="s">
        <v>225</v>
      </c>
      <c r="N252" s="159">
        <f>C56</f>
        <v>15</v>
      </c>
    </row>
    <row r="253" spans="5:14" ht="15" customHeight="1" x14ac:dyDescent="0.25">
      <c r="L253" s="132" t="s">
        <v>659</v>
      </c>
      <c r="M253" s="22" t="s">
        <v>229</v>
      </c>
      <c r="N253" s="159">
        <f>C57</f>
        <v>1.5</v>
      </c>
    </row>
    <row r="254" spans="5:14" ht="15" customHeight="1" x14ac:dyDescent="0.25">
      <c r="L254" s="142" t="s">
        <v>694</v>
      </c>
      <c r="M254" s="154" t="s">
        <v>446</v>
      </c>
      <c r="N254" s="159">
        <f>G241</f>
        <v>4.2863818800023434</v>
      </c>
    </row>
    <row r="255" spans="5:14" ht="15" customHeight="1" x14ac:dyDescent="0.25">
      <c r="L255" s="142" t="s">
        <v>695</v>
      </c>
      <c r="M255" s="154" t="s">
        <v>448</v>
      </c>
      <c r="N255" s="159">
        <f>H241</f>
        <v>0.44955787394547086</v>
      </c>
    </row>
  </sheetData>
  <customSheetViews>
    <customSheetView guid="{0E0958A0-CA27-4D51-A4B2-87E58FC98B30}" scale="145" topLeftCell="F22">
      <selection activeCell="G38" sqref="G38"/>
      <pageMargins left="0.7" right="0.7" top="0.75" bottom="0.75" header="0.3" footer="0.3"/>
      <pageSetup paperSize="9" orientation="portrait" horizontalDpi="4294967293" r:id="rId1"/>
    </customSheetView>
    <customSheetView guid="{A9D8DC52-F871-43AB-9FC4-781C7783690E}" scale="85" topLeftCell="B250">
      <selection activeCell="F70" sqref="F70"/>
      <pageMargins left="0.7" right="0.7" top="0.75" bottom="0.75" header="0.3" footer="0.3"/>
      <pageSetup paperSize="9" orientation="portrait" horizontalDpi="4294967293" r:id="rId2"/>
    </customSheetView>
    <customSheetView guid="{5F7B65FB-3629-484C-99F7-C769A18C2DDB}" scale="85" topLeftCell="B229">
      <selection activeCell="F244" sqref="F244:I246"/>
      <pageMargins left="0.7" right="0.7" top="0.75" bottom="0.75" header="0.3" footer="0.3"/>
      <pageSetup paperSize="9" orientation="portrait" horizontalDpi="4294967293" r:id="rId3"/>
    </customSheetView>
  </customSheetViews>
  <mergeCells count="17">
    <mergeCell ref="F112:J113"/>
    <mergeCell ref="F7:J9"/>
    <mergeCell ref="F43:J47"/>
    <mergeCell ref="F87:J87"/>
    <mergeCell ref="F102:J102"/>
    <mergeCell ref="F65:J69"/>
    <mergeCell ref="F30:J32"/>
    <mergeCell ref="F123:J125"/>
    <mergeCell ref="F207:J207"/>
    <mergeCell ref="F219:J219"/>
    <mergeCell ref="F230:J230"/>
    <mergeCell ref="F237:J237"/>
    <mergeCell ref="G128:H128"/>
    <mergeCell ref="F143:J143"/>
    <mergeCell ref="F153:I154"/>
    <mergeCell ref="F171:J174"/>
    <mergeCell ref="F190:J192"/>
  </mergeCells>
  <pageMargins left="0.7" right="0.7" top="0.75" bottom="0.75" header="0.3" footer="0.3"/>
  <pageSetup paperSize="9" orientation="portrait" horizontalDpi="4294967293"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abSelected="1" zoomScale="80" zoomScaleNormal="80" workbookViewId="0">
      <selection activeCell="G40" sqref="G40"/>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5.5703125"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766</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57"/>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661</v>
      </c>
      <c r="D6" s="142"/>
      <c r="F6" s="130"/>
      <c r="L6" s="132" t="s">
        <v>115</v>
      </c>
      <c r="M6" s="22" t="s">
        <v>116</v>
      </c>
      <c r="N6" s="204" t="str">
        <f t="shared" si="0"/>
        <v>Polymineral</v>
      </c>
      <c r="P6" s="57"/>
    </row>
    <row r="7" spans="1:53" ht="15" customHeight="1" x14ac:dyDescent="0.25">
      <c r="A7" s="136" t="s">
        <v>507</v>
      </c>
      <c r="B7" s="22" t="s">
        <v>508</v>
      </c>
      <c r="C7" s="135" t="s">
        <v>524</v>
      </c>
      <c r="D7" s="142"/>
      <c r="F7" s="306" t="s">
        <v>516</v>
      </c>
      <c r="G7" s="306"/>
      <c r="H7" s="306"/>
      <c r="I7" s="306"/>
      <c r="J7" s="306"/>
      <c r="L7" s="132" t="s">
        <v>507</v>
      </c>
      <c r="M7" s="22" t="s">
        <v>508</v>
      </c>
      <c r="N7" s="204" t="str">
        <f t="shared" si="0"/>
        <v>PM</v>
      </c>
      <c r="P7" s="57"/>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c r="P8" s="57"/>
    </row>
    <row r="9" spans="1:53" ht="15" customHeight="1" x14ac:dyDescent="0.25">
      <c r="A9" s="136" t="s">
        <v>120</v>
      </c>
      <c r="B9" s="22" t="s">
        <v>701</v>
      </c>
      <c r="C9" s="143">
        <v>4</v>
      </c>
      <c r="D9" s="142"/>
      <c r="F9" s="306"/>
      <c r="G9" s="306"/>
      <c r="H9" s="306"/>
      <c r="I9" s="306"/>
      <c r="J9" s="306"/>
      <c r="L9" s="132" t="s">
        <v>120</v>
      </c>
      <c r="M9" s="22" t="s">
        <v>701</v>
      </c>
      <c r="N9" s="204">
        <f t="shared" si="0"/>
        <v>4</v>
      </c>
      <c r="P9" s="57"/>
      <c r="Q9" s="207"/>
    </row>
    <row r="10" spans="1:53" ht="15" customHeight="1" x14ac:dyDescent="0.25">
      <c r="A10" s="136" t="s">
        <v>121</v>
      </c>
      <c r="B10" s="22" t="s">
        <v>122</v>
      </c>
      <c r="C10" s="143">
        <v>0.4</v>
      </c>
      <c r="D10" s="142"/>
      <c r="L10" s="132" t="s">
        <v>121</v>
      </c>
      <c r="M10" s="22" t="s">
        <v>122</v>
      </c>
      <c r="N10" s="204">
        <f t="shared" si="0"/>
        <v>0.4</v>
      </c>
      <c r="P10" s="57"/>
      <c r="Q10" s="207"/>
    </row>
    <row r="11" spans="1:53" ht="15" customHeight="1" x14ac:dyDescent="0.25">
      <c r="A11" s="136" t="s">
        <v>123</v>
      </c>
      <c r="B11" s="22" t="s">
        <v>124</v>
      </c>
      <c r="C11" s="143">
        <v>12</v>
      </c>
      <c r="D11" s="142"/>
      <c r="F11" s="170"/>
      <c r="G11" s="52" t="s">
        <v>463</v>
      </c>
      <c r="H11" s="52" t="s">
        <v>464</v>
      </c>
      <c r="I11" s="52" t="s">
        <v>465</v>
      </c>
      <c r="J11" s="145"/>
      <c r="L11" s="132" t="s">
        <v>123</v>
      </c>
      <c r="M11" s="22" t="s">
        <v>124</v>
      </c>
      <c r="N11" s="204">
        <f t="shared" si="0"/>
        <v>12</v>
      </c>
      <c r="P11" s="57"/>
      <c r="Q11" s="207"/>
    </row>
    <row r="12" spans="1:53" ht="15" customHeight="1" x14ac:dyDescent="0.25">
      <c r="A12" s="136" t="s">
        <v>125</v>
      </c>
      <c r="B12" s="22" t="s">
        <v>126</v>
      </c>
      <c r="C12" s="143">
        <v>0.12</v>
      </c>
      <c r="D12" s="142"/>
      <c r="E12" s="146"/>
      <c r="F12" s="171" t="s">
        <v>11</v>
      </c>
      <c r="G12" s="138">
        <f>$C$9*'S3.2 Conversion factors'!C6</f>
        <v>11.12</v>
      </c>
      <c r="H12" s="138">
        <f>$C$9*'S3.2 Conversion factors'!C10</f>
        <v>0.58399999999999996</v>
      </c>
      <c r="I12" s="138">
        <f>$C$9*'S3.2 Conversion factors'!C18</f>
        <v>0.45200000000000001</v>
      </c>
      <c r="L12" s="132" t="s">
        <v>125</v>
      </c>
      <c r="M12" s="22" t="s">
        <v>126</v>
      </c>
      <c r="N12" s="204">
        <f t="shared" si="0"/>
        <v>0.12</v>
      </c>
      <c r="P12" s="57"/>
      <c r="Q12" s="207"/>
    </row>
    <row r="13" spans="1:53" ht="15" customHeight="1" x14ac:dyDescent="0.25">
      <c r="A13" s="136" t="s">
        <v>127</v>
      </c>
      <c r="B13" s="22" t="s">
        <v>128</v>
      </c>
      <c r="C13" s="143">
        <v>0.83</v>
      </c>
      <c r="D13" s="142"/>
      <c r="E13" s="146"/>
      <c r="F13" s="171" t="s">
        <v>451</v>
      </c>
      <c r="G13" s="138">
        <f>$G$12*SQRT((('S3.2 Conversion factors'!C7/'S3.2 Conversion factors'!C6)^2)+(($C$10/$C$9)^2))</f>
        <v>1.1128620847812851</v>
      </c>
      <c r="H13" s="138">
        <f>$H$12*SQRT((('S3.2 Conversion factors'!C11/'S3.2 Conversion factors'!C10)^2)+(($C$10/$C$9)^2))</f>
        <v>5.8421943740819986E-2</v>
      </c>
      <c r="I13" s="138">
        <f>$I$12*SQRT((('S3.2 Conversion factors'!C19/'S3.2 Conversion factors'!C18)^2)+(($C$10/$C$9)^2))</f>
        <v>4.5207231861194554E-2</v>
      </c>
      <c r="K13" s="147"/>
      <c r="L13" s="132" t="s">
        <v>127</v>
      </c>
      <c r="M13" s="22" t="s">
        <v>128</v>
      </c>
      <c r="N13" s="204">
        <f t="shared" si="0"/>
        <v>0.83</v>
      </c>
      <c r="P13" s="57"/>
      <c r="Q13" s="207"/>
    </row>
    <row r="14" spans="1:53" ht="15" customHeight="1" x14ac:dyDescent="0.25">
      <c r="A14" s="136" t="s">
        <v>129</v>
      </c>
      <c r="B14" s="22" t="s">
        <v>130</v>
      </c>
      <c r="C14" s="143">
        <v>0.08</v>
      </c>
      <c r="D14" s="142"/>
      <c r="E14" s="21"/>
      <c r="F14" s="171" t="s">
        <v>12</v>
      </c>
      <c r="G14" s="138">
        <f>$C$11*'S3.2 Conversion factors'!C8</f>
        <v>8.7839999999999989</v>
      </c>
      <c r="H14" s="138">
        <f>$C$11*'S3.2 Conversion factors'!C12</f>
        <v>0.3276</v>
      </c>
      <c r="I14" s="138">
        <f>$C$11*'S3.2 Conversion factors'!C20</f>
        <v>0.57120000000000004</v>
      </c>
      <c r="K14" s="147"/>
      <c r="L14" s="132" t="s">
        <v>129</v>
      </c>
      <c r="M14" s="22" t="s">
        <v>130</v>
      </c>
      <c r="N14" s="204">
        <f t="shared" si="0"/>
        <v>0.08</v>
      </c>
      <c r="P14" s="57"/>
      <c r="Q14" s="207"/>
    </row>
    <row r="15" spans="1:53" ht="15" customHeight="1" x14ac:dyDescent="0.25">
      <c r="A15" s="136" t="s">
        <v>131</v>
      </c>
      <c r="B15" s="22" t="s">
        <v>132</v>
      </c>
      <c r="C15" s="135">
        <v>0</v>
      </c>
      <c r="D15" s="142"/>
      <c r="E15" s="21"/>
      <c r="F15" s="171" t="s">
        <v>452</v>
      </c>
      <c r="G15" s="138">
        <f>$G$14*SQRT((('S3.2 Conversion factors'!C9/'S3.2 Conversion factors'!C8)^2)+(($C$12/$C$11)^2))</f>
        <v>9.3138824525281411E-2</v>
      </c>
      <c r="H15" s="138">
        <f>$H$14*SQRT((('S3.2 Conversion factors'!C13/'S3.2 Conversion factors'!C12)^2)+(($C$12/$C$11)^2))</f>
        <v>1.1210787821123364E-2</v>
      </c>
      <c r="I15" s="138">
        <f>$I$14*SQRT((('S3.2 Conversion factors'!C21/'S3.2 Conversion factors'!C20)^2)+(($C$12/$C$11)^2))</f>
        <v>6.1860985996182033E-3</v>
      </c>
      <c r="K15" s="147"/>
      <c r="L15" s="132" t="s">
        <v>131</v>
      </c>
      <c r="M15" s="22" t="s">
        <v>132</v>
      </c>
      <c r="N15" s="204">
        <f t="shared" si="0"/>
        <v>0</v>
      </c>
      <c r="P15" s="57"/>
      <c r="Q15" s="207"/>
    </row>
    <row r="16" spans="1:53" ht="15" customHeight="1" x14ac:dyDescent="0.25">
      <c r="A16" s="136" t="s">
        <v>136</v>
      </c>
      <c r="B16" s="22" t="s">
        <v>137</v>
      </c>
      <c r="C16" s="135">
        <v>0</v>
      </c>
      <c r="D16" s="142"/>
      <c r="E16" s="203"/>
      <c r="F16" s="171" t="s">
        <v>18</v>
      </c>
      <c r="G16" s="138"/>
      <c r="H16" s="138">
        <f>$C$13*'S3.2 Conversion factors'!C14</f>
        <v>0.64905999999999997</v>
      </c>
      <c r="I16" s="138">
        <f>$C$13*'S3.2 Conversion factors'!C22</f>
        <v>0.20168999999999998</v>
      </c>
      <c r="K16" s="147"/>
      <c r="L16" s="132" t="s">
        <v>136</v>
      </c>
      <c r="M16" s="22" t="s">
        <v>137</v>
      </c>
      <c r="N16" s="204">
        <f t="shared" si="0"/>
        <v>0</v>
      </c>
      <c r="P16" s="57"/>
      <c r="Q16" s="207"/>
    </row>
    <row r="17" spans="1:17" ht="15" customHeight="1" x14ac:dyDescent="0.25">
      <c r="A17" s="136" t="s">
        <v>138</v>
      </c>
      <c r="B17" s="22" t="s">
        <v>139</v>
      </c>
      <c r="C17" s="135" t="s">
        <v>520</v>
      </c>
      <c r="D17" s="142"/>
      <c r="E17" s="21"/>
      <c r="F17" s="171" t="s">
        <v>453</v>
      </c>
      <c r="G17" s="138"/>
      <c r="H17" s="138">
        <f>$H$16*SQRT((('S3.2 Conversion factors'!C15/'S3.2 Conversion factors'!C14)^2)+(($C$14/$C$13)^2))</f>
        <v>6.2838963895820221E-2</v>
      </c>
      <c r="I17" s="138">
        <f>$I$16*SQRT((('S3.2 Conversion factors'!C23/'S3.2 Conversion factors'!C22)^2)+(($C$14/$C$13)^2))</f>
        <v>1.9822549677100201E-2</v>
      </c>
      <c r="K17" s="147"/>
      <c r="L17" s="132" t="s">
        <v>138</v>
      </c>
      <c r="M17" s="22" t="s">
        <v>139</v>
      </c>
      <c r="N17" s="204" t="str">
        <f t="shared" si="0"/>
        <v>Y</v>
      </c>
      <c r="P17" s="57"/>
      <c r="Q17" s="207"/>
    </row>
    <row r="18" spans="1:17" ht="15" customHeight="1" x14ac:dyDescent="0.25">
      <c r="A18" s="136" t="s">
        <v>140</v>
      </c>
      <c r="B18" s="22" t="s">
        <v>141</v>
      </c>
      <c r="C18" s="143"/>
      <c r="D18" s="142"/>
      <c r="E18" s="21"/>
      <c r="F18" s="171" t="s">
        <v>24</v>
      </c>
      <c r="G18" s="138"/>
      <c r="H18" s="250">
        <f>IF(C17="Y",(-9.17+38.13*C13)*'S3.2 Conversion factors'!C16,C15*'S3.2 Conversion factors'!C16)</f>
        <v>8.5416019999999988E-3</v>
      </c>
      <c r="I18" s="138"/>
      <c r="K18" s="148"/>
      <c r="L18" s="132" t="s">
        <v>142</v>
      </c>
      <c r="M18" s="156" t="s">
        <v>559</v>
      </c>
      <c r="N18" s="159">
        <f>G12</f>
        <v>11.12</v>
      </c>
      <c r="P18" s="57"/>
      <c r="Q18" s="207"/>
    </row>
    <row r="19" spans="1:17" ht="15" customHeight="1" x14ac:dyDescent="0.25">
      <c r="A19" s="136" t="s">
        <v>143</v>
      </c>
      <c r="B19" s="22" t="s">
        <v>702</v>
      </c>
      <c r="C19" s="143"/>
      <c r="D19" s="142"/>
      <c r="E19" s="21"/>
      <c r="F19" s="171" t="s">
        <v>454</v>
      </c>
      <c r="G19" s="138"/>
      <c r="H19" s="250">
        <f>IF(H18=0,0,(IF(C17="Y",($H$18*SQRT(((C14/C13)^2)+(('S3.2 Conversion factors'!C17/'S3.2 Conversion factors'!C16)^2))),(H18*SQRT(((C16/C15)^2)+(('S3.2 Conversion factors'!C17/'S3.2 Conversion factors'!C16)^2))))))</f>
        <v>8.4374717865320795E-4</v>
      </c>
      <c r="I19" s="138"/>
      <c r="K19" s="148"/>
      <c r="L19" s="132" t="s">
        <v>144</v>
      </c>
      <c r="M19" s="154" t="s">
        <v>560</v>
      </c>
      <c r="N19" s="159">
        <f>G13</f>
        <v>1.1128620847812851</v>
      </c>
      <c r="P19" s="57"/>
      <c r="Q19" s="207"/>
    </row>
    <row r="20" spans="1:17" ht="15" customHeight="1" x14ac:dyDescent="0.25">
      <c r="A20" s="136" t="s">
        <v>145</v>
      </c>
      <c r="B20" s="22" t="s">
        <v>146</v>
      </c>
      <c r="C20" s="143"/>
      <c r="D20" s="142"/>
      <c r="E20" s="21"/>
      <c r="F20" s="171" t="s">
        <v>502</v>
      </c>
      <c r="G20" s="138">
        <f>C27</f>
        <v>0</v>
      </c>
      <c r="H20" s="138">
        <f>C29</f>
        <v>2.5</v>
      </c>
      <c r="I20" s="138">
        <f>C31</f>
        <v>0</v>
      </c>
      <c r="K20" s="148"/>
      <c r="L20" s="132" t="s">
        <v>147</v>
      </c>
      <c r="M20" s="154" t="s">
        <v>561</v>
      </c>
      <c r="N20" s="159">
        <f>H12</f>
        <v>0.58399999999999996</v>
      </c>
      <c r="P20" s="57"/>
      <c r="Q20" s="207"/>
    </row>
    <row r="21" spans="1:17" ht="15" customHeight="1" x14ac:dyDescent="0.25">
      <c r="A21" s="136" t="s">
        <v>148</v>
      </c>
      <c r="B21" s="22" t="s">
        <v>703</v>
      </c>
      <c r="C21" s="143"/>
      <c r="D21" s="142"/>
      <c r="E21" s="21"/>
      <c r="F21" s="171" t="s">
        <v>503</v>
      </c>
      <c r="G21" s="138">
        <f>C28</f>
        <v>0</v>
      </c>
      <c r="H21" s="138">
        <f>C30</f>
        <v>0.15</v>
      </c>
      <c r="I21" s="138">
        <f>C32</f>
        <v>0</v>
      </c>
      <c r="K21" s="148"/>
      <c r="L21" s="132" t="s">
        <v>149</v>
      </c>
      <c r="M21" s="154" t="s">
        <v>562</v>
      </c>
      <c r="N21" s="159">
        <f>H13</f>
        <v>5.8421943740819986E-2</v>
      </c>
      <c r="P21" s="57"/>
      <c r="Q21" s="207"/>
    </row>
    <row r="22" spans="1:17" ht="15" customHeight="1" x14ac:dyDescent="0.25">
      <c r="A22" s="136" t="s">
        <v>150</v>
      </c>
      <c r="B22" s="22" t="s">
        <v>151</v>
      </c>
      <c r="C22" s="143">
        <v>12.5</v>
      </c>
      <c r="D22" s="142"/>
      <c r="E22" s="21"/>
      <c r="F22" s="171"/>
      <c r="G22" s="138"/>
      <c r="H22" s="138"/>
      <c r="I22" s="138"/>
      <c r="K22" s="148"/>
      <c r="L22" s="132" t="s">
        <v>152</v>
      </c>
      <c r="M22" s="154" t="s">
        <v>563</v>
      </c>
      <c r="N22" s="159">
        <f>I12</f>
        <v>0.45200000000000001</v>
      </c>
      <c r="P22" s="57"/>
      <c r="Q22" s="207"/>
    </row>
    <row r="23" spans="1:17" ht="15" customHeight="1" x14ac:dyDescent="0.25">
      <c r="A23" s="136" t="s">
        <v>153</v>
      </c>
      <c r="B23" s="22" t="s">
        <v>704</v>
      </c>
      <c r="C23" s="143">
        <v>0.5</v>
      </c>
      <c r="D23" s="142"/>
      <c r="E23" s="21"/>
      <c r="F23" s="171"/>
      <c r="G23" s="138"/>
      <c r="H23" s="138"/>
      <c r="I23" s="138"/>
      <c r="K23" s="148"/>
      <c r="L23" s="132" t="s">
        <v>154</v>
      </c>
      <c r="M23" s="154" t="s">
        <v>720</v>
      </c>
      <c r="N23" s="159">
        <f>I13</f>
        <v>4.5207231861194554E-2</v>
      </c>
      <c r="P23" s="57"/>
      <c r="Q23" s="207"/>
    </row>
    <row r="24" spans="1:17" ht="15" customHeight="1" x14ac:dyDescent="0.25">
      <c r="A24" s="136" t="s">
        <v>155</v>
      </c>
      <c r="B24" s="22" t="s">
        <v>705</v>
      </c>
      <c r="C24" s="135"/>
      <c r="D24" s="142"/>
      <c r="E24" s="21"/>
      <c r="F24" s="171" t="s">
        <v>455</v>
      </c>
      <c r="G24" s="164">
        <f>SUM(G12,G14)</f>
        <v>19.903999999999996</v>
      </c>
      <c r="H24" s="164">
        <f>C29</f>
        <v>2.5</v>
      </c>
      <c r="I24" s="164">
        <f>SUM(I12,I14,I16)</f>
        <v>1.22489</v>
      </c>
      <c r="K24" s="148"/>
      <c r="L24" s="132" t="s">
        <v>156</v>
      </c>
      <c r="M24" s="154" t="s">
        <v>564</v>
      </c>
      <c r="N24" s="159">
        <f>G14</f>
        <v>8.7839999999999989</v>
      </c>
      <c r="O24" s="150"/>
      <c r="P24" s="57"/>
      <c r="Q24" s="207"/>
    </row>
    <row r="25" spans="1:17" ht="15" customHeight="1" x14ac:dyDescent="0.25">
      <c r="A25" s="136" t="s">
        <v>157</v>
      </c>
      <c r="B25" s="22" t="s">
        <v>706</v>
      </c>
      <c r="C25" s="135"/>
      <c r="D25" s="142"/>
      <c r="F25" s="171" t="s">
        <v>456</v>
      </c>
      <c r="G25" s="164">
        <f>SQRT((G13^2)+(G15^2))</f>
        <v>1.1167528197312506</v>
      </c>
      <c r="H25" s="164">
        <f>C30</f>
        <v>0.15</v>
      </c>
      <c r="I25" s="164">
        <f>SQRT((I13^2)+(I15^2)+(I17^2)+(I19^2))</f>
        <v>4.9748317601071769E-2</v>
      </c>
      <c r="K25" s="148"/>
      <c r="L25" s="132" t="s">
        <v>158</v>
      </c>
      <c r="M25" s="154" t="s">
        <v>565</v>
      </c>
      <c r="N25" s="159">
        <f>G15</f>
        <v>9.3138824525281411E-2</v>
      </c>
      <c r="O25" s="150"/>
      <c r="P25" s="57"/>
      <c r="Q25" s="207"/>
    </row>
    <row r="26" spans="1:17" ht="15" customHeight="1" x14ac:dyDescent="0.25">
      <c r="A26" s="136" t="s">
        <v>159</v>
      </c>
      <c r="B26" s="22" t="s">
        <v>160</v>
      </c>
      <c r="C26" s="149" t="s">
        <v>505</v>
      </c>
      <c r="D26" s="142"/>
      <c r="E26" s="21"/>
      <c r="K26" s="148"/>
      <c r="L26" s="132" t="s">
        <v>161</v>
      </c>
      <c r="M26" s="154" t="s">
        <v>566</v>
      </c>
      <c r="N26" s="159">
        <f>H14</f>
        <v>0.3276</v>
      </c>
      <c r="O26" s="150"/>
      <c r="P26" s="57"/>
      <c r="Q26" s="207"/>
    </row>
    <row r="27" spans="1:17" ht="15" customHeight="1" x14ac:dyDescent="0.25">
      <c r="A27" s="136" t="s">
        <v>162</v>
      </c>
      <c r="B27" s="22" t="s">
        <v>472</v>
      </c>
      <c r="C27" s="149"/>
      <c r="D27" s="142"/>
      <c r="E27" s="21"/>
      <c r="K27" s="148"/>
      <c r="L27" s="132" t="s">
        <v>163</v>
      </c>
      <c r="M27" s="154" t="s">
        <v>721</v>
      </c>
      <c r="N27" s="159">
        <f>H15</f>
        <v>1.1210787821123364E-2</v>
      </c>
      <c r="O27" s="150"/>
      <c r="P27" s="57"/>
      <c r="Q27" s="207"/>
    </row>
    <row r="28" spans="1:17" ht="15" customHeight="1" x14ac:dyDescent="0.25">
      <c r="A28" s="136" t="s">
        <v>164</v>
      </c>
      <c r="B28" s="22" t="s">
        <v>707</v>
      </c>
      <c r="C28" s="149"/>
      <c r="D28" s="142"/>
      <c r="E28" s="21"/>
      <c r="F28" s="222" t="s">
        <v>548</v>
      </c>
      <c r="K28" s="148"/>
      <c r="L28" s="132" t="s">
        <v>165</v>
      </c>
      <c r="M28" s="154" t="s">
        <v>567</v>
      </c>
      <c r="N28" s="159">
        <f>I14</f>
        <v>0.57120000000000004</v>
      </c>
      <c r="O28" s="150"/>
      <c r="P28" s="57"/>
      <c r="Q28" s="207"/>
    </row>
    <row r="29" spans="1:17" ht="15" customHeight="1" x14ac:dyDescent="0.25">
      <c r="A29" s="136" t="s">
        <v>166</v>
      </c>
      <c r="B29" s="22" t="s">
        <v>473</v>
      </c>
      <c r="C29" s="149">
        <v>2.5</v>
      </c>
      <c r="D29" s="142"/>
      <c r="E29" s="21"/>
      <c r="K29" s="148"/>
      <c r="L29" s="132" t="s">
        <v>167</v>
      </c>
      <c r="M29" s="154" t="s">
        <v>568</v>
      </c>
      <c r="N29" s="159">
        <f>I15</f>
        <v>6.1860985996182033E-3</v>
      </c>
      <c r="O29" s="150"/>
      <c r="P29" s="57"/>
      <c r="Q29" s="207"/>
    </row>
    <row r="30" spans="1:17" ht="15" customHeight="1" x14ac:dyDescent="0.25">
      <c r="A30" s="136" t="s">
        <v>168</v>
      </c>
      <c r="B30" s="22" t="s">
        <v>708</v>
      </c>
      <c r="C30" s="149">
        <v>0.15</v>
      </c>
      <c r="D30" s="142"/>
      <c r="E30" s="21"/>
      <c r="F30" s="308" t="s">
        <v>996</v>
      </c>
      <c r="G30" s="308"/>
      <c r="H30" s="308"/>
      <c r="I30" s="308"/>
      <c r="J30" s="308"/>
      <c r="K30" s="148"/>
      <c r="L30" s="132" t="s">
        <v>169</v>
      </c>
      <c r="M30" s="154" t="s">
        <v>569</v>
      </c>
      <c r="N30" s="159">
        <f>H16</f>
        <v>0.64905999999999997</v>
      </c>
      <c r="O30" s="150"/>
      <c r="P30" s="57"/>
      <c r="Q30" s="207"/>
    </row>
    <row r="31" spans="1:17" ht="15" customHeight="1" x14ac:dyDescent="0.25">
      <c r="A31" s="136" t="s">
        <v>170</v>
      </c>
      <c r="B31" s="22" t="s">
        <v>709</v>
      </c>
      <c r="C31" s="149"/>
      <c r="D31" s="142"/>
      <c r="E31" s="21"/>
      <c r="F31" s="308"/>
      <c r="G31" s="308"/>
      <c r="H31" s="308"/>
      <c r="I31" s="308"/>
      <c r="J31" s="308"/>
      <c r="K31" s="148"/>
      <c r="L31" s="132" t="s">
        <v>171</v>
      </c>
      <c r="M31" s="154" t="s">
        <v>570</v>
      </c>
      <c r="N31" s="159">
        <f>H17</f>
        <v>6.2838963895820221E-2</v>
      </c>
      <c r="O31" s="150"/>
      <c r="P31" s="57"/>
      <c r="Q31" s="207"/>
    </row>
    <row r="32" spans="1:17" ht="15" customHeight="1" x14ac:dyDescent="0.25">
      <c r="A32" s="136" t="s">
        <v>172</v>
      </c>
      <c r="B32" s="22" t="s">
        <v>710</v>
      </c>
      <c r="C32" s="149"/>
      <c r="D32" s="142"/>
      <c r="E32" s="21"/>
      <c r="F32" s="308"/>
      <c r="G32" s="308"/>
      <c r="H32" s="308"/>
      <c r="I32" s="308"/>
      <c r="J32" s="308"/>
      <c r="K32" s="148"/>
      <c r="L32" s="132" t="s">
        <v>173</v>
      </c>
      <c r="M32" s="154" t="s">
        <v>571</v>
      </c>
      <c r="N32" s="159">
        <f>I16</f>
        <v>0.20168999999999998</v>
      </c>
      <c r="O32" s="150"/>
      <c r="P32" s="57"/>
      <c r="Q32" s="207"/>
    </row>
    <row r="33" spans="1:17" ht="15" customHeight="1" x14ac:dyDescent="0.25">
      <c r="A33" s="136" t="s">
        <v>174</v>
      </c>
      <c r="B33" s="22" t="s">
        <v>581</v>
      </c>
      <c r="C33" s="149"/>
      <c r="D33" s="142"/>
      <c r="E33" s="21"/>
      <c r="K33" s="148"/>
      <c r="L33" s="132" t="s">
        <v>175</v>
      </c>
      <c r="M33" s="154" t="s">
        <v>722</v>
      </c>
      <c r="N33" s="159">
        <f>I17</f>
        <v>1.9822549677100201E-2</v>
      </c>
      <c r="P33" s="57"/>
      <c r="Q33" s="207"/>
    </row>
    <row r="34" spans="1:17" ht="15" customHeight="1" x14ac:dyDescent="0.25">
      <c r="A34" s="136" t="s">
        <v>176</v>
      </c>
      <c r="B34" s="22" t="s">
        <v>711</v>
      </c>
      <c r="C34" s="149"/>
      <c r="D34" s="142"/>
      <c r="E34" s="21"/>
      <c r="F34" s="170"/>
      <c r="G34" s="225" t="s">
        <v>549</v>
      </c>
      <c r="H34" s="225" t="s">
        <v>554</v>
      </c>
      <c r="I34" s="225" t="s">
        <v>555</v>
      </c>
      <c r="K34" s="148"/>
      <c r="L34" s="132" t="s">
        <v>177</v>
      </c>
      <c r="M34" s="154" t="s">
        <v>572</v>
      </c>
      <c r="N34" s="159">
        <f>H18</f>
        <v>8.5416019999999988E-3</v>
      </c>
      <c r="P34" s="57"/>
      <c r="Q34" s="207"/>
    </row>
    <row r="35" spans="1:17" ht="15" customHeight="1" x14ac:dyDescent="0.25">
      <c r="A35" s="136" t="s">
        <v>178</v>
      </c>
      <c r="B35" s="22" t="s">
        <v>655</v>
      </c>
      <c r="C35" s="149" t="s">
        <v>520</v>
      </c>
      <c r="D35" s="142"/>
      <c r="E35" s="21"/>
      <c r="F35" s="174" t="s">
        <v>553</v>
      </c>
      <c r="G35" s="162">
        <f>IF(C35="N",1,IF(C47&gt;0.3,1,VLOOKUP((C47*(2/C49)),'S3.7Shallow depth gamma scaling'!$G$6:$K$66,2)))</f>
        <v>0.97299999999950604</v>
      </c>
      <c r="H35" s="162">
        <f>G35*I12</f>
        <v>0.43979599999977675</v>
      </c>
      <c r="I35" s="162">
        <f>G35*I13</f>
        <v>4.3986636600919969E-2</v>
      </c>
      <c r="K35" s="148"/>
      <c r="L35" s="132" t="s">
        <v>179</v>
      </c>
      <c r="M35" s="154" t="s">
        <v>573</v>
      </c>
      <c r="N35" s="159">
        <f>H19</f>
        <v>8.4374717865320795E-4</v>
      </c>
      <c r="P35" s="57"/>
      <c r="Q35" s="207"/>
    </row>
    <row r="36" spans="1:17" ht="15" customHeight="1" x14ac:dyDescent="0.25">
      <c r="A36" s="136" t="s">
        <v>180</v>
      </c>
      <c r="B36" s="22" t="s">
        <v>470</v>
      </c>
      <c r="C36" s="135">
        <v>4</v>
      </c>
      <c r="D36" s="142"/>
      <c r="E36" s="21"/>
      <c r="F36" s="174" t="s">
        <v>552</v>
      </c>
      <c r="G36" s="162">
        <f>IF(C35="N",1,IF(C47&gt;0.3,1,VLOOKUP((C47*(2/C49)),'S3.7Shallow depth gamma scaling'!$G$6:$K$66,3)))</f>
        <v>0.966999999984545</v>
      </c>
      <c r="H36" s="162">
        <f>G36*I14</f>
        <v>0.55235039999117219</v>
      </c>
      <c r="I36" s="162">
        <f>G36*I15</f>
        <v>5.9819573457351961E-3</v>
      </c>
      <c r="K36" s="148"/>
      <c r="L36" s="132" t="s">
        <v>140</v>
      </c>
      <c r="M36" s="22" t="s">
        <v>141</v>
      </c>
      <c r="N36" s="159">
        <f t="shared" ref="N36:N44" si="1">C18</f>
        <v>0</v>
      </c>
      <c r="P36" s="57"/>
      <c r="Q36" s="207"/>
    </row>
    <row r="37" spans="1:17" ht="15" customHeight="1" x14ac:dyDescent="0.25">
      <c r="A37" s="136" t="s">
        <v>181</v>
      </c>
      <c r="B37" s="22" t="s">
        <v>471</v>
      </c>
      <c r="C37" s="135">
        <v>11</v>
      </c>
      <c r="D37" s="142"/>
      <c r="E37" s="21"/>
      <c r="F37" s="174" t="s">
        <v>551</v>
      </c>
      <c r="G37" s="162">
        <f>IF(C35="N",1,IF(C47&gt;0.3,1,VLOOKUP((C47*(2/C49)),'S3.7Shallow depth gamma scaling'!$G$6:$K$66,4)))</f>
        <v>0.96599999997956798</v>
      </c>
      <c r="H37" s="162">
        <f>G37*I16</f>
        <v>0.19483253999587904</v>
      </c>
      <c r="I37" s="162">
        <f>G37*I17</f>
        <v>1.914858298767378E-2</v>
      </c>
      <c r="K37" s="148"/>
      <c r="L37" s="132" t="s">
        <v>143</v>
      </c>
      <c r="M37" s="22" t="s">
        <v>702</v>
      </c>
      <c r="N37" s="159">
        <f t="shared" si="1"/>
        <v>0</v>
      </c>
      <c r="P37" s="57"/>
      <c r="Q37" s="207"/>
    </row>
    <row r="38" spans="1:17" ht="15" customHeight="1" x14ac:dyDescent="0.25">
      <c r="A38" s="136" t="s">
        <v>182</v>
      </c>
      <c r="B38" s="22" t="s">
        <v>247</v>
      </c>
      <c r="C38" s="135" t="s">
        <v>13</v>
      </c>
      <c r="D38" s="142"/>
      <c r="E38" s="21"/>
      <c r="F38" s="224" t="s">
        <v>474</v>
      </c>
      <c r="G38" s="162">
        <f>IF(C35="N",1,IF(C47&gt;0.3,1,VLOOKUP((C47*(2/C49)),'S3.7Shallow depth gamma scaling'!$G$6:$K$66,5)))</f>
        <v>0.96800000000641195</v>
      </c>
      <c r="H38" s="162">
        <f>G38*I24</f>
        <v>1.185693520007854</v>
      </c>
      <c r="I38" s="162">
        <f>G38*I25</f>
        <v>4.8156371438156459E-2</v>
      </c>
      <c r="K38" s="148"/>
      <c r="L38" s="132" t="s">
        <v>145</v>
      </c>
      <c r="M38" s="22" t="s">
        <v>146</v>
      </c>
      <c r="N38" s="159">
        <f t="shared" si="1"/>
        <v>0</v>
      </c>
      <c r="P38" s="57"/>
      <c r="Q38" s="207"/>
    </row>
    <row r="39" spans="1:17" ht="15" customHeight="1" x14ac:dyDescent="0.25">
      <c r="A39" s="136" t="s">
        <v>183</v>
      </c>
      <c r="B39" s="22" t="s">
        <v>270</v>
      </c>
      <c r="C39" s="135" t="s">
        <v>519</v>
      </c>
      <c r="D39" s="142"/>
      <c r="E39" s="21"/>
      <c r="K39" s="148"/>
      <c r="L39" s="132" t="s">
        <v>148</v>
      </c>
      <c r="M39" s="22" t="s">
        <v>703</v>
      </c>
      <c r="N39" s="159">
        <f t="shared" si="1"/>
        <v>0</v>
      </c>
      <c r="P39" s="57"/>
      <c r="Q39" s="207"/>
    </row>
    <row r="40" spans="1:17" ht="15" customHeight="1" x14ac:dyDescent="0.25">
      <c r="A40" s="136" t="s">
        <v>184</v>
      </c>
      <c r="B40" s="22" t="s">
        <v>546</v>
      </c>
      <c r="C40" s="135">
        <v>0</v>
      </c>
      <c r="D40" s="142"/>
      <c r="E40" s="21"/>
      <c r="K40" s="148"/>
      <c r="L40" s="132" t="s">
        <v>150</v>
      </c>
      <c r="M40" s="22" t="s">
        <v>151</v>
      </c>
      <c r="N40" s="159">
        <f t="shared" si="1"/>
        <v>12.5</v>
      </c>
      <c r="P40" s="57"/>
      <c r="Q40" s="207"/>
    </row>
    <row r="41" spans="1:17" ht="15" customHeight="1" x14ac:dyDescent="0.25">
      <c r="A41" s="136" t="s">
        <v>186</v>
      </c>
      <c r="B41" s="22" t="s">
        <v>547</v>
      </c>
      <c r="C41" s="135">
        <v>0</v>
      </c>
      <c r="D41" s="142"/>
      <c r="F41" s="130" t="s">
        <v>460</v>
      </c>
      <c r="L41" s="132" t="s">
        <v>153</v>
      </c>
      <c r="M41" s="22" t="s">
        <v>704</v>
      </c>
      <c r="N41" s="159">
        <f t="shared" si="1"/>
        <v>0.5</v>
      </c>
      <c r="P41" s="57"/>
      <c r="Q41" s="207"/>
    </row>
    <row r="42" spans="1:17" ht="15" customHeight="1" x14ac:dyDescent="0.25">
      <c r="A42" s="136" t="s">
        <v>189</v>
      </c>
      <c r="B42" s="22" t="s">
        <v>712</v>
      </c>
      <c r="C42" s="135"/>
      <c r="D42" s="142"/>
      <c r="L42" s="132" t="s">
        <v>155</v>
      </c>
      <c r="M42" s="22" t="s">
        <v>705</v>
      </c>
      <c r="N42" s="159">
        <f t="shared" si="1"/>
        <v>0</v>
      </c>
      <c r="P42" s="57"/>
      <c r="Q42" s="207"/>
    </row>
    <row r="43" spans="1:17" ht="15" customHeight="1" x14ac:dyDescent="0.25">
      <c r="A43" s="136" t="s">
        <v>192</v>
      </c>
      <c r="B43" s="22" t="s">
        <v>187</v>
      </c>
      <c r="C43" s="149">
        <v>8.5999999999999993E-2</v>
      </c>
      <c r="D43" s="142"/>
      <c r="F43" s="306" t="s">
        <v>771</v>
      </c>
      <c r="G43" s="306"/>
      <c r="H43" s="306"/>
      <c r="I43" s="306"/>
      <c r="J43" s="306"/>
      <c r="L43" s="132" t="s">
        <v>157</v>
      </c>
      <c r="M43" s="22" t="s">
        <v>706</v>
      </c>
      <c r="N43" s="159">
        <f t="shared" si="1"/>
        <v>0</v>
      </c>
      <c r="P43" s="57"/>
      <c r="Q43" s="207"/>
    </row>
    <row r="44" spans="1:17" ht="15" customHeight="1" x14ac:dyDescent="0.25">
      <c r="A44" s="136" t="s">
        <v>194</v>
      </c>
      <c r="B44" s="22" t="s">
        <v>190</v>
      </c>
      <c r="C44" s="242">
        <v>3.8E-3</v>
      </c>
      <c r="D44" s="142"/>
      <c r="F44" s="306"/>
      <c r="G44" s="306"/>
      <c r="H44" s="306"/>
      <c r="I44" s="306"/>
      <c r="J44" s="306"/>
      <c r="L44" s="132" t="s">
        <v>159</v>
      </c>
      <c r="M44" s="22" t="s">
        <v>160</v>
      </c>
      <c r="N44" s="159" t="str">
        <f t="shared" si="1"/>
        <v>N</v>
      </c>
      <c r="P44" s="57"/>
      <c r="Q44" s="207"/>
    </row>
    <row r="45" spans="1:17" ht="15" customHeight="1" x14ac:dyDescent="0.25">
      <c r="A45" s="136" t="s">
        <v>196</v>
      </c>
      <c r="B45" s="22" t="s">
        <v>713</v>
      </c>
      <c r="C45" s="135">
        <v>10</v>
      </c>
      <c r="D45" s="142"/>
      <c r="F45" s="306"/>
      <c r="G45" s="306"/>
      <c r="H45" s="306"/>
      <c r="I45" s="306"/>
      <c r="J45" s="306"/>
      <c r="L45" s="132" t="s">
        <v>198</v>
      </c>
      <c r="M45" s="154" t="s">
        <v>556</v>
      </c>
      <c r="N45" s="159">
        <f>G157</f>
        <v>0</v>
      </c>
      <c r="P45" s="57"/>
      <c r="Q45" s="207"/>
    </row>
    <row r="46" spans="1:17" ht="15" customHeight="1" x14ac:dyDescent="0.25">
      <c r="A46" s="136" t="s">
        <v>200</v>
      </c>
      <c r="B46" s="22" t="s">
        <v>714</v>
      </c>
      <c r="C46" s="135">
        <v>5</v>
      </c>
      <c r="D46" s="142"/>
      <c r="F46" s="306"/>
      <c r="G46" s="306"/>
      <c r="H46" s="306"/>
      <c r="I46" s="306"/>
      <c r="J46" s="306"/>
      <c r="L46" s="132" t="s">
        <v>202</v>
      </c>
      <c r="M46" s="154" t="s">
        <v>557</v>
      </c>
      <c r="N46" s="159">
        <f>G158</f>
        <v>0</v>
      </c>
      <c r="P46" s="57"/>
      <c r="Q46" s="207"/>
    </row>
    <row r="47" spans="1:17" ht="15" customHeight="1" x14ac:dyDescent="0.25">
      <c r="A47" s="136" t="s">
        <v>204</v>
      </c>
      <c r="B47" s="22" t="s">
        <v>197</v>
      </c>
      <c r="C47" s="135">
        <v>0.2</v>
      </c>
      <c r="D47" s="142"/>
      <c r="F47" s="306"/>
      <c r="G47" s="306"/>
      <c r="H47" s="306"/>
      <c r="I47" s="306"/>
      <c r="J47" s="306"/>
      <c r="L47" s="132" t="s">
        <v>205</v>
      </c>
      <c r="M47" s="154" t="s">
        <v>558</v>
      </c>
      <c r="N47" s="159">
        <f>H157</f>
        <v>0</v>
      </c>
      <c r="P47" s="57"/>
      <c r="Q47" s="207"/>
    </row>
    <row r="48" spans="1:17" ht="15" customHeight="1" x14ac:dyDescent="0.25">
      <c r="A48" s="136" t="s">
        <v>207</v>
      </c>
      <c r="B48" s="22" t="s">
        <v>201</v>
      </c>
      <c r="C48" s="135">
        <v>0.02</v>
      </c>
      <c r="D48" s="142"/>
      <c r="F48" s="130"/>
      <c r="L48" s="132" t="s">
        <v>208</v>
      </c>
      <c r="M48" s="154" t="s">
        <v>574</v>
      </c>
      <c r="N48" s="159">
        <f>H158</f>
        <v>0</v>
      </c>
      <c r="P48" s="57"/>
      <c r="Q48" s="207"/>
    </row>
    <row r="49" spans="1:17" ht="15" customHeight="1" x14ac:dyDescent="0.25">
      <c r="A49" s="136" t="s">
        <v>209</v>
      </c>
      <c r="B49" s="22" t="s">
        <v>715</v>
      </c>
      <c r="C49" s="135">
        <v>1.8</v>
      </c>
      <c r="D49" s="142"/>
      <c r="E49" s="142"/>
      <c r="F49" s="170"/>
      <c r="G49" s="175" t="s">
        <v>460</v>
      </c>
      <c r="H49" s="175" t="s">
        <v>468</v>
      </c>
      <c r="I49" s="175" t="s">
        <v>466</v>
      </c>
      <c r="J49" s="223" t="s">
        <v>550</v>
      </c>
      <c r="L49" s="132" t="s">
        <v>211</v>
      </c>
      <c r="M49" s="154" t="s">
        <v>575</v>
      </c>
      <c r="N49" s="159">
        <f>G159</f>
        <v>0</v>
      </c>
      <c r="P49" s="57"/>
      <c r="Q49" s="207"/>
    </row>
    <row r="50" spans="1:17" ht="15" customHeight="1" x14ac:dyDescent="0.25">
      <c r="A50" s="136" t="s">
        <v>212</v>
      </c>
      <c r="B50" s="22" t="s">
        <v>716</v>
      </c>
      <c r="C50" s="135">
        <v>0.1</v>
      </c>
      <c r="D50" s="142"/>
      <c r="E50" s="142"/>
      <c r="F50" s="174" t="s">
        <v>461</v>
      </c>
      <c r="G50" s="184">
        <f>AVERAGE((VLOOKUP($C$36,'S3.3 α grain size attenuation'!$L$8:$X$1007,3)),(VLOOKUP($C$37,'S3.3 α grain size attenuation'!$L$8:$X$1007,3)))</f>
        <v>0.91930714223692656</v>
      </c>
      <c r="H50" s="184">
        <f>ABS((VLOOKUP($C$36,'S3.3 α grain size attenuation'!$L$8:$X$1007,3))-(VLOOKUP($C$37,'S3.3 α grain size attenuation'!$L$8:$X$1007,3)))*0.5</f>
        <v>3.8657599388408459E-2</v>
      </c>
      <c r="I50" s="184">
        <f>G12*G50</f>
        <v>10.222695421674622</v>
      </c>
      <c r="J50" s="184">
        <f>IF(I50=0,0,I50*SQRT(((G13/G12)^2)+((H50/G50)^2)))</f>
        <v>1.1097055263437787</v>
      </c>
      <c r="L50" s="132" t="s">
        <v>214</v>
      </c>
      <c r="M50" s="154" t="s">
        <v>576</v>
      </c>
      <c r="N50" s="159">
        <f>G160</f>
        <v>0</v>
      </c>
      <c r="P50" s="57"/>
      <c r="Q50" s="207"/>
    </row>
    <row r="51" spans="1:17" ht="15" customHeight="1" x14ac:dyDescent="0.25">
      <c r="A51" s="136" t="s">
        <v>215</v>
      </c>
      <c r="B51" s="22" t="s">
        <v>210</v>
      </c>
      <c r="C51" s="135">
        <v>46</v>
      </c>
      <c r="D51" s="142"/>
      <c r="E51" s="142"/>
      <c r="F51" s="174" t="s">
        <v>188</v>
      </c>
      <c r="G51" s="184">
        <f>AVERAGE((VLOOKUP($C$36,'S3.3 α grain size attenuation'!$L$8:$X$1007,5)),(VLOOKUP($C$37,'S3.3 α grain size attenuation'!$L$8:$X$1007,5)))</f>
        <v>0.93079570184084448</v>
      </c>
      <c r="H51" s="184">
        <f>ABS((VLOOKUP($C$36,'S3.3 α grain size attenuation'!$L$8:$X$1007,5))-(VLOOKUP($C$37,'S3.3 α grain size attenuation'!$L$8:$X$1007,5)))*0.5</f>
        <v>3.3116725585454532E-2</v>
      </c>
      <c r="I51" s="184">
        <f>G14*G51</f>
        <v>8.1761094449699776</v>
      </c>
      <c r="J51" s="184">
        <f>IF(I51=0,0,I51*SQRT(((G15/G14)^2)+((H51/G51)^2)))</f>
        <v>0.30354071114332393</v>
      </c>
      <c r="L51" s="132" t="s">
        <v>216</v>
      </c>
      <c r="M51" s="154" t="s">
        <v>577</v>
      </c>
      <c r="N51" s="159">
        <f t="shared" ref="N51:N52" si="2">H159</f>
        <v>0</v>
      </c>
      <c r="P51" s="57"/>
      <c r="Q51" s="207"/>
    </row>
    <row r="52" spans="1:17" ht="15" customHeight="1" x14ac:dyDescent="0.25">
      <c r="A52" s="136" t="s">
        <v>217</v>
      </c>
      <c r="B52" s="22" t="s">
        <v>213</v>
      </c>
      <c r="C52" s="135">
        <v>118</v>
      </c>
      <c r="D52" s="142"/>
      <c r="E52" s="142"/>
      <c r="F52" s="174" t="s">
        <v>191</v>
      </c>
      <c r="G52" s="184">
        <f>AVERAGE((VLOOKUP($C$36,'S3.4 β grain size attenuation'!$AL$8:$BR$1007,3)),(VLOOKUP($C$37,'S3.4 β grain size attenuation'!$AL$8:$BR$1007,3)))</f>
        <v>0.98339100797592816</v>
      </c>
      <c r="H52" s="184">
        <f>ABS((VLOOKUP($C$36,'S3.4 β grain size attenuation'!$AL$8:$BR$1007,3))-(VLOOKUP($C$37,'S3.4 β grain size attenuation'!$AL$8:$BR$1007,3)))*0.5</f>
        <v>6.5396107011111981E-3</v>
      </c>
      <c r="I52" s="184">
        <f>H12*G52</f>
        <v>0.57430034865794199</v>
      </c>
      <c r="J52" s="184">
        <f>I52*SQRT(((H52/G52)^2)+((H13/H12)^2))</f>
        <v>5.7578413853222703E-2</v>
      </c>
      <c r="L52" s="132" t="s">
        <v>218</v>
      </c>
      <c r="M52" s="154" t="s">
        <v>578</v>
      </c>
      <c r="N52" s="159">
        <f t="shared" si="2"/>
        <v>0</v>
      </c>
      <c r="P52" s="57"/>
      <c r="Q52" s="207"/>
    </row>
    <row r="53" spans="1:17" ht="15" customHeight="1" x14ac:dyDescent="0.25">
      <c r="A53" s="136" t="s">
        <v>221</v>
      </c>
      <c r="B53" s="22" t="s">
        <v>717</v>
      </c>
      <c r="C53" s="135">
        <v>200</v>
      </c>
      <c r="D53" s="142"/>
      <c r="E53" s="142"/>
      <c r="F53" s="174" t="s">
        <v>193</v>
      </c>
      <c r="G53" s="184">
        <f>AVERAGE((VLOOKUP($C$36,'S3.4 β grain size attenuation'!$AL$8:$BR$1007,5)),(VLOOKUP($C$37,'S3.4 β grain size attenuation'!$AL$8:$BR$1007,5)))</f>
        <v>0.97062677036779221</v>
      </c>
      <c r="H53" s="184">
        <f>ABS((VLOOKUP($C$36,'S3.4 β grain size attenuation'!$AL$8:$BR$1007,5))-(VLOOKUP($C$37,'S3.4 β grain size attenuation'!$AL$8:$BR$1007,5)))*0.5</f>
        <v>9.7916246243575644E-3</v>
      </c>
      <c r="I53" s="184">
        <f>H14*G53</f>
        <v>0.31797732997248873</v>
      </c>
      <c r="J53" s="184">
        <f>I53*SQRT(((H53/G53)^2)+((H15/H14)^2))</f>
        <v>1.1344444156144134E-2</v>
      </c>
      <c r="L53" s="132" t="s">
        <v>222</v>
      </c>
      <c r="M53" s="154" t="s">
        <v>579</v>
      </c>
      <c r="N53" s="159">
        <f>H161</f>
        <v>9.7750000000000004</v>
      </c>
      <c r="P53" s="57"/>
      <c r="Q53" s="207"/>
    </row>
    <row r="54" spans="1:17" ht="15" customHeight="1" x14ac:dyDescent="0.25">
      <c r="A54" s="136" t="s">
        <v>224</v>
      </c>
      <c r="B54" s="22" t="s">
        <v>718</v>
      </c>
      <c r="C54" s="135">
        <v>0.2</v>
      </c>
      <c r="D54" s="142"/>
      <c r="E54" s="142"/>
      <c r="F54" s="174" t="s">
        <v>195</v>
      </c>
      <c r="G54" s="184">
        <f>AVERAGE((VLOOKUP($C$36,'S3.4 β grain size attenuation'!$AL$8:$BR$1007,7)),(VLOOKUP($C$37,'S3.4 β grain size attenuation'!$AL$8:$BR$1007,7)))</f>
        <v>0.99734071132046842</v>
      </c>
      <c r="H54" s="184">
        <f>ABS((VLOOKUP($C$36,'S3.4 β grain size attenuation'!$AL$8:$BR$1007,7))-(VLOOKUP($C$37,'S3.4 β grain size attenuation'!$AL$8:$BR$1007,7)))*0.5</f>
        <v>1.1940713426249472E-3</v>
      </c>
      <c r="I54" s="184">
        <f>H16*G54</f>
        <v>0.64733396208966321</v>
      </c>
      <c r="J54" s="184">
        <f>I54*SQRT(((H54/G54)^2)+((H17/H16)^2))</f>
        <v>6.2676648887285594E-2</v>
      </c>
      <c r="L54" s="132" t="s">
        <v>226</v>
      </c>
      <c r="M54" s="154" t="s">
        <v>723</v>
      </c>
      <c r="N54" s="159">
        <f t="shared" ref="N54:N56" si="3">H162</f>
        <v>0.40101776559920688</v>
      </c>
      <c r="P54" s="57"/>
      <c r="Q54" s="207"/>
    </row>
    <row r="55" spans="1:17" ht="15" customHeight="1" x14ac:dyDescent="0.25">
      <c r="A55" s="136" t="s">
        <v>228</v>
      </c>
      <c r="B55" s="22" t="s">
        <v>719</v>
      </c>
      <c r="C55" s="135">
        <v>0.1</v>
      </c>
      <c r="D55" s="142"/>
      <c r="E55" s="142"/>
      <c r="F55" s="174" t="s">
        <v>199</v>
      </c>
      <c r="G55" s="184">
        <f>AVERAGE((VLOOKUP($C$36,'S3.4 β grain size attenuation'!$AL$8:$BT$1007,35)),(VLOOKUP($C$37,'S3.4 β grain size attenuation'!$AL$8:$BT$1007,35,35)))</f>
        <v>0.93834183064565546</v>
      </c>
      <c r="H55" s="184">
        <f>ABS((VLOOKUP($C$36,'S3.4 β grain size attenuation'!$AL$8:$BT$1007,35))-(VLOOKUP($C$37,'S3.4 β grain size attenuation'!$AL$8:$BT$1007,35)))*0.5</f>
        <v>2.6449440393891466E-2</v>
      </c>
      <c r="I55" s="184">
        <f>H18*G55</f>
        <v>8.0149424573265904E-3</v>
      </c>
      <c r="J55" s="184">
        <f>IF(I55=0,0,(I55*SQRT(((H55/G55)^2)+((H19/H18)^2))))</f>
        <v>8.2332609220208775E-4</v>
      </c>
      <c r="L55" s="132" t="s">
        <v>230</v>
      </c>
      <c r="M55" s="154" t="s">
        <v>580</v>
      </c>
      <c r="N55" s="159">
        <f t="shared" si="3"/>
        <v>0</v>
      </c>
      <c r="P55" s="57"/>
      <c r="Q55" s="207"/>
    </row>
    <row r="56" spans="1:17" ht="15" customHeight="1" x14ac:dyDescent="0.25">
      <c r="A56" s="136" t="s">
        <v>658</v>
      </c>
      <c r="B56" s="22" t="s">
        <v>225</v>
      </c>
      <c r="C56" s="135">
        <v>204.47</v>
      </c>
      <c r="D56" s="142"/>
      <c r="E56" s="142"/>
      <c r="F56" s="174" t="s">
        <v>203</v>
      </c>
      <c r="G56" s="162">
        <f>AVERAGE((VLOOKUP($C$36,'S3.3 α grain size attenuation'!$L$8:$X$1007,7)),(VLOOKUP($C$37,'S3.3 α grain size attenuation'!$L$8:$X$1007,7)))</f>
        <v>0.92510769374355228</v>
      </c>
      <c r="H56" s="162">
        <f>ABS((VLOOKUP($C$36,'S3.3 α grain size attenuation'!$L$8:$X$1007,7))-(VLOOKUP($C$37,'S3.3 α grain size attenuation'!$L$8:$X$1007,7)))*0.5</f>
        <v>3.5811819454934557E-2</v>
      </c>
      <c r="I56" s="162">
        <f>G56*G20</f>
        <v>0</v>
      </c>
      <c r="J56" s="184">
        <f>IF(G20=0,0,I56*SQRT(((H56/G56)^2)+((G21/G20)^2)))</f>
        <v>0</v>
      </c>
      <c r="L56" s="132" t="s">
        <v>232</v>
      </c>
      <c r="M56" s="154" t="s">
        <v>724</v>
      </c>
      <c r="N56" s="159">
        <f t="shared" si="3"/>
        <v>0</v>
      </c>
      <c r="P56" s="57"/>
      <c r="Q56" s="207"/>
    </row>
    <row r="57" spans="1:17" ht="15" customHeight="1" x14ac:dyDescent="0.25">
      <c r="A57" s="136" t="s">
        <v>659</v>
      </c>
      <c r="B57" s="22" t="s">
        <v>229</v>
      </c>
      <c r="C57" s="135">
        <v>2.69</v>
      </c>
      <c r="D57" s="142"/>
      <c r="E57" s="142"/>
      <c r="F57" s="174" t="s">
        <v>206</v>
      </c>
      <c r="G57" s="162">
        <f>AVERAGE((VLOOKUP($C$36,'S3.4 β grain size attenuation'!$AL$8:$BR$1007,9)),(VLOOKUP($C$37,'S3.4 β grain size attenuation'!$AL$8:$BR$1007,9)))</f>
        <v>0.98687209686454536</v>
      </c>
      <c r="H57" s="162">
        <f>ABS((VLOOKUP($C$36,'S3.4 β grain size attenuation'!$AL$8:$BR$1007,9))-(VLOOKUP($C$37,'S3.4 β grain size attenuation'!$AL$8:$BR$1007,9)))*0.5</f>
        <v>4.8286257985542536E-3</v>
      </c>
      <c r="I57" s="162">
        <f>G57*H20</f>
        <v>2.4671802421613633</v>
      </c>
      <c r="J57" s="184">
        <f>IF(H20=0,0,I57*SQRT(((H57/G57)^2)+((H21/H20)^2)))</f>
        <v>0.14852220278366279</v>
      </c>
      <c r="L57" s="132" t="s">
        <v>162</v>
      </c>
      <c r="M57" s="22" t="s">
        <v>472</v>
      </c>
      <c r="N57" s="159">
        <f t="shared" ref="N57:N65" si="4">C27</f>
        <v>0</v>
      </c>
      <c r="P57" s="57"/>
      <c r="Q57" s="207"/>
    </row>
    <row r="58" spans="1:17" ht="15" customHeight="1" x14ac:dyDescent="0.25">
      <c r="B58" s="136"/>
      <c r="C58" s="136"/>
      <c r="D58" s="142"/>
      <c r="E58" s="142"/>
      <c r="F58" s="185"/>
      <c r="J58" s="138"/>
      <c r="L58" s="132" t="s">
        <v>164</v>
      </c>
      <c r="M58" s="22" t="s">
        <v>707</v>
      </c>
      <c r="N58" s="159">
        <f t="shared" si="4"/>
        <v>0</v>
      </c>
      <c r="P58" s="57"/>
      <c r="Q58" s="207"/>
    </row>
    <row r="59" spans="1:17" ht="15" customHeight="1" x14ac:dyDescent="0.25">
      <c r="D59" s="142"/>
      <c r="E59" s="142"/>
      <c r="H59" s="153" t="s">
        <v>653</v>
      </c>
      <c r="I59" s="161">
        <f>SUM(I50:I51)</f>
        <v>18.3988048666446</v>
      </c>
      <c r="J59" s="161">
        <f>SQRT((J50^2)+(J51^2))</f>
        <v>1.1504709116354563</v>
      </c>
      <c r="L59" s="132" t="s">
        <v>166</v>
      </c>
      <c r="M59" s="22" t="s">
        <v>473</v>
      </c>
      <c r="N59" s="159">
        <f t="shared" si="4"/>
        <v>2.5</v>
      </c>
      <c r="P59" s="57"/>
      <c r="Q59" s="207"/>
    </row>
    <row r="60" spans="1:17" ht="15" customHeight="1" x14ac:dyDescent="0.25">
      <c r="D60" s="142"/>
      <c r="E60" s="142"/>
      <c r="H60" s="153" t="s">
        <v>654</v>
      </c>
      <c r="I60" s="163">
        <f>I57</f>
        <v>2.4671802421613633</v>
      </c>
      <c r="J60" s="163">
        <f>J57</f>
        <v>0.14852220278366279</v>
      </c>
      <c r="L60" s="132" t="s">
        <v>168</v>
      </c>
      <c r="M60" s="22" t="s">
        <v>708</v>
      </c>
      <c r="N60" s="159">
        <f t="shared" si="4"/>
        <v>0.15</v>
      </c>
      <c r="P60" s="57"/>
      <c r="Q60" s="207"/>
    </row>
    <row r="61" spans="1:17" ht="15" customHeight="1" x14ac:dyDescent="0.25">
      <c r="D61" s="142"/>
      <c r="E61" s="142"/>
      <c r="H61" s="130"/>
      <c r="I61" s="130"/>
      <c r="J61" s="130"/>
      <c r="L61" s="132" t="s">
        <v>170</v>
      </c>
      <c r="M61" s="22" t="s">
        <v>709</v>
      </c>
      <c r="N61" s="159">
        <f t="shared" si="4"/>
        <v>0</v>
      </c>
      <c r="P61" s="57"/>
      <c r="Q61" s="207"/>
    </row>
    <row r="62" spans="1:17" ht="15" customHeight="1" x14ac:dyDescent="0.25">
      <c r="D62" s="142"/>
      <c r="L62" s="132" t="s">
        <v>172</v>
      </c>
      <c r="M62" s="22" t="s">
        <v>710</v>
      </c>
      <c r="N62" s="159">
        <f t="shared" si="4"/>
        <v>0</v>
      </c>
      <c r="P62" s="57"/>
      <c r="Q62" s="207"/>
    </row>
    <row r="63" spans="1:17" ht="15" customHeight="1" x14ac:dyDescent="0.25">
      <c r="D63" s="142"/>
      <c r="E63" s="142"/>
      <c r="F63" s="145" t="s">
        <v>458</v>
      </c>
      <c r="H63" s="154"/>
      <c r="I63" s="154"/>
      <c r="L63" s="132" t="s">
        <v>174</v>
      </c>
      <c r="M63" s="22" t="s">
        <v>581</v>
      </c>
      <c r="N63" s="159">
        <f t="shared" si="4"/>
        <v>0</v>
      </c>
      <c r="P63" s="57"/>
      <c r="Q63" s="207"/>
    </row>
    <row r="64" spans="1:17" ht="15" customHeight="1" x14ac:dyDescent="0.25">
      <c r="D64" s="142"/>
      <c r="E64" s="142"/>
      <c r="F64" s="153"/>
      <c r="G64" s="145"/>
      <c r="H64" s="154"/>
      <c r="I64" s="154"/>
      <c r="L64" s="132" t="s">
        <v>176</v>
      </c>
      <c r="M64" s="22" t="s">
        <v>711</v>
      </c>
      <c r="N64" s="159">
        <f t="shared" si="4"/>
        <v>0</v>
      </c>
      <c r="P64" s="57"/>
      <c r="Q64" s="207"/>
    </row>
    <row r="65" spans="4:17" ht="15" customHeight="1" x14ac:dyDescent="0.25">
      <c r="D65" s="142"/>
      <c r="E65" s="142"/>
      <c r="F65" s="307" t="s">
        <v>770</v>
      </c>
      <c r="G65" s="307"/>
      <c r="H65" s="307"/>
      <c r="I65" s="307"/>
      <c r="J65" s="307"/>
      <c r="L65" s="132" t="s">
        <v>178</v>
      </c>
      <c r="M65" s="22" t="s">
        <v>655</v>
      </c>
      <c r="N65" s="236" t="str">
        <f t="shared" si="4"/>
        <v>Y</v>
      </c>
      <c r="P65" s="57"/>
      <c r="Q65" s="207"/>
    </row>
    <row r="66" spans="4:17" ht="15" customHeight="1" x14ac:dyDescent="0.25">
      <c r="D66" s="142"/>
      <c r="E66" s="142"/>
      <c r="F66" s="307"/>
      <c r="G66" s="307"/>
      <c r="H66" s="307"/>
      <c r="I66" s="307"/>
      <c r="J66" s="307"/>
      <c r="L66" s="132" t="s">
        <v>237</v>
      </c>
      <c r="M66" s="154" t="s">
        <v>674</v>
      </c>
      <c r="N66" s="236">
        <f>G35</f>
        <v>0.97299999999950604</v>
      </c>
      <c r="P66" s="57"/>
      <c r="Q66" s="207"/>
    </row>
    <row r="67" spans="4:17" ht="15" customHeight="1" x14ac:dyDescent="0.25">
      <c r="D67" s="142"/>
      <c r="E67" s="142"/>
      <c r="F67" s="307"/>
      <c r="G67" s="307"/>
      <c r="H67" s="307"/>
      <c r="I67" s="307"/>
      <c r="J67" s="307"/>
      <c r="L67" s="132" t="s">
        <v>238</v>
      </c>
      <c r="M67" s="154" t="s">
        <v>675</v>
      </c>
      <c r="N67" s="236">
        <f t="shared" ref="N67:N69" si="5">G36</f>
        <v>0.966999999984545</v>
      </c>
      <c r="P67" s="57"/>
      <c r="Q67" s="207"/>
    </row>
    <row r="68" spans="4:17" ht="15" customHeight="1" x14ac:dyDescent="0.25">
      <c r="D68" s="142"/>
      <c r="E68" s="142"/>
      <c r="F68" s="307"/>
      <c r="G68" s="307"/>
      <c r="H68" s="307"/>
      <c r="I68" s="307"/>
      <c r="J68" s="307"/>
      <c r="L68" s="132" t="s">
        <v>239</v>
      </c>
      <c r="M68" s="154" t="s">
        <v>725</v>
      </c>
      <c r="N68" s="236">
        <f t="shared" si="5"/>
        <v>0.96599999997956798</v>
      </c>
      <c r="P68" s="57"/>
      <c r="Q68" s="207"/>
    </row>
    <row r="69" spans="4:17" ht="15" customHeight="1" x14ac:dyDescent="0.25">
      <c r="D69" s="142"/>
      <c r="E69" s="142"/>
      <c r="F69" s="307"/>
      <c r="G69" s="307"/>
      <c r="H69" s="307"/>
      <c r="I69" s="307"/>
      <c r="J69" s="307"/>
      <c r="L69" s="132" t="s">
        <v>240</v>
      </c>
      <c r="M69" s="154" t="s">
        <v>676</v>
      </c>
      <c r="N69" s="236">
        <f t="shared" si="5"/>
        <v>0.96800000000641195</v>
      </c>
      <c r="P69" s="57"/>
      <c r="Q69" s="207"/>
    </row>
    <row r="70" spans="4:17" ht="15" customHeight="1" x14ac:dyDescent="0.25">
      <c r="D70" s="142"/>
      <c r="E70" s="142"/>
      <c r="F70" s="179"/>
      <c r="G70" s="179"/>
      <c r="H70" s="179"/>
      <c r="I70" s="179"/>
      <c r="J70" s="179"/>
      <c r="L70" s="132" t="s">
        <v>241</v>
      </c>
      <c r="M70" s="154" t="s">
        <v>677</v>
      </c>
      <c r="N70" s="236">
        <f>H35</f>
        <v>0.43979599999977675</v>
      </c>
      <c r="P70" s="57"/>
      <c r="Q70" s="207"/>
    </row>
    <row r="71" spans="4:17" ht="15" customHeight="1" x14ac:dyDescent="0.25">
      <c r="D71" s="142"/>
      <c r="E71" s="142"/>
      <c r="F71" s="153"/>
      <c r="G71" s="145"/>
      <c r="H71" s="154"/>
      <c r="I71" s="154"/>
      <c r="L71" s="132" t="s">
        <v>242</v>
      </c>
      <c r="M71" s="154" t="s">
        <v>678</v>
      </c>
      <c r="N71" s="236">
        <f>I35</f>
        <v>4.3986636600919969E-2</v>
      </c>
      <c r="P71" s="57"/>
      <c r="Q71" s="207"/>
    </row>
    <row r="72" spans="4:17" ht="15" customHeight="1" x14ac:dyDescent="0.25">
      <c r="D72" s="142"/>
      <c r="E72" s="142"/>
      <c r="F72" s="170"/>
      <c r="G72" s="210" t="s">
        <v>219</v>
      </c>
      <c r="H72" s="210" t="s">
        <v>220</v>
      </c>
      <c r="I72" s="210" t="s">
        <v>466</v>
      </c>
      <c r="J72" s="210" t="s">
        <v>467</v>
      </c>
      <c r="L72" s="132" t="s">
        <v>243</v>
      </c>
      <c r="M72" s="154" t="s">
        <v>680</v>
      </c>
      <c r="N72" s="236">
        <f>H36</f>
        <v>0.55235039999117219</v>
      </c>
      <c r="P72" s="57"/>
      <c r="Q72" s="207"/>
    </row>
    <row r="73" spans="4:17"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10.222695421674622</v>
      </c>
      <c r="J73" s="184">
        <f>I73*(SQRT(((J50/I50)^2)+((H73/G73)^2)))</f>
        <v>1.1097055263437787</v>
      </c>
      <c r="L73" s="132" t="s">
        <v>244</v>
      </c>
      <c r="M73" s="154" t="s">
        <v>681</v>
      </c>
      <c r="N73" s="236">
        <f>I36</f>
        <v>5.9819573457351961E-3</v>
      </c>
      <c r="P73" s="57"/>
      <c r="Q73" s="207"/>
    </row>
    <row r="74" spans="4:17"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8.1761094449699776</v>
      </c>
      <c r="J74" s="184">
        <f>I74*(SQRT(((J51/I51)^2)+((H74/G74)^2)))</f>
        <v>0.30354071114332393</v>
      </c>
      <c r="L74" s="132" t="s">
        <v>245</v>
      </c>
      <c r="M74" s="154" t="s">
        <v>682</v>
      </c>
      <c r="N74" s="236">
        <f>H37</f>
        <v>0.19483253999587904</v>
      </c>
      <c r="P74" s="57"/>
      <c r="Q74" s="207"/>
    </row>
    <row r="75" spans="4:17"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0.57430034865794199</v>
      </c>
      <c r="J75" s="184">
        <f>I75*(SQRT(((J52/I52)^2)+((H75/G75)^2)))</f>
        <v>5.7578413853222703E-2</v>
      </c>
      <c r="L75" s="132" t="s">
        <v>246</v>
      </c>
      <c r="M75" s="154" t="s">
        <v>683</v>
      </c>
      <c r="N75" s="236">
        <f>I37</f>
        <v>1.914858298767378E-2</v>
      </c>
      <c r="P75" s="57"/>
      <c r="Q75" s="207"/>
    </row>
    <row r="76" spans="4:17"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0.31797732997248873</v>
      </c>
      <c r="J76" s="184">
        <f>I76*(SQRT(((J53/I53)^2)+((H76/G76)^2)))</f>
        <v>1.1344444156144134E-2</v>
      </c>
      <c r="L76" s="132" t="s">
        <v>248</v>
      </c>
      <c r="M76" s="154" t="s">
        <v>679</v>
      </c>
      <c r="N76" s="236">
        <f>H38</f>
        <v>1.185693520007854</v>
      </c>
      <c r="P76" s="57"/>
      <c r="Q76" s="207"/>
    </row>
    <row r="77" spans="4:17"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0.64733396208966321</v>
      </c>
      <c r="J77" s="184">
        <f>I77*(SQRT(((J54/I54)^2)+((H77/G77)^2)))</f>
        <v>6.2676648887285594E-2</v>
      </c>
      <c r="L77" s="132" t="s">
        <v>249</v>
      </c>
      <c r="M77" s="154" t="s">
        <v>726</v>
      </c>
      <c r="N77" s="236">
        <f>I38</f>
        <v>4.8156371438156459E-2</v>
      </c>
      <c r="P77" s="57"/>
      <c r="Q77" s="207"/>
    </row>
    <row r="78" spans="4:17"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582</v>
      </c>
      <c r="N78" s="159">
        <f>G24</f>
        <v>19.903999999999996</v>
      </c>
      <c r="P78" s="57"/>
      <c r="Q78" s="207"/>
    </row>
    <row r="79" spans="4:17"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2.4671802421613633</v>
      </c>
      <c r="J79" s="184">
        <f>IF(I57=0,0,I79*SQRT(((H79/G79)^2)+((J57/I57)^2)))</f>
        <v>0.14852220278366279</v>
      </c>
      <c r="L79" s="132" t="s">
        <v>251</v>
      </c>
      <c r="M79" s="154" t="s">
        <v>727</v>
      </c>
      <c r="N79" s="159">
        <f>G25</f>
        <v>1.1167528197312506</v>
      </c>
      <c r="P79" s="57"/>
      <c r="Q79" s="207"/>
    </row>
    <row r="80" spans="4:17" ht="15" customHeight="1" x14ac:dyDescent="0.25">
      <c r="D80" s="142"/>
      <c r="G80" s="162"/>
      <c r="L80" s="132" t="s">
        <v>252</v>
      </c>
      <c r="M80" s="154" t="s">
        <v>583</v>
      </c>
      <c r="N80" s="159">
        <f>H24</f>
        <v>2.5</v>
      </c>
      <c r="P80" s="57"/>
      <c r="Q80" s="207"/>
    </row>
    <row r="81" spans="4:18" ht="15" customHeight="1" x14ac:dyDescent="0.25">
      <c r="D81" s="142"/>
      <c r="G81" s="162"/>
      <c r="H81" s="200" t="s">
        <v>653</v>
      </c>
      <c r="I81" s="161">
        <f>SUM(I73:I74)</f>
        <v>18.3988048666446</v>
      </c>
      <c r="J81" s="161">
        <f>SQRT((J73^2)+(J74^2))</f>
        <v>1.1504709116354563</v>
      </c>
      <c r="L81" s="132" t="s">
        <v>253</v>
      </c>
      <c r="M81" s="154" t="s">
        <v>728</v>
      </c>
      <c r="N81" s="159">
        <f>H25</f>
        <v>0.15</v>
      </c>
      <c r="P81" s="57"/>
      <c r="Q81" s="207"/>
    </row>
    <row r="82" spans="4:18" ht="15" customHeight="1" x14ac:dyDescent="0.25">
      <c r="D82" s="142"/>
      <c r="H82" s="200" t="s">
        <v>654</v>
      </c>
      <c r="I82" s="161">
        <f>I79</f>
        <v>2.4671802421613633</v>
      </c>
      <c r="J82" s="161">
        <f>J79</f>
        <v>0.14852220278366279</v>
      </c>
      <c r="L82" s="132" t="s">
        <v>254</v>
      </c>
      <c r="M82" s="154" t="s">
        <v>584</v>
      </c>
      <c r="N82" s="159">
        <f>I24</f>
        <v>1.22489</v>
      </c>
      <c r="O82" s="138"/>
      <c r="P82" s="53"/>
      <c r="Q82" s="208"/>
      <c r="R82"/>
    </row>
    <row r="83" spans="4:18" ht="15" customHeight="1" x14ac:dyDescent="0.25">
      <c r="D83" s="142"/>
      <c r="H83" s="161"/>
      <c r="I83" s="161"/>
      <c r="J83" s="161"/>
      <c r="L83" s="132" t="s">
        <v>255</v>
      </c>
      <c r="M83" s="154" t="s">
        <v>729</v>
      </c>
      <c r="N83" s="159">
        <f>I25</f>
        <v>4.9748317601071769E-2</v>
      </c>
      <c r="O83" s="138"/>
      <c r="P83" s="53"/>
      <c r="Q83" s="208"/>
    </row>
    <row r="84" spans="4:18" ht="15" customHeight="1" x14ac:dyDescent="0.25">
      <c r="D84" s="142"/>
      <c r="L84" s="132" t="s">
        <v>256</v>
      </c>
      <c r="M84" s="154" t="s">
        <v>585</v>
      </c>
      <c r="N84" s="159">
        <f>G165</f>
        <v>0</v>
      </c>
      <c r="P84" s="57"/>
      <c r="Q84" s="207"/>
    </row>
    <row r="85" spans="4:18" ht="15" customHeight="1" x14ac:dyDescent="0.25">
      <c r="D85" s="142"/>
      <c r="F85" s="130" t="s">
        <v>469</v>
      </c>
      <c r="L85" s="132" t="s">
        <v>257</v>
      </c>
      <c r="M85" s="154" t="s">
        <v>730</v>
      </c>
      <c r="N85" s="159">
        <f>G166</f>
        <v>0</v>
      </c>
      <c r="P85" s="57"/>
      <c r="Q85" s="207"/>
    </row>
    <row r="86" spans="4:18" ht="15" customHeight="1" x14ac:dyDescent="0.25">
      <c r="D86" s="158"/>
      <c r="F86" s="167"/>
      <c r="L86" s="132" t="s">
        <v>258</v>
      </c>
      <c r="M86" s="154" t="s">
        <v>586</v>
      </c>
      <c r="N86" s="159">
        <f>H165</f>
        <v>9.7750000000000004</v>
      </c>
      <c r="P86" s="57"/>
      <c r="Q86" s="207"/>
    </row>
    <row r="87" spans="4:18" ht="15" customHeight="1" x14ac:dyDescent="0.25">
      <c r="D87" s="158"/>
      <c r="F87" s="311" t="s">
        <v>772</v>
      </c>
      <c r="G87" s="311"/>
      <c r="H87" s="311"/>
      <c r="I87" s="311"/>
      <c r="J87" s="311"/>
      <c r="L87" s="132" t="s">
        <v>259</v>
      </c>
      <c r="M87" s="154" t="s">
        <v>731</v>
      </c>
      <c r="N87" s="159">
        <f>H166</f>
        <v>0.40101776559920688</v>
      </c>
      <c r="P87" s="57"/>
      <c r="Q87" s="207"/>
    </row>
    <row r="88" spans="4:18" ht="15" customHeight="1" x14ac:dyDescent="0.25">
      <c r="D88" s="158"/>
      <c r="F88" s="130"/>
      <c r="L88" s="132" t="s">
        <v>180</v>
      </c>
      <c r="M88" s="22" t="s">
        <v>470</v>
      </c>
      <c r="N88" s="159">
        <f>C36</f>
        <v>4</v>
      </c>
      <c r="P88" s="57"/>
      <c r="Q88" s="207"/>
    </row>
    <row r="89" spans="4:18" ht="15" customHeight="1" x14ac:dyDescent="0.25">
      <c r="D89" s="158"/>
      <c r="F89" s="177"/>
      <c r="G89" s="181" t="s">
        <v>463</v>
      </c>
      <c r="H89" s="155"/>
      <c r="L89" s="132" t="s">
        <v>181</v>
      </c>
      <c r="M89" s="22" t="s">
        <v>471</v>
      </c>
      <c r="N89" s="159">
        <f>C37</f>
        <v>11</v>
      </c>
      <c r="P89" s="57"/>
      <c r="Q89" s="207"/>
    </row>
    <row r="90" spans="4:18" ht="15" customHeight="1" x14ac:dyDescent="0.25">
      <c r="D90" s="158"/>
      <c r="F90" s="171" t="s">
        <v>11</v>
      </c>
      <c r="G90" s="201">
        <f>$I$73*$C$43</f>
        <v>0.87915180626401745</v>
      </c>
      <c r="H90" s="155"/>
      <c r="L90" s="132" t="s">
        <v>182</v>
      </c>
      <c r="M90" s="22" t="s">
        <v>247</v>
      </c>
      <c r="N90" s="159" t="str">
        <f>C38</f>
        <v>Bell1980</v>
      </c>
      <c r="P90" s="57"/>
      <c r="Q90" s="207"/>
    </row>
    <row r="91" spans="4:18" ht="15" customHeight="1" x14ac:dyDescent="0.25">
      <c r="D91" s="158"/>
      <c r="F91" s="171" t="s">
        <v>451</v>
      </c>
      <c r="G91" s="133">
        <f>IF(C43=0,0,G90*SQRT(((J73/I73)^2)+((C44/C43)^2)))</f>
        <v>0.10303789500647575</v>
      </c>
      <c r="H91" s="157"/>
      <c r="L91" s="132" t="s">
        <v>260</v>
      </c>
      <c r="M91" s="154" t="s">
        <v>732</v>
      </c>
      <c r="N91" s="159">
        <f>G50</f>
        <v>0.91930714223692656</v>
      </c>
      <c r="P91" s="57"/>
      <c r="Q91" s="207"/>
    </row>
    <row r="92" spans="4:18" ht="15" customHeight="1" x14ac:dyDescent="0.25">
      <c r="D92" s="158"/>
      <c r="F92" s="171" t="s">
        <v>12</v>
      </c>
      <c r="G92" s="133">
        <f>I74*$C$43</f>
        <v>0.703145412267418</v>
      </c>
      <c r="H92" s="157"/>
      <c r="L92" s="132" t="s">
        <v>261</v>
      </c>
      <c r="M92" s="154" t="s">
        <v>733</v>
      </c>
      <c r="N92" s="159">
        <f>H50</f>
        <v>3.8657599388408459E-2</v>
      </c>
      <c r="P92" s="57"/>
      <c r="Q92" s="207"/>
    </row>
    <row r="93" spans="4:18" ht="15" customHeight="1" x14ac:dyDescent="0.25">
      <c r="D93" s="160"/>
      <c r="F93" s="171" t="s">
        <v>452</v>
      </c>
      <c r="G93" s="133">
        <f>IF(C43=0,0,G92*SQRT(((J74/I74)^2)+((C44/C43)^2)))</f>
        <v>4.0580058610104469E-2</v>
      </c>
      <c r="H93" s="157"/>
      <c r="L93" s="132" t="s">
        <v>262</v>
      </c>
      <c r="M93" s="154" t="s">
        <v>734</v>
      </c>
      <c r="N93" s="159">
        <f>G51</f>
        <v>0.93079570184084448</v>
      </c>
      <c r="P93" s="57"/>
      <c r="Q93" s="207"/>
    </row>
    <row r="94" spans="4:18" ht="15" customHeight="1" x14ac:dyDescent="0.25">
      <c r="D94" s="160"/>
      <c r="F94" s="176" t="s">
        <v>477</v>
      </c>
      <c r="G94" s="133">
        <f>IF(C43=0,0,(IF(I78&gt;0,J78*C43,0)))</f>
        <v>0</v>
      </c>
      <c r="H94" s="157"/>
      <c r="L94" s="132" t="s">
        <v>264</v>
      </c>
      <c r="M94" s="154" t="s">
        <v>735</v>
      </c>
      <c r="N94" s="159">
        <f>H51</f>
        <v>3.3116725585454532E-2</v>
      </c>
      <c r="P94" s="57"/>
      <c r="Q94" s="207"/>
    </row>
    <row r="95" spans="4:18" ht="15" customHeight="1" x14ac:dyDescent="0.25">
      <c r="D95" s="160"/>
      <c r="F95" s="176" t="s">
        <v>478</v>
      </c>
      <c r="G95" s="133">
        <f>IF(I78=0,0,(IF(C43=0,0,G94*SQRT(((J78/#REF!)^2)+((C44/C43)^2)))))</f>
        <v>0</v>
      </c>
      <c r="H95" s="157"/>
      <c r="L95" s="132" t="s">
        <v>265</v>
      </c>
      <c r="M95" s="154" t="s">
        <v>736</v>
      </c>
      <c r="N95" s="159">
        <f>G56</f>
        <v>0.92510769374355228</v>
      </c>
      <c r="P95" s="57"/>
      <c r="Q95" s="207"/>
    </row>
    <row r="96" spans="4:18" ht="15" customHeight="1" x14ac:dyDescent="0.25">
      <c r="D96" s="142"/>
      <c r="F96" s="176" t="s">
        <v>475</v>
      </c>
      <c r="G96" s="133">
        <f>IF(G94&gt;0,G94,SUM(G92,G90))</f>
        <v>1.5822972185314355</v>
      </c>
      <c r="H96" s="157"/>
      <c r="L96" s="132" t="s">
        <v>266</v>
      </c>
      <c r="M96" s="154" t="s">
        <v>737</v>
      </c>
      <c r="N96" s="159">
        <f>H56</f>
        <v>3.5811819454934557E-2</v>
      </c>
      <c r="P96" s="57"/>
      <c r="Q96" s="207"/>
    </row>
    <row r="97" spans="4:17" ht="15" customHeight="1" x14ac:dyDescent="0.25">
      <c r="D97" s="142"/>
      <c r="F97" s="176" t="s">
        <v>476</v>
      </c>
      <c r="G97" s="133">
        <f>IF(G96=0,0,SQRT((G91^2)+((G93)^2)))</f>
        <v>0.11074090917165633</v>
      </c>
      <c r="H97" s="157"/>
      <c r="L97" s="132" t="s">
        <v>268</v>
      </c>
      <c r="M97" s="154" t="s">
        <v>761</v>
      </c>
      <c r="N97" s="159">
        <f>G177</f>
        <v>8.06928577630735E-2</v>
      </c>
      <c r="P97" s="57"/>
      <c r="Q97" s="207"/>
    </row>
    <row r="98" spans="4:17" ht="15" customHeight="1" x14ac:dyDescent="0.25">
      <c r="D98" s="142"/>
      <c r="F98" s="85"/>
      <c r="G98" s="156"/>
      <c r="H98" s="157"/>
      <c r="L98" s="132" t="s">
        <v>269</v>
      </c>
      <c r="M98" s="154" t="s">
        <v>738</v>
      </c>
      <c r="N98" s="159">
        <f>H177</f>
        <v>3.8657599388408459E-2</v>
      </c>
      <c r="P98" s="57"/>
      <c r="Q98" s="207"/>
    </row>
    <row r="99" spans="4:17" ht="15" customHeight="1" x14ac:dyDescent="0.25">
      <c r="D99" s="142"/>
      <c r="F99" s="130"/>
      <c r="H99" s="138"/>
      <c r="L99" s="132" t="s">
        <v>271</v>
      </c>
      <c r="M99" s="154" t="s">
        <v>739</v>
      </c>
      <c r="N99" s="159">
        <f>G178</f>
        <v>6.920429815915552E-2</v>
      </c>
      <c r="P99" s="57"/>
      <c r="Q99" s="207"/>
    </row>
    <row r="100" spans="4:17" ht="15" customHeight="1" x14ac:dyDescent="0.25">
      <c r="D100" s="142"/>
      <c r="F100" s="144" t="s">
        <v>479</v>
      </c>
      <c r="G100" s="138"/>
      <c r="H100" s="138"/>
      <c r="I100" s="138"/>
      <c r="L100" s="132" t="s">
        <v>273</v>
      </c>
      <c r="M100" s="154" t="s">
        <v>740</v>
      </c>
      <c r="N100" s="159">
        <f>H178</f>
        <v>3.3116725585454532E-2</v>
      </c>
      <c r="P100" s="57"/>
      <c r="Q100" s="207"/>
    </row>
    <row r="101" spans="4:17" ht="15" customHeight="1" x14ac:dyDescent="0.25">
      <c r="D101" s="142"/>
      <c r="F101" s="144"/>
      <c r="G101" s="138"/>
      <c r="H101" s="138"/>
      <c r="I101" s="138"/>
      <c r="L101" s="132" t="s">
        <v>275</v>
      </c>
      <c r="M101" s="154" t="s">
        <v>587</v>
      </c>
      <c r="N101" s="159">
        <f>I50</f>
        <v>10.222695421674622</v>
      </c>
      <c r="P101" s="57"/>
      <c r="Q101" s="207"/>
    </row>
    <row r="102" spans="4:17" ht="15" customHeight="1" x14ac:dyDescent="0.25">
      <c r="D102" s="142"/>
      <c r="F102" s="305" t="s">
        <v>518</v>
      </c>
      <c r="G102" s="305"/>
      <c r="H102" s="305"/>
      <c r="I102" s="305"/>
      <c r="J102" s="305"/>
      <c r="L102" s="132" t="s">
        <v>277</v>
      </c>
      <c r="M102" s="154" t="s">
        <v>588</v>
      </c>
      <c r="N102" s="159">
        <f>J50</f>
        <v>1.1097055263437787</v>
      </c>
      <c r="P102" s="57"/>
      <c r="Q102" s="207"/>
    </row>
    <row r="103" spans="4:17" ht="15" customHeight="1" x14ac:dyDescent="0.25">
      <c r="D103" s="160"/>
      <c r="F103" s="178"/>
      <c r="G103" s="178"/>
      <c r="H103" s="178"/>
      <c r="I103" s="178"/>
      <c r="J103" s="178"/>
      <c r="L103" s="132" t="s">
        <v>279</v>
      </c>
      <c r="M103" s="154" t="s">
        <v>589</v>
      </c>
      <c r="N103" s="159">
        <f>I51</f>
        <v>8.1761094449699776</v>
      </c>
      <c r="P103" s="57"/>
      <c r="Q103" s="207"/>
    </row>
    <row r="104" spans="4:17" ht="15" customHeight="1" x14ac:dyDescent="0.25">
      <c r="D104" s="142"/>
      <c r="E104" s="152"/>
      <c r="F104" s="170"/>
      <c r="G104" s="175" t="s">
        <v>466</v>
      </c>
      <c r="H104" s="175" t="s">
        <v>467</v>
      </c>
      <c r="L104" s="132" t="s">
        <v>281</v>
      </c>
      <c r="M104" s="154" t="s">
        <v>590</v>
      </c>
      <c r="N104" s="159">
        <f>J51</f>
        <v>0.30354071114332393</v>
      </c>
      <c r="P104" s="57"/>
      <c r="Q104" s="207"/>
    </row>
    <row r="105" spans="4:17" ht="15" customHeight="1" x14ac:dyDescent="0.25">
      <c r="D105" s="142"/>
      <c r="F105" s="171" t="s">
        <v>133</v>
      </c>
      <c r="G105" s="162">
        <f>G96</f>
        <v>1.5822972185314355</v>
      </c>
      <c r="H105" s="163">
        <f>G97</f>
        <v>0.11074090917165633</v>
      </c>
      <c r="K105" s="161"/>
      <c r="L105" s="132" t="s">
        <v>283</v>
      </c>
      <c r="M105" s="154" t="s">
        <v>591</v>
      </c>
      <c r="N105" s="159">
        <f>I56</f>
        <v>0</v>
      </c>
      <c r="P105" s="57"/>
      <c r="Q105" s="207"/>
    </row>
    <row r="106" spans="4:17" ht="15" customHeight="1" x14ac:dyDescent="0.25">
      <c r="D106" s="142"/>
      <c r="F106" s="171" t="s">
        <v>134</v>
      </c>
      <c r="G106" s="163">
        <f>I82</f>
        <v>2.4671802421613633</v>
      </c>
      <c r="H106" s="163">
        <f>J82</f>
        <v>0.14852220278366279</v>
      </c>
      <c r="K106" s="153"/>
      <c r="L106" s="132" t="s">
        <v>285</v>
      </c>
      <c r="M106" s="154" t="s">
        <v>592</v>
      </c>
      <c r="N106" s="159">
        <f>J56</f>
        <v>0</v>
      </c>
      <c r="P106" s="57"/>
      <c r="Q106" s="207"/>
    </row>
    <row r="107" spans="4:17" ht="15" customHeight="1" x14ac:dyDescent="0.25">
      <c r="D107" s="142"/>
      <c r="F107" s="171" t="s">
        <v>135</v>
      </c>
      <c r="G107" s="161">
        <f>I24</f>
        <v>1.22489</v>
      </c>
      <c r="H107" s="161">
        <f>I25</f>
        <v>4.9748317601071769E-2</v>
      </c>
      <c r="K107" s="153"/>
      <c r="L107" s="132" t="s">
        <v>287</v>
      </c>
      <c r="M107" s="154" t="s">
        <v>593</v>
      </c>
      <c r="N107" s="159">
        <f>I177</f>
        <v>0</v>
      </c>
      <c r="P107" s="57"/>
      <c r="Q107" s="207"/>
    </row>
    <row r="108" spans="4:17" ht="15" customHeight="1" x14ac:dyDescent="0.25">
      <c r="D108" s="142"/>
      <c r="F108" s="130"/>
      <c r="K108" s="153"/>
      <c r="L108" s="132" t="s">
        <v>289</v>
      </c>
      <c r="M108" s="154" t="s">
        <v>594</v>
      </c>
      <c r="N108" s="159">
        <f>J177</f>
        <v>0</v>
      </c>
      <c r="P108" s="57"/>
      <c r="Q108" s="207"/>
    </row>
    <row r="109" spans="4:17" ht="15" customHeight="1" x14ac:dyDescent="0.25">
      <c r="D109" s="142"/>
      <c r="F109" s="130"/>
      <c r="K109" s="153"/>
      <c r="L109" s="132" t="s">
        <v>291</v>
      </c>
      <c r="M109" s="154" t="s">
        <v>595</v>
      </c>
      <c r="N109" s="159">
        <f>I178</f>
        <v>0</v>
      </c>
      <c r="P109" s="57"/>
      <c r="Q109" s="207"/>
    </row>
    <row r="110" spans="4:17" ht="15" customHeight="1" x14ac:dyDescent="0.25">
      <c r="D110" s="142"/>
      <c r="F110" s="130" t="s">
        <v>480</v>
      </c>
      <c r="L110" s="132" t="s">
        <v>293</v>
      </c>
      <c r="M110" s="154" t="s">
        <v>596</v>
      </c>
      <c r="N110" s="159">
        <f>J178</f>
        <v>0</v>
      </c>
      <c r="P110" s="57"/>
      <c r="Q110" s="207"/>
    </row>
    <row r="111" spans="4:17" ht="15" customHeight="1" x14ac:dyDescent="0.25">
      <c r="D111" s="142"/>
      <c r="F111" s="130"/>
      <c r="L111" s="132" t="s">
        <v>183</v>
      </c>
      <c r="M111" s="22" t="s">
        <v>270</v>
      </c>
      <c r="N111" s="159" t="str">
        <f>C39</f>
        <v>Mejdahl1979</v>
      </c>
      <c r="P111" s="57"/>
      <c r="Q111" s="207"/>
    </row>
    <row r="112" spans="4:17" ht="15" customHeight="1" x14ac:dyDescent="0.25">
      <c r="D112" s="142"/>
      <c r="F112" s="305" t="s">
        <v>481</v>
      </c>
      <c r="G112" s="305"/>
      <c r="H112" s="305"/>
      <c r="I112" s="305"/>
      <c r="J112" s="305"/>
      <c r="L112" s="132" t="s">
        <v>295</v>
      </c>
      <c r="M112" s="154" t="s">
        <v>272</v>
      </c>
      <c r="N112" s="159">
        <f>G52</f>
        <v>0.98339100797592816</v>
      </c>
      <c r="P112" s="57"/>
      <c r="Q112" s="207"/>
    </row>
    <row r="113" spans="4:17" ht="15" customHeight="1" x14ac:dyDescent="0.25">
      <c r="D113" s="142"/>
      <c r="F113" s="305"/>
      <c r="G113" s="305"/>
      <c r="H113" s="305"/>
      <c r="I113" s="305"/>
      <c r="J113" s="305"/>
      <c r="L113" s="132" t="s">
        <v>297</v>
      </c>
      <c r="M113" s="154" t="s">
        <v>274</v>
      </c>
      <c r="N113" s="159">
        <f>H52</f>
        <v>6.5396107011111981E-3</v>
      </c>
      <c r="O113" s="150"/>
      <c r="P113" s="57"/>
      <c r="Q113" s="207"/>
    </row>
    <row r="114" spans="4:17" ht="15" customHeight="1" x14ac:dyDescent="0.25">
      <c r="D114" s="142"/>
      <c r="F114" s="153"/>
      <c r="G114" s="161"/>
      <c r="H114" s="161"/>
      <c r="I114" s="161"/>
      <c r="L114" s="132" t="s">
        <v>299</v>
      </c>
      <c r="M114" s="154" t="s">
        <v>276</v>
      </c>
      <c r="N114" s="159">
        <f>G53</f>
        <v>0.97062677036779221</v>
      </c>
      <c r="O114" s="150"/>
      <c r="P114" s="57"/>
      <c r="Q114" s="207"/>
    </row>
    <row r="115" spans="4:17" ht="15" customHeight="1" x14ac:dyDescent="0.25">
      <c r="D115" s="142"/>
      <c r="F115" s="187"/>
      <c r="G115" s="175" t="s">
        <v>482</v>
      </c>
      <c r="H115" s="175" t="s">
        <v>483</v>
      </c>
      <c r="L115" s="132" t="s">
        <v>301</v>
      </c>
      <c r="M115" s="154" t="s">
        <v>278</v>
      </c>
      <c r="N115" s="159">
        <f>H53</f>
        <v>9.7916246243575644E-3</v>
      </c>
      <c r="O115" s="209"/>
      <c r="P115" s="53"/>
      <c r="Q115" s="208"/>
    </row>
    <row r="116" spans="4:17" ht="15" customHeight="1" x14ac:dyDescent="0.25">
      <c r="D116" s="142"/>
      <c r="F116" s="186" t="s">
        <v>484</v>
      </c>
      <c r="G116" s="163">
        <f>G105/(1+1.49*(C45/100))</f>
        <v>1.3771081101230944</v>
      </c>
      <c r="H116" s="163">
        <f>IF(G116=0,0,(G116*SQRT(((H105/G105)^2)+(((1.49*(C46/100))/((1+1.49*(C45/100))))^2))))</f>
        <v>0.13138459007613326</v>
      </c>
      <c r="J116" s="161"/>
      <c r="L116" s="132" t="s">
        <v>303</v>
      </c>
      <c r="M116" s="154" t="s">
        <v>280</v>
      </c>
      <c r="N116" s="159">
        <f>G54</f>
        <v>0.99734071132046842</v>
      </c>
      <c r="O116" s="150"/>
      <c r="P116" s="57"/>
      <c r="Q116" s="207"/>
    </row>
    <row r="117" spans="4:17" ht="15" customHeight="1" x14ac:dyDescent="0.25">
      <c r="D117" s="142"/>
      <c r="E117" s="164"/>
      <c r="F117" s="186" t="s">
        <v>485</v>
      </c>
      <c r="G117" s="163">
        <f>G106/(1+1.25*(C45/100))</f>
        <v>2.1930491041434341</v>
      </c>
      <c r="H117" s="163">
        <f>G117*SQRT(((H106/G106)^2)+(((1.25*(C46/100))/((1+1.25*(C45/100))))^2))</f>
        <v>0.17964753403789446</v>
      </c>
      <c r="J117" s="153"/>
      <c r="L117" s="132" t="s">
        <v>305</v>
      </c>
      <c r="M117" s="154" t="s">
        <v>282</v>
      </c>
      <c r="N117" s="159">
        <f>H54</f>
        <v>1.1940713426249472E-3</v>
      </c>
      <c r="O117" s="150"/>
      <c r="P117" s="57"/>
      <c r="Q117" s="207"/>
    </row>
    <row r="118" spans="4:17" ht="15" customHeight="1" x14ac:dyDescent="0.25">
      <c r="D118" s="142"/>
      <c r="F118" s="186" t="s">
        <v>486</v>
      </c>
      <c r="G118" s="163">
        <f>(H35+H36+H37)/(1+1.14*(C45/100))</f>
        <v>1.0655107181210306</v>
      </c>
      <c r="H118" s="163">
        <f>G118*SQRT(((H107/G107)^2)+(((1.14*(C46/100))/((1+1.14*(C45/100))))^2))</f>
        <v>6.9606460345881277E-2</v>
      </c>
      <c r="J118" s="153"/>
      <c r="L118" s="132" t="s">
        <v>307</v>
      </c>
      <c r="M118" s="154" t="s">
        <v>284</v>
      </c>
      <c r="N118" s="159">
        <f>G55</f>
        <v>0.93834183064565546</v>
      </c>
      <c r="O118" s="150"/>
      <c r="P118" s="57"/>
      <c r="Q118" s="207"/>
    </row>
    <row r="119" spans="4:17" ht="15" customHeight="1" x14ac:dyDescent="0.25">
      <c r="D119" s="142"/>
      <c r="F119" s="186"/>
      <c r="G119" s="164"/>
      <c r="H119" s="164"/>
      <c r="J119" s="153"/>
      <c r="L119" s="132" t="s">
        <v>308</v>
      </c>
      <c r="M119" s="154" t="s">
        <v>286</v>
      </c>
      <c r="N119" s="159">
        <f>H55</f>
        <v>2.6449440393891466E-2</v>
      </c>
      <c r="O119" s="150"/>
      <c r="P119" s="57"/>
      <c r="Q119" s="207"/>
    </row>
    <row r="120" spans="4:17" ht="15" customHeight="1" x14ac:dyDescent="0.25">
      <c r="D120" s="142"/>
      <c r="J120" s="153"/>
      <c r="L120" s="132" t="s">
        <v>309</v>
      </c>
      <c r="M120" s="154" t="s">
        <v>288</v>
      </c>
      <c r="N120" s="159">
        <f>G57</f>
        <v>0.98687209686454536</v>
      </c>
      <c r="O120" s="150"/>
      <c r="P120" s="57"/>
      <c r="Q120" s="207"/>
    </row>
    <row r="121" spans="4:17" ht="15" customHeight="1" x14ac:dyDescent="0.25">
      <c r="D121" s="142"/>
      <c r="F121" s="130" t="s">
        <v>487</v>
      </c>
      <c r="J121" s="153"/>
      <c r="L121" s="132" t="s">
        <v>310</v>
      </c>
      <c r="M121" s="154" t="s">
        <v>290</v>
      </c>
      <c r="N121" s="159">
        <f>H57</f>
        <v>4.8286257985542536E-3</v>
      </c>
      <c r="O121" s="150"/>
      <c r="P121" s="57"/>
      <c r="Q121" s="207"/>
    </row>
    <row r="122" spans="4:17" ht="15" customHeight="1" x14ac:dyDescent="0.25">
      <c r="D122" s="142"/>
      <c r="F122" s="130"/>
      <c r="J122" s="153"/>
      <c r="L122" s="132" t="s">
        <v>311</v>
      </c>
      <c r="M122" s="154" t="s">
        <v>292</v>
      </c>
      <c r="N122" s="159">
        <f>G179</f>
        <v>1.66089920240719E-2</v>
      </c>
      <c r="P122" s="57"/>
      <c r="Q122" s="207"/>
    </row>
    <row r="123" spans="4:17" ht="15" customHeight="1" x14ac:dyDescent="0.25">
      <c r="D123" s="160"/>
      <c r="F123" s="310" t="s">
        <v>535</v>
      </c>
      <c r="G123" s="310"/>
      <c r="H123" s="310"/>
      <c r="I123" s="310"/>
      <c r="J123" s="310"/>
      <c r="L123" s="132" t="s">
        <v>312</v>
      </c>
      <c r="M123" s="154" t="s">
        <v>294</v>
      </c>
      <c r="N123" s="159">
        <f>H179</f>
        <v>6.539610701111199E-3</v>
      </c>
      <c r="P123" s="57"/>
      <c r="Q123" s="207"/>
    </row>
    <row r="124" spans="4:17" x14ac:dyDescent="0.25">
      <c r="D124" s="160"/>
      <c r="F124" s="310"/>
      <c r="G124" s="310"/>
      <c r="H124" s="310"/>
      <c r="I124" s="310"/>
      <c r="J124" s="310"/>
      <c r="L124" s="132" t="s">
        <v>313</v>
      </c>
      <c r="M124" s="154" t="s">
        <v>296</v>
      </c>
      <c r="N124" s="159">
        <f>G180</f>
        <v>2.9373229632207801E-2</v>
      </c>
      <c r="P124" s="57"/>
      <c r="Q124" s="207"/>
    </row>
    <row r="125" spans="4:17" x14ac:dyDescent="0.25">
      <c r="D125" s="142"/>
      <c r="F125" s="310"/>
      <c r="G125" s="310"/>
      <c r="H125" s="310"/>
      <c r="I125" s="310"/>
      <c r="J125" s="310"/>
      <c r="L125" s="132" t="s">
        <v>314</v>
      </c>
      <c r="M125" s="154" t="s">
        <v>298</v>
      </c>
      <c r="N125" s="159">
        <f>H180</f>
        <v>9.7916246243575991E-3</v>
      </c>
      <c r="P125" s="57"/>
      <c r="Q125" s="207"/>
    </row>
    <row r="126" spans="4:17" ht="15" customHeight="1" x14ac:dyDescent="0.25">
      <c r="D126" s="160"/>
      <c r="F126" s="130"/>
      <c r="J126" s="153"/>
      <c r="L126" s="132" t="s">
        <v>315</v>
      </c>
      <c r="M126" s="154" t="s">
        <v>300</v>
      </c>
      <c r="N126" s="159">
        <f>G181</f>
        <v>2.6592886795315349E-3</v>
      </c>
      <c r="P126" s="57"/>
      <c r="Q126" s="207"/>
    </row>
    <row r="127" spans="4:17" x14ac:dyDescent="0.25">
      <c r="D127" s="160"/>
      <c r="L127" s="132" t="s">
        <v>316</v>
      </c>
      <c r="M127" s="154" t="s">
        <v>302</v>
      </c>
      <c r="N127" s="159">
        <f>H181</f>
        <v>1.194071342624955E-3</v>
      </c>
      <c r="P127" s="57"/>
      <c r="Q127" s="207"/>
    </row>
    <row r="128" spans="4:17" x14ac:dyDescent="0.25">
      <c r="D128" s="160"/>
      <c r="G128" s="309" t="s">
        <v>263</v>
      </c>
      <c r="H128" s="309"/>
      <c r="L128" s="132" t="s">
        <v>317</v>
      </c>
      <c r="M128" s="154" t="s">
        <v>304</v>
      </c>
      <c r="N128" s="159">
        <f>G182</f>
        <v>6.1658169354344483E-2</v>
      </c>
      <c r="P128" s="57"/>
      <c r="Q128" s="207"/>
    </row>
    <row r="129" spans="4:17" x14ac:dyDescent="0.25">
      <c r="D129" s="160"/>
      <c r="G129" s="153" t="s">
        <v>651</v>
      </c>
      <c r="H129" s="161">
        <f>IF(C47="X",0,IF((C47*C49)&lt;1.67,(0.0321*((C47*C49)^4))-(0.135*((C47*C49)^3))+(0.221*((C47*C49)^2))-(0.207*((C47*C49)^1))+0.295,6072/(((((C47*C49)+11.6)^1.68)+75)*((C47*C49)+212)))*EXP(-0.00055*(C47*C49)))</f>
        <v>0.24331401579111722</v>
      </c>
      <c r="L129" s="132" t="s">
        <v>318</v>
      </c>
      <c r="M129" s="154" t="s">
        <v>306</v>
      </c>
      <c r="N129" s="159">
        <f>H182</f>
        <v>2.6449440393891466E-2</v>
      </c>
      <c r="P129" s="57"/>
      <c r="Q129" s="207"/>
    </row>
    <row r="130" spans="4:17" ht="15" customHeight="1" x14ac:dyDescent="0.25">
      <c r="D130" s="160"/>
      <c r="G130" s="146" t="s">
        <v>652</v>
      </c>
      <c r="H130" s="161">
        <f>IF(C47="X",0,H129*(SQRT(((IF(C47=0,0,C48/C47))^2)+(((IF(C49=0,0,C50/C49))^2)))))</f>
        <v>2.7834123496706813E-2</v>
      </c>
      <c r="L130" s="132" t="s">
        <v>319</v>
      </c>
      <c r="M130" s="154" t="s">
        <v>597</v>
      </c>
      <c r="N130" s="159">
        <f>I52</f>
        <v>0.57430034865794199</v>
      </c>
      <c r="P130" s="57"/>
      <c r="Q130" s="207"/>
    </row>
    <row r="131" spans="4:17" ht="15" customHeight="1" x14ac:dyDescent="0.25">
      <c r="D131" s="160"/>
      <c r="G131" s="153" t="s">
        <v>57</v>
      </c>
      <c r="H131" s="180">
        <f>IF(C47=0,0,(ASIN(0.203*COS((PI()/180)*C51)*COS(((PI()/180)*C52)-(291*PI()/180))+0.979*SIN(((PI()/180)*C51))))/(PI()/180))</f>
        <v>34.351553398666262</v>
      </c>
      <c r="I131" s="153"/>
      <c r="L131" s="132" t="s">
        <v>320</v>
      </c>
      <c r="M131" s="154" t="s">
        <v>598</v>
      </c>
      <c r="N131" s="159">
        <f>J52</f>
        <v>5.7578413853222703E-2</v>
      </c>
      <c r="P131" s="57"/>
      <c r="Q131" s="207"/>
    </row>
    <row r="132" spans="4:17" ht="15" customHeight="1" x14ac:dyDescent="0.25">
      <c r="D132" s="165"/>
      <c r="G132" s="153" t="s">
        <v>6</v>
      </c>
      <c r="H132" s="161">
        <f>IF(C47=0,0,VLOOKUP((ROUND(H131,0)),'S3.8 Cosmic dose rate (F, H, J)'!B6:E186,2))</f>
        <v>0.25</v>
      </c>
      <c r="I132" s="153"/>
      <c r="L132" s="132" t="s">
        <v>321</v>
      </c>
      <c r="M132" s="154" t="s">
        <v>599</v>
      </c>
      <c r="N132" s="159">
        <f>I53</f>
        <v>0.31797732997248873</v>
      </c>
      <c r="P132" s="57"/>
      <c r="Q132" s="207"/>
    </row>
    <row r="133" spans="4:17" ht="15" customHeight="1" x14ac:dyDescent="0.25">
      <c r="D133" s="165"/>
      <c r="G133" s="153" t="s">
        <v>7</v>
      </c>
      <c r="H133" s="161">
        <f>IF(C47=0,0,VLOOKUP((ROUND(H131,0)),'S3.8 Cosmic dose rate (F, H, J)'!B6:E186,3))</f>
        <v>4.1100000000000003</v>
      </c>
      <c r="I133" s="153"/>
      <c r="L133" s="132" t="s">
        <v>322</v>
      </c>
      <c r="M133" s="154" t="s">
        <v>600</v>
      </c>
      <c r="N133" s="159">
        <f>J53</f>
        <v>1.1344444156144134E-2</v>
      </c>
      <c r="P133" s="57"/>
      <c r="Q133" s="207"/>
    </row>
    <row r="134" spans="4:17" ht="15" customHeight="1" x14ac:dyDescent="0.25">
      <c r="D134" s="165"/>
      <c r="G134" s="153" t="s">
        <v>5</v>
      </c>
      <c r="H134" s="161">
        <f>IF(C47=0,0,VLOOKUP((ROUND(H131,0)),'S3.8 Cosmic dose rate (F, H, J)'!B6:E186,4))</f>
        <v>0.745</v>
      </c>
      <c r="I134" s="153"/>
      <c r="L134" s="132" t="s">
        <v>323</v>
      </c>
      <c r="M134" s="154" t="s">
        <v>601</v>
      </c>
      <c r="N134" s="159">
        <f>I54</f>
        <v>0.64733396208966321</v>
      </c>
      <c r="P134" s="57"/>
      <c r="Q134" s="207"/>
    </row>
    <row r="135" spans="4:17" ht="15" customHeight="1" x14ac:dyDescent="0.25">
      <c r="D135" s="165"/>
      <c r="G135" s="153" t="s">
        <v>434</v>
      </c>
      <c r="H135" s="161">
        <f>H129*(H132+(H134*EXP((C53/1000)/H133)))</f>
        <v>0.25113646260199751</v>
      </c>
      <c r="I135" s="153"/>
      <c r="L135" s="132" t="s">
        <v>324</v>
      </c>
      <c r="M135" s="154" t="s">
        <v>602</v>
      </c>
      <c r="N135" s="159">
        <f>J54</f>
        <v>6.2676648887285594E-2</v>
      </c>
      <c r="P135" s="57"/>
      <c r="Q135" s="207"/>
    </row>
    <row r="136" spans="4:17" ht="15" customHeight="1" x14ac:dyDescent="0.25">
      <c r="D136" s="165"/>
      <c r="G136" s="153" t="s">
        <v>436</v>
      </c>
      <c r="H136" s="161">
        <f>H135*0.1</f>
        <v>2.5113646260199754E-2</v>
      </c>
      <c r="I136" s="153"/>
      <c r="L136" s="132" t="s">
        <v>325</v>
      </c>
      <c r="M136" s="154" t="s">
        <v>603</v>
      </c>
      <c r="N136" s="159">
        <f>I55</f>
        <v>8.0149424573265904E-3</v>
      </c>
      <c r="P136" s="57"/>
      <c r="Q136" s="207"/>
    </row>
    <row r="137" spans="4:17" ht="15" customHeight="1" x14ac:dyDescent="0.25">
      <c r="D137" s="165"/>
      <c r="G137" s="153" t="s">
        <v>699</v>
      </c>
      <c r="H137" s="161">
        <f>C54</f>
        <v>0.2</v>
      </c>
      <c r="I137" s="153"/>
      <c r="L137" s="132" t="s">
        <v>327</v>
      </c>
      <c r="M137" s="154" t="s">
        <v>604</v>
      </c>
      <c r="N137" s="159">
        <f>J55</f>
        <v>8.2332609220208775E-4</v>
      </c>
      <c r="P137" s="57"/>
      <c r="Q137" s="207"/>
    </row>
    <row r="138" spans="4:17" ht="15" customHeight="1" x14ac:dyDescent="0.25">
      <c r="D138" s="165"/>
      <c r="G138" s="153" t="s">
        <v>700</v>
      </c>
      <c r="H138" s="161">
        <f>C55</f>
        <v>0.1</v>
      </c>
      <c r="I138" s="153"/>
      <c r="L138" s="132" t="s">
        <v>329</v>
      </c>
      <c r="M138" s="154" t="s">
        <v>605</v>
      </c>
      <c r="N138" s="159">
        <f>I57</f>
        <v>2.4671802421613633</v>
      </c>
      <c r="P138" s="57"/>
      <c r="Q138" s="207"/>
    </row>
    <row r="139" spans="4:17" ht="15" customHeight="1" x14ac:dyDescent="0.25">
      <c r="D139" s="165"/>
      <c r="F139" s="130"/>
      <c r="G139" s="58"/>
      <c r="H139" s="114"/>
      <c r="I139" s="114"/>
      <c r="J139" s="151"/>
      <c r="L139" s="132" t="s">
        <v>331</v>
      </c>
      <c r="M139" s="154" t="s">
        <v>606</v>
      </c>
      <c r="N139" s="159">
        <f>J57</f>
        <v>0.14852220278366279</v>
      </c>
      <c r="P139" s="57"/>
      <c r="Q139" s="207"/>
    </row>
    <row r="140" spans="4:17" ht="15" customHeight="1" x14ac:dyDescent="0.25">
      <c r="D140" s="165"/>
      <c r="F140" s="130"/>
      <c r="G140" s="58"/>
      <c r="H140" s="114"/>
      <c r="I140" s="114"/>
      <c r="J140" s="151"/>
      <c r="L140" s="132" t="s">
        <v>333</v>
      </c>
      <c r="M140" s="154" t="s">
        <v>607</v>
      </c>
      <c r="N140" s="159">
        <f>I179</f>
        <v>0</v>
      </c>
      <c r="P140" s="57"/>
      <c r="Q140" s="207"/>
    </row>
    <row r="141" spans="4:17" ht="15" customHeight="1" x14ac:dyDescent="0.25">
      <c r="D141" s="165"/>
      <c r="F141" s="130" t="s">
        <v>488</v>
      </c>
      <c r="G141" s="58"/>
      <c r="H141" s="114"/>
      <c r="I141" s="114"/>
      <c r="J141" s="151"/>
      <c r="L141" s="132" t="s">
        <v>335</v>
      </c>
      <c r="M141" s="154" t="s">
        <v>608</v>
      </c>
      <c r="N141" s="159">
        <f>J179</f>
        <v>0</v>
      </c>
      <c r="P141" s="57"/>
      <c r="Q141" s="207"/>
    </row>
    <row r="142" spans="4:17" ht="15" customHeight="1" x14ac:dyDescent="0.25">
      <c r="D142" s="160"/>
      <c r="F142" s="130"/>
      <c r="G142" s="58"/>
      <c r="H142" s="114"/>
      <c r="I142" s="114"/>
      <c r="J142" s="151"/>
      <c r="L142" s="132" t="s">
        <v>337</v>
      </c>
      <c r="M142" s="154" t="s">
        <v>609</v>
      </c>
      <c r="N142" s="205">
        <f>I180</f>
        <v>0</v>
      </c>
      <c r="P142" s="57"/>
      <c r="Q142" s="207"/>
    </row>
    <row r="143" spans="4:17" ht="15" customHeight="1" x14ac:dyDescent="0.25">
      <c r="D143" s="160"/>
      <c r="F143" s="305" t="s">
        <v>490</v>
      </c>
      <c r="G143" s="305"/>
      <c r="H143" s="305"/>
      <c r="I143" s="305"/>
      <c r="J143" s="305"/>
      <c r="K143" s="166"/>
      <c r="L143" s="132" t="s">
        <v>339</v>
      </c>
      <c r="M143" s="154" t="s">
        <v>610</v>
      </c>
      <c r="N143" s="205">
        <f>J180</f>
        <v>0</v>
      </c>
      <c r="P143" s="57"/>
      <c r="Q143" s="207"/>
    </row>
    <row r="144" spans="4:17" ht="15" customHeight="1" x14ac:dyDescent="0.25">
      <c r="D144" s="165"/>
      <c r="F144" s="178"/>
      <c r="G144" s="178"/>
      <c r="H144" s="178"/>
      <c r="I144" s="178"/>
      <c r="J144" s="178"/>
      <c r="L144" s="132" t="s">
        <v>341</v>
      </c>
      <c r="M144" s="154" t="s">
        <v>611</v>
      </c>
      <c r="N144" s="205">
        <f>I181</f>
        <v>2.5994546842420755E-2</v>
      </c>
      <c r="P144" s="57"/>
      <c r="Q144" s="207"/>
    </row>
    <row r="145" spans="4:17" ht="15" customHeight="1" x14ac:dyDescent="0.25">
      <c r="D145" s="165"/>
      <c r="F145" s="188"/>
      <c r="G145" s="175" t="s">
        <v>493</v>
      </c>
      <c r="H145" s="175" t="s">
        <v>494</v>
      </c>
      <c r="I145" s="179"/>
      <c r="J145" s="179"/>
      <c r="L145" s="132" t="s">
        <v>343</v>
      </c>
      <c r="M145" s="154" t="s">
        <v>612</v>
      </c>
      <c r="N145" s="205">
        <f>J181</f>
        <v>1.1720663197787497E-2</v>
      </c>
      <c r="P145" s="57"/>
      <c r="Q145" s="207"/>
    </row>
    <row r="146" spans="4:17" ht="15" customHeight="1" x14ac:dyDescent="0.25">
      <c r="D146" s="165"/>
      <c r="F146" s="171" t="s">
        <v>489</v>
      </c>
      <c r="G146" s="162">
        <f>SUM(G116:G118,H137)</f>
        <v>4.8356679323875591</v>
      </c>
      <c r="H146" s="161">
        <f>SQRT((H116^2)+(H117^2)+(H118^2)+(H138^2))</f>
        <v>0.25373254879351365</v>
      </c>
      <c r="J146" s="114"/>
      <c r="L146" s="132" t="s">
        <v>345</v>
      </c>
      <c r="M146" s="154" t="s">
        <v>613</v>
      </c>
      <c r="N146" s="205">
        <f>I182</f>
        <v>0</v>
      </c>
      <c r="P146" s="57"/>
      <c r="Q146" s="207"/>
    </row>
    <row r="147" spans="4:17" ht="15" customHeight="1" x14ac:dyDescent="0.25">
      <c r="D147" s="165"/>
      <c r="H147" s="130"/>
      <c r="L147" s="132" t="s">
        <v>346</v>
      </c>
      <c r="M147" s="154" t="s">
        <v>614</v>
      </c>
      <c r="N147" s="205">
        <f>J182</f>
        <v>0</v>
      </c>
      <c r="P147" s="57"/>
      <c r="Q147" s="207"/>
    </row>
    <row r="148" spans="4:17" ht="15" customHeight="1" x14ac:dyDescent="0.25">
      <c r="D148" s="165"/>
      <c r="H148" s="130"/>
      <c r="L148" s="132" t="s">
        <v>184</v>
      </c>
      <c r="M148" s="22" t="s">
        <v>546</v>
      </c>
      <c r="N148" s="232">
        <f>C40</f>
        <v>0</v>
      </c>
      <c r="P148" s="57"/>
      <c r="Q148" s="207"/>
    </row>
    <row r="149" spans="4:17" ht="15" customHeight="1" x14ac:dyDescent="0.3">
      <c r="D149" s="165"/>
      <c r="F149" s="140" t="s">
        <v>492</v>
      </c>
      <c r="L149" s="132" t="s">
        <v>186</v>
      </c>
      <c r="M149" s="22" t="s">
        <v>547</v>
      </c>
      <c r="N149" s="232">
        <f>C41</f>
        <v>0</v>
      </c>
      <c r="P149" s="57"/>
      <c r="Q149" s="207"/>
    </row>
    <row r="150" spans="4:17" ht="15" customHeight="1" x14ac:dyDescent="0.3">
      <c r="D150" s="160"/>
      <c r="F150" s="140"/>
      <c r="L150" s="132" t="s">
        <v>189</v>
      </c>
      <c r="M150" s="22" t="s">
        <v>712</v>
      </c>
      <c r="N150" s="159">
        <f>C42</f>
        <v>0</v>
      </c>
      <c r="P150" s="57"/>
      <c r="Q150" s="207"/>
    </row>
    <row r="151" spans="4:17" ht="15" customHeight="1" x14ac:dyDescent="0.25">
      <c r="D151" s="160"/>
      <c r="F151" s="130" t="s">
        <v>457</v>
      </c>
      <c r="K151" s="147"/>
      <c r="L151" s="132" t="s">
        <v>347</v>
      </c>
      <c r="M151" s="154" t="s">
        <v>326</v>
      </c>
      <c r="N151" s="159">
        <f>G73</f>
        <v>1</v>
      </c>
      <c r="P151" s="57"/>
      <c r="Q151" s="207"/>
    </row>
    <row r="152" spans="4:17" ht="15" customHeight="1" x14ac:dyDescent="0.25">
      <c r="D152" s="160"/>
      <c r="F152" s="130"/>
      <c r="K152" s="147"/>
      <c r="L152" s="132" t="s">
        <v>348</v>
      </c>
      <c r="M152" s="154" t="s">
        <v>328</v>
      </c>
      <c r="N152" s="159">
        <f>H73</f>
        <v>0</v>
      </c>
      <c r="P152" s="57"/>
      <c r="Q152" s="207"/>
    </row>
    <row r="153" spans="4:17" ht="15" customHeight="1" x14ac:dyDescent="0.3">
      <c r="D153" s="160"/>
      <c r="E153" s="139"/>
      <c r="F153" s="305" t="s">
        <v>459</v>
      </c>
      <c r="G153" s="305"/>
      <c r="H153" s="305"/>
      <c r="I153" s="305"/>
      <c r="K153" s="147"/>
      <c r="L153" s="132" t="s">
        <v>349</v>
      </c>
      <c r="M153" s="154" t="s">
        <v>330</v>
      </c>
      <c r="N153" s="159">
        <f>G74</f>
        <v>1</v>
      </c>
      <c r="P153" s="57"/>
      <c r="Q153" s="207"/>
    </row>
    <row r="154" spans="4:17" ht="15" customHeight="1" x14ac:dyDescent="0.25">
      <c r="D154" s="165"/>
      <c r="F154" s="305"/>
      <c r="G154" s="305"/>
      <c r="H154" s="305"/>
      <c r="I154" s="305"/>
      <c r="K154" s="147"/>
      <c r="L154" s="132" t="s">
        <v>350</v>
      </c>
      <c r="M154" s="154" t="s">
        <v>332</v>
      </c>
      <c r="N154" s="159">
        <f>H74</f>
        <v>0</v>
      </c>
      <c r="P154" s="57"/>
      <c r="Q154" s="207"/>
    </row>
    <row r="155" spans="4:17" ht="15" customHeight="1" x14ac:dyDescent="0.25">
      <c r="D155" s="165"/>
      <c r="K155" s="147"/>
      <c r="L155" s="132" t="s">
        <v>351</v>
      </c>
      <c r="M155" s="154" t="s">
        <v>334</v>
      </c>
      <c r="N155" s="159">
        <f>G78</f>
        <v>1</v>
      </c>
      <c r="P155" s="57"/>
      <c r="Q155" s="207"/>
    </row>
    <row r="156" spans="4:17" ht="15" customHeight="1" x14ac:dyDescent="0.25">
      <c r="D156" s="160"/>
      <c r="F156" s="170"/>
      <c r="G156" s="189" t="s">
        <v>499</v>
      </c>
      <c r="H156" s="175" t="s">
        <v>464</v>
      </c>
      <c r="I156" s="138"/>
      <c r="K156" s="148"/>
      <c r="L156" s="132" t="s">
        <v>352</v>
      </c>
      <c r="M156" s="154" t="s">
        <v>336</v>
      </c>
      <c r="N156" s="159">
        <f>H78</f>
        <v>0</v>
      </c>
      <c r="P156" s="57"/>
      <c r="Q156" s="207"/>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v>
      </c>
      <c r="P157" s="57"/>
      <c r="Q157" s="207"/>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c r="P158" s="57"/>
      <c r="Q158" s="207"/>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v>
      </c>
      <c r="P159" s="57"/>
      <c r="Q159" s="207"/>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0</v>
      </c>
      <c r="P160" s="57"/>
      <c r="Q160" s="207"/>
    </row>
    <row r="161" spans="4:17" ht="15" customHeight="1" x14ac:dyDescent="0.25">
      <c r="D161" s="165"/>
      <c r="E161" s="21"/>
      <c r="F161" s="171" t="s">
        <v>18</v>
      </c>
      <c r="G161" s="184"/>
      <c r="H161" s="184">
        <f>$C$22*'S3.2 Conversion factors'!C14</f>
        <v>9.7750000000000004</v>
      </c>
      <c r="I161" s="138"/>
      <c r="J161" s="138"/>
      <c r="L161" s="132" t="s">
        <v>359</v>
      </c>
      <c r="M161" s="154" t="s">
        <v>615</v>
      </c>
      <c r="N161" s="159">
        <f>I73</f>
        <v>10.222695421674622</v>
      </c>
      <c r="P161" s="57"/>
      <c r="Q161" s="207"/>
    </row>
    <row r="162" spans="4:17"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616</v>
      </c>
      <c r="N162" s="159">
        <f>J73</f>
        <v>1.1097055263437787</v>
      </c>
      <c r="P162" s="57"/>
      <c r="Q162" s="207"/>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617</v>
      </c>
      <c r="N163" s="159">
        <f>I74</f>
        <v>8.1761094449699776</v>
      </c>
      <c r="P163" s="57"/>
      <c r="Q163" s="207"/>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618</v>
      </c>
      <c r="N164" s="159">
        <f>J74</f>
        <v>0.30354071114332393</v>
      </c>
      <c r="P164" s="57"/>
      <c r="Q164" s="207"/>
    </row>
    <row r="165" spans="4:17" ht="15" customHeight="1" x14ac:dyDescent="0.25">
      <c r="D165" s="160"/>
      <c r="E165" s="21"/>
      <c r="F165" s="171" t="s">
        <v>500</v>
      </c>
      <c r="G165" s="163">
        <f>SUM(G157,G159)</f>
        <v>0</v>
      </c>
      <c r="H165" s="163">
        <f>SUM(H157,H159,H161,H163)</f>
        <v>9.7750000000000004</v>
      </c>
      <c r="I165" s="144"/>
      <c r="L165" s="132" t="s">
        <v>367</v>
      </c>
      <c r="M165" s="154" t="s">
        <v>619</v>
      </c>
      <c r="N165" s="159">
        <f>I78</f>
        <v>0</v>
      </c>
      <c r="P165" s="57"/>
      <c r="Q165" s="207"/>
    </row>
    <row r="166" spans="4:17" ht="15" customHeight="1" x14ac:dyDescent="0.25">
      <c r="D166" s="160"/>
      <c r="E166" s="21"/>
      <c r="F166" s="171" t="s">
        <v>501</v>
      </c>
      <c r="G166" s="163">
        <f>SQRT((G158^2)+(G160^2))</f>
        <v>0</v>
      </c>
      <c r="H166" s="163">
        <f>SQRT((H158^2)+(H160^2)+(H162^2)+(H164^2))</f>
        <v>0.40101776559920688</v>
      </c>
      <c r="I166" s="144"/>
      <c r="L166" s="132" t="s">
        <v>369</v>
      </c>
      <c r="M166" s="154" t="s">
        <v>620</v>
      </c>
      <c r="N166" s="159">
        <f>J78</f>
        <v>0</v>
      </c>
      <c r="P166" s="57"/>
      <c r="Q166" s="207"/>
    </row>
    <row r="167" spans="4:17" ht="15" customHeight="1" x14ac:dyDescent="0.25">
      <c r="D167" s="165"/>
      <c r="E167" s="21"/>
      <c r="L167" s="132" t="s">
        <v>371</v>
      </c>
      <c r="M167" s="154" t="s">
        <v>621</v>
      </c>
      <c r="N167" s="159">
        <f>I195</f>
        <v>0</v>
      </c>
      <c r="P167" s="57"/>
      <c r="Q167" s="207"/>
    </row>
    <row r="168" spans="4:17" ht="15" customHeight="1" x14ac:dyDescent="0.25">
      <c r="D168" s="165"/>
      <c r="E168" s="21"/>
      <c r="L168" s="132" t="s">
        <v>373</v>
      </c>
      <c r="M168" s="154" t="s">
        <v>622</v>
      </c>
      <c r="N168" s="159">
        <f>J195</f>
        <v>0</v>
      </c>
      <c r="P168" s="57"/>
      <c r="Q168" s="207"/>
    </row>
    <row r="169" spans="4:17" ht="15" customHeight="1" x14ac:dyDescent="0.25">
      <c r="E169" s="168"/>
      <c r="F169" s="130" t="s">
        <v>460</v>
      </c>
      <c r="L169" s="132" t="s">
        <v>375</v>
      </c>
      <c r="M169" s="154" t="s">
        <v>623</v>
      </c>
      <c r="N169" s="159">
        <f>I196</f>
        <v>0</v>
      </c>
      <c r="P169" s="57"/>
      <c r="Q169" s="207"/>
    </row>
    <row r="170" spans="4:17" ht="15" customHeight="1" x14ac:dyDescent="0.25">
      <c r="E170" s="168"/>
      <c r="L170" s="132" t="s">
        <v>377</v>
      </c>
      <c r="M170" s="154" t="s">
        <v>624</v>
      </c>
      <c r="N170" s="159">
        <f>J196</f>
        <v>0</v>
      </c>
      <c r="P170" s="57"/>
      <c r="Q170" s="207"/>
    </row>
    <row r="171" spans="4:17" ht="15" customHeight="1" x14ac:dyDescent="0.25">
      <c r="E171" s="168"/>
      <c r="F171" s="306" t="s">
        <v>525</v>
      </c>
      <c r="G171" s="306"/>
      <c r="H171" s="306"/>
      <c r="I171" s="306"/>
      <c r="J171" s="306"/>
      <c r="L171" s="132" t="s">
        <v>379</v>
      </c>
      <c r="M171" s="154" t="s">
        <v>356</v>
      </c>
      <c r="N171" s="159">
        <f>G75</f>
        <v>1</v>
      </c>
      <c r="P171" s="57"/>
      <c r="Q171" s="207"/>
    </row>
    <row r="172" spans="4:17" ht="15" customHeight="1" x14ac:dyDescent="0.25">
      <c r="E172" s="168"/>
      <c r="F172" s="306"/>
      <c r="G172" s="306"/>
      <c r="H172" s="306"/>
      <c r="I172" s="306"/>
      <c r="J172" s="306"/>
      <c r="L172" s="132" t="s">
        <v>381</v>
      </c>
      <c r="M172" s="154" t="s">
        <v>358</v>
      </c>
      <c r="N172" s="159">
        <f>H75</f>
        <v>0</v>
      </c>
      <c r="P172" s="57"/>
      <c r="Q172" s="207"/>
    </row>
    <row r="173" spans="4:17" ht="15" customHeight="1" x14ac:dyDescent="0.25">
      <c r="E173" s="168"/>
      <c r="F173" s="306"/>
      <c r="G173" s="306"/>
      <c r="H173" s="306"/>
      <c r="I173" s="306"/>
      <c r="J173" s="306"/>
      <c r="L173" s="132" t="s">
        <v>383</v>
      </c>
      <c r="M173" s="154" t="s">
        <v>360</v>
      </c>
      <c r="N173" s="159">
        <f>G76</f>
        <v>1</v>
      </c>
      <c r="P173" s="57"/>
      <c r="Q173" s="207"/>
    </row>
    <row r="174" spans="4:17" ht="15" customHeight="1" x14ac:dyDescent="0.25">
      <c r="E174" s="168"/>
      <c r="F174" s="306"/>
      <c r="G174" s="306"/>
      <c r="H174" s="306"/>
      <c r="I174" s="306"/>
      <c r="J174" s="306"/>
      <c r="L174" s="132" t="s">
        <v>384</v>
      </c>
      <c r="M174" s="154" t="s">
        <v>362</v>
      </c>
      <c r="N174" s="159">
        <f>H76</f>
        <v>0</v>
      </c>
      <c r="P174" s="57"/>
      <c r="Q174" s="207"/>
    </row>
    <row r="175" spans="4:17" ht="15" customHeight="1" x14ac:dyDescent="0.25">
      <c r="E175" s="168"/>
      <c r="F175" s="167"/>
      <c r="G175" s="168"/>
      <c r="H175" s="168"/>
      <c r="I175" s="168"/>
      <c r="J175" s="168"/>
      <c r="L175" s="132" t="s">
        <v>385</v>
      </c>
      <c r="M175" s="154" t="s">
        <v>364</v>
      </c>
      <c r="N175" s="159">
        <f>G77</f>
        <v>1</v>
      </c>
      <c r="P175" s="57"/>
      <c r="Q175" s="207"/>
    </row>
    <row r="176" spans="4:17" ht="15" customHeight="1" x14ac:dyDescent="0.25">
      <c r="E176" s="168"/>
      <c r="F176" s="170"/>
      <c r="G176" s="175" t="s">
        <v>460</v>
      </c>
      <c r="H176" s="175" t="s">
        <v>468</v>
      </c>
      <c r="I176" s="175" t="s">
        <v>466</v>
      </c>
      <c r="J176" s="175" t="s">
        <v>467</v>
      </c>
      <c r="L176" s="132" t="s">
        <v>386</v>
      </c>
      <c r="M176" s="154" t="s">
        <v>366</v>
      </c>
      <c r="N176" s="159">
        <f>H77</f>
        <v>0</v>
      </c>
      <c r="P176" s="57"/>
      <c r="Q176" s="207"/>
    </row>
    <row r="177" spans="5:97" ht="15" customHeight="1" x14ac:dyDescent="0.25">
      <c r="E177" s="168"/>
      <c r="F177" s="174" t="s">
        <v>461</v>
      </c>
      <c r="G177" s="184">
        <f>AVERAGE((VLOOKUP($C$36,'S3.3 α grain size attenuation'!$L$8:$X$1007,2)),(VLOOKUP($C$37,'S3.3 α grain size attenuation'!$L$8:$X$1007,2)))</f>
        <v>8.06928577630735E-2</v>
      </c>
      <c r="H177" s="184">
        <f>ABS((VLOOKUP($C$36,'S3.3 α grain size attenuation'!$L$8:$X$1007,2))-(VLOOKUP($C$37,'S3.3 α grain size attenuation'!$L$8:$X$1007,2)))*0.5</f>
        <v>3.8657599388408459E-2</v>
      </c>
      <c r="I177" s="184">
        <f>G157*G177</f>
        <v>0</v>
      </c>
      <c r="J177" s="184">
        <f>IF(I177=0,0,I177*SQRT(((G158/G157)^2)+((H177/G177)^2)))</f>
        <v>0</v>
      </c>
      <c r="L177" s="132" t="s">
        <v>388</v>
      </c>
      <c r="M177" s="154" t="s">
        <v>368</v>
      </c>
      <c r="N177" s="159">
        <f>G79</f>
        <v>1</v>
      </c>
      <c r="P177" s="57"/>
      <c r="Q177" s="207"/>
    </row>
    <row r="178" spans="5:97" ht="15" customHeight="1" x14ac:dyDescent="0.25">
      <c r="E178" s="168"/>
      <c r="F178" s="174" t="s">
        <v>188</v>
      </c>
      <c r="G178" s="184">
        <f>AVERAGE((VLOOKUP($C$36,'S3.3 α grain size attenuation'!$L$8:$X$1007,4)),(VLOOKUP($C$37,'S3.3 α grain size attenuation'!$L$8:$X$1007,4)))</f>
        <v>6.920429815915552E-2</v>
      </c>
      <c r="H178" s="184">
        <f>ABS((VLOOKUP($C$36,'S3.3 α grain size attenuation'!$L$8:$X$1007,4))-(VLOOKUP($C$37,'S3.3 α grain size attenuation'!$L$8:$X$1007,4)))*0.5</f>
        <v>3.3116725585454532E-2</v>
      </c>
      <c r="I178" s="184">
        <f>G159*G178</f>
        <v>0</v>
      </c>
      <c r="J178" s="184">
        <f>IF(I178=0,0,I178*SQRT(((G160/G159)^2)+((H178/G178)^2)))</f>
        <v>0</v>
      </c>
      <c r="L178" s="132" t="s">
        <v>389</v>
      </c>
      <c r="M178" s="154" t="s">
        <v>370</v>
      </c>
      <c r="N178" s="159">
        <f>H79</f>
        <v>0</v>
      </c>
      <c r="P178" s="57"/>
      <c r="Q178" s="207"/>
    </row>
    <row r="179" spans="5:97" ht="15" customHeight="1" x14ac:dyDescent="0.25">
      <c r="E179" s="198"/>
      <c r="F179" s="174" t="s">
        <v>191</v>
      </c>
      <c r="G179" s="184">
        <f>AVERAGE((VLOOKUP($C$36,'S3.4 β grain size attenuation'!$AL$8:$BR$1007,2)),(VLOOKUP($C$37,'S3.4 β grain size attenuation'!$AL$8:$BR$1007,2)))</f>
        <v>1.66089920240719E-2</v>
      </c>
      <c r="H179" s="184">
        <f>ABS((VLOOKUP($C$36,'S3.4 β grain size attenuation'!$AL$8:$BR$1007,2))-(VLOOKUP($C$37,'S3.4 β grain size attenuation'!$AL$8:$BR$1007,2)))*0.5</f>
        <v>6.539610701111199E-3</v>
      </c>
      <c r="I179" s="184">
        <f>H157*G179</f>
        <v>0</v>
      </c>
      <c r="J179" s="184">
        <f>IF(I179=0,0,I179*SQRT(((H158/H157)^2)+((H179/G179)^2)))</f>
        <v>0</v>
      </c>
      <c r="L179" s="132" t="s">
        <v>390</v>
      </c>
      <c r="M179" s="154" t="s">
        <v>372</v>
      </c>
      <c r="N179" s="159">
        <f>G197</f>
        <v>1</v>
      </c>
      <c r="P179" s="57"/>
      <c r="Q179" s="207"/>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2.9373229632207801E-2</v>
      </c>
      <c r="H180" s="184">
        <f>ABS((VLOOKUP($C$36,'S3.4 β grain size attenuation'!$AL$8:$BR$1007,4))-(VLOOKUP($C$37,'S3.4 β grain size attenuation'!$AL$8:$BR$1007,4)))*0.5</f>
        <v>9.7916246243575991E-3</v>
      </c>
      <c r="I180" s="184">
        <f>H159*G180</f>
        <v>0</v>
      </c>
      <c r="J180" s="184">
        <f>IF(I180=0,0,I180*SQRT(((H160/H159)^2)+((H180/G180)^2)))</f>
        <v>0</v>
      </c>
      <c r="L180" s="132" t="s">
        <v>391</v>
      </c>
      <c r="M180" s="154" t="s">
        <v>374</v>
      </c>
      <c r="N180" s="159">
        <f>H197</f>
        <v>0</v>
      </c>
      <c r="P180" s="57"/>
      <c r="Q180" s="207"/>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2.6592886795315349E-3</v>
      </c>
      <c r="H181" s="184">
        <f>ABS((VLOOKUP($C$36,'S3.4 β grain size attenuation'!$AL$8:$BR$1007,6))-(VLOOKUP($C$37,'S3.4 β grain size attenuation'!$AL$8:$BR$1007,6)))*0.5</f>
        <v>1.194071342624955E-3</v>
      </c>
      <c r="I181" s="184">
        <f>H161*G181</f>
        <v>2.5994546842420755E-2</v>
      </c>
      <c r="J181" s="184">
        <f>IF(I181=0,0,I181*SQRT(((H162/H161)^2)+((H181/G181)^2)))</f>
        <v>1.1720663197787497E-2</v>
      </c>
      <c r="L181" s="132" t="s">
        <v>392</v>
      </c>
      <c r="M181" s="154" t="s">
        <v>376</v>
      </c>
      <c r="N181" s="159">
        <f>G198</f>
        <v>1</v>
      </c>
      <c r="P181" s="57"/>
      <c r="Q181" s="207"/>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6.1658169354344483E-2</v>
      </c>
      <c r="H182" s="184">
        <f>ABS((VLOOKUP($C$36,'S3.4 β grain size attenuation'!$AL$8:$BT$1007,34))-(VLOOKUP($C$37,'S3.4 β grain size attenuation'!$AL$8:$BT$1007,34)))*0.5</f>
        <v>2.6449440393891466E-2</v>
      </c>
      <c r="I182" s="184">
        <f>H163*G182</f>
        <v>0</v>
      </c>
      <c r="J182" s="184">
        <f>IF(I182=0,0,I182*SQRT(((H164/H163)^2)+((H182/G182)^2)))</f>
        <v>0</v>
      </c>
      <c r="L182" s="132" t="s">
        <v>393</v>
      </c>
      <c r="M182" s="154" t="s">
        <v>378</v>
      </c>
      <c r="N182" s="159">
        <f>H198</f>
        <v>0</v>
      </c>
      <c r="P182" s="57"/>
      <c r="Q182" s="207"/>
    </row>
    <row r="183" spans="5:97" ht="15" customHeight="1" x14ac:dyDescent="0.25">
      <c r="E183" s="198"/>
      <c r="F183" s="197"/>
      <c r="G183" s="197"/>
      <c r="H183" s="197"/>
      <c r="I183" s="197"/>
      <c r="J183" s="168"/>
      <c r="L183" s="132" t="s">
        <v>394</v>
      </c>
      <c r="M183" s="154" t="s">
        <v>380</v>
      </c>
      <c r="N183" s="159">
        <f>G199</f>
        <v>1</v>
      </c>
      <c r="P183" s="57"/>
      <c r="Q183" s="207"/>
    </row>
    <row r="184" spans="5:97" ht="15" customHeight="1" x14ac:dyDescent="0.25">
      <c r="E184" s="199"/>
      <c r="F184" s="168"/>
      <c r="H184" s="156" t="s">
        <v>653</v>
      </c>
      <c r="I184" s="133">
        <f>SUM(I177:I178)</f>
        <v>0</v>
      </c>
      <c r="J184" s="133">
        <f>SQRT((J177^2)+(J178^2))</f>
        <v>0</v>
      </c>
      <c r="L184" s="132" t="s">
        <v>396</v>
      </c>
      <c r="M184" s="154" t="s">
        <v>382</v>
      </c>
      <c r="N184" s="159">
        <f>H199</f>
        <v>0</v>
      </c>
      <c r="P184" s="57"/>
      <c r="Q184" s="207"/>
    </row>
    <row r="185" spans="5:97" ht="15" customHeight="1" x14ac:dyDescent="0.25">
      <c r="E185" s="199"/>
      <c r="F185" s="168"/>
      <c r="H185" s="156" t="s">
        <v>654</v>
      </c>
      <c r="I185" s="133">
        <f>SUM(I179:I182)</f>
        <v>2.5994546842420755E-2</v>
      </c>
      <c r="J185" s="133">
        <f>SQRT((J179^2)+(J180^2)+(J181^2)+(J182^2))</f>
        <v>1.1720663197787497E-2</v>
      </c>
      <c r="L185" s="132" t="s">
        <v>398</v>
      </c>
      <c r="M185" s="154" t="s">
        <v>625</v>
      </c>
      <c r="N185" s="159">
        <f>I75</f>
        <v>0.57430034865794199</v>
      </c>
      <c r="P185" s="57"/>
      <c r="Q185" s="207"/>
    </row>
    <row r="186" spans="5:97" ht="15" customHeight="1" x14ac:dyDescent="0.25">
      <c r="E186" s="168"/>
      <c r="F186" s="168"/>
      <c r="G186" s="168"/>
      <c r="H186" s="168"/>
      <c r="I186" s="168"/>
      <c r="J186" s="168"/>
      <c r="L186" s="132" t="s">
        <v>400</v>
      </c>
      <c r="M186" s="154" t="s">
        <v>626</v>
      </c>
      <c r="N186" s="159">
        <f>J75</f>
        <v>5.7578413853222703E-2</v>
      </c>
      <c r="P186" s="57"/>
      <c r="Q186" s="207"/>
    </row>
    <row r="187" spans="5:97" ht="15" customHeight="1" x14ac:dyDescent="0.25">
      <c r="E187" s="168"/>
      <c r="F187" s="168"/>
      <c r="G187" s="168"/>
      <c r="H187" s="168"/>
      <c r="I187" s="168"/>
      <c r="J187" s="168"/>
      <c r="L187" s="132" t="s">
        <v>401</v>
      </c>
      <c r="M187" s="154" t="s">
        <v>627</v>
      </c>
      <c r="N187" s="159">
        <f>I76</f>
        <v>0.31797732997248873</v>
      </c>
      <c r="O187" s="138"/>
      <c r="P187" s="53"/>
      <c r="Q187" s="208"/>
      <c r="R187" s="168"/>
    </row>
    <row r="188" spans="5:97" ht="15" customHeight="1" x14ac:dyDescent="0.25">
      <c r="E188" s="168"/>
      <c r="F188" s="238" t="s">
        <v>458</v>
      </c>
      <c r="G188" s="138"/>
      <c r="H188" s="156"/>
      <c r="I188" s="156"/>
      <c r="J188" s="138"/>
      <c r="L188" s="132" t="s">
        <v>402</v>
      </c>
      <c r="M188" s="154" t="s">
        <v>628</v>
      </c>
      <c r="N188" s="159">
        <f>J76</f>
        <v>1.1344444156144134E-2</v>
      </c>
      <c r="O188" s="138"/>
      <c r="P188" s="53"/>
      <c r="Q188" s="208"/>
    </row>
    <row r="189" spans="5:97" ht="15" customHeight="1" x14ac:dyDescent="0.25">
      <c r="E189" s="168"/>
      <c r="F189" s="164"/>
      <c r="G189" s="238"/>
      <c r="H189" s="156"/>
      <c r="I189" s="156"/>
      <c r="J189" s="138"/>
      <c r="L189" s="132" t="s">
        <v>403</v>
      </c>
      <c r="M189" s="154" t="s">
        <v>629</v>
      </c>
      <c r="N189" s="159">
        <f>I77</f>
        <v>0.64733396208966321</v>
      </c>
      <c r="O189" s="138"/>
      <c r="P189" s="53"/>
      <c r="Q189" s="208"/>
      <c r="R189" s="168"/>
    </row>
    <row r="190" spans="5:97" ht="15" customHeight="1" x14ac:dyDescent="0.25">
      <c r="E190" s="168"/>
      <c r="F190" s="311" t="s">
        <v>762</v>
      </c>
      <c r="G190" s="311"/>
      <c r="H190" s="311"/>
      <c r="I190" s="311"/>
      <c r="J190" s="311"/>
      <c r="L190" s="132" t="s">
        <v>404</v>
      </c>
      <c r="M190" s="154" t="s">
        <v>630</v>
      </c>
      <c r="N190" s="159">
        <f>J77</f>
        <v>6.2676648887285594E-2</v>
      </c>
      <c r="O190" s="138"/>
      <c r="P190" s="53"/>
      <c r="Q190" s="208"/>
    </row>
    <row r="191" spans="5:97" ht="15" customHeight="1" x14ac:dyDescent="0.25">
      <c r="E191" s="168"/>
      <c r="F191" s="311"/>
      <c r="G191" s="311"/>
      <c r="H191" s="311"/>
      <c r="I191" s="311"/>
      <c r="J191" s="311"/>
      <c r="L191" s="132" t="s">
        <v>405</v>
      </c>
      <c r="M191" s="154" t="s">
        <v>631</v>
      </c>
      <c r="N191" s="159">
        <f>I79</f>
        <v>2.4671802421613633</v>
      </c>
      <c r="O191" s="138"/>
      <c r="P191" s="53"/>
      <c r="Q191" s="208"/>
    </row>
    <row r="192" spans="5:97" ht="15" customHeight="1" x14ac:dyDescent="0.25">
      <c r="E192" s="168"/>
      <c r="F192" s="311"/>
      <c r="G192" s="311"/>
      <c r="H192" s="311"/>
      <c r="I192" s="311"/>
      <c r="J192" s="311"/>
      <c r="L192" s="132" t="s">
        <v>406</v>
      </c>
      <c r="M192" s="154" t="s">
        <v>632</v>
      </c>
      <c r="N192" s="159">
        <f>J79</f>
        <v>0.14852220278366279</v>
      </c>
      <c r="O192" s="138"/>
      <c r="P192" s="53"/>
      <c r="Q192" s="208"/>
    </row>
    <row r="193" spans="5:18" x14ac:dyDescent="0.25">
      <c r="E193" s="198"/>
      <c r="F193" s="164"/>
      <c r="G193" s="238"/>
      <c r="H193" s="156"/>
      <c r="I193" s="156"/>
      <c r="J193" s="138"/>
      <c r="L193" s="132" t="s">
        <v>407</v>
      </c>
      <c r="M193" s="154" t="s">
        <v>633</v>
      </c>
      <c r="N193" s="159">
        <f>I195</f>
        <v>0</v>
      </c>
      <c r="O193" s="138"/>
      <c r="P193" s="53"/>
      <c r="Q193" s="208"/>
    </row>
    <row r="194" spans="5:18" x14ac:dyDescent="0.25">
      <c r="E194" s="198"/>
      <c r="F194" s="187"/>
      <c r="G194" s="239" t="s">
        <v>219</v>
      </c>
      <c r="H194" s="239" t="s">
        <v>220</v>
      </c>
      <c r="I194" s="239" t="s">
        <v>466</v>
      </c>
      <c r="J194" s="239" t="s">
        <v>467</v>
      </c>
      <c r="L194" s="132" t="s">
        <v>408</v>
      </c>
      <c r="M194" s="154" t="s">
        <v>634</v>
      </c>
      <c r="N194" s="159">
        <f>J195</f>
        <v>0</v>
      </c>
      <c r="O194" s="138"/>
      <c r="P194" s="53"/>
      <c r="Q194" s="208"/>
    </row>
    <row r="195" spans="5:18"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635</v>
      </c>
      <c r="N195" s="159">
        <f>I196</f>
        <v>0</v>
      </c>
      <c r="O195" s="138"/>
      <c r="P195" s="53"/>
      <c r="Q195" s="208"/>
    </row>
    <row r="196" spans="5:18"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636</v>
      </c>
      <c r="N196" s="159">
        <f>J196</f>
        <v>0</v>
      </c>
      <c r="O196" s="138"/>
      <c r="P196" s="53"/>
      <c r="Q196" s="208"/>
    </row>
    <row r="197" spans="5:18"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637</v>
      </c>
      <c r="N197" s="159">
        <f>I199</f>
        <v>2.5994546842420755E-2</v>
      </c>
      <c r="O197" s="138"/>
      <c r="P197" s="53"/>
      <c r="Q197" s="208"/>
      <c r="R197" s="168"/>
    </row>
    <row r="198" spans="5:18"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638</v>
      </c>
      <c r="N198" s="159">
        <f>J199</f>
        <v>1.1720663197787497E-2</v>
      </c>
      <c r="O198" s="138"/>
      <c r="P198" s="53"/>
      <c r="Q198" s="208"/>
    </row>
    <row r="199" spans="5:18"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2.5994546842420755E-2</v>
      </c>
      <c r="J199" s="184">
        <f>IF(I199=0,0,I199*SQRT(((J181/I181)^2)+((H199/G199)^2)))</f>
        <v>1.1720663197787497E-2</v>
      </c>
      <c r="L199" s="132" t="s">
        <v>192</v>
      </c>
      <c r="M199" s="22" t="s">
        <v>187</v>
      </c>
      <c r="N199" s="159">
        <f>C43</f>
        <v>8.5999999999999993E-2</v>
      </c>
      <c r="O199" s="138"/>
      <c r="P199" s="53"/>
      <c r="Q199" s="208"/>
    </row>
    <row r="200" spans="5:18" ht="15" customHeight="1" x14ac:dyDescent="0.25">
      <c r="F200" s="241"/>
      <c r="G200" s="184"/>
      <c r="H200" s="184"/>
      <c r="I200" s="184"/>
      <c r="J200" s="184"/>
      <c r="L200" s="132" t="s">
        <v>194</v>
      </c>
      <c r="M200" s="22" t="s">
        <v>190</v>
      </c>
      <c r="N200" s="159">
        <f>C44</f>
        <v>3.8E-3</v>
      </c>
      <c r="O200" s="138"/>
      <c r="P200" s="53"/>
      <c r="Q200" s="208"/>
    </row>
    <row r="201" spans="5:18" ht="15" customHeight="1" x14ac:dyDescent="0.25">
      <c r="F201" s="241"/>
      <c r="G201" s="138"/>
      <c r="H201" s="156" t="s">
        <v>653</v>
      </c>
      <c r="I201" s="133">
        <f>SUM(I195:I196)</f>
        <v>0</v>
      </c>
      <c r="J201" s="133">
        <f>SQRT((J195^2)+(J196^2))</f>
        <v>0</v>
      </c>
      <c r="L201" s="132" t="s">
        <v>413</v>
      </c>
      <c r="M201" s="154" t="s">
        <v>639</v>
      </c>
      <c r="N201" s="159">
        <f t="shared" ref="N201:N206" si="6">G90</f>
        <v>0.87915180626401745</v>
      </c>
      <c r="O201" s="138"/>
      <c r="P201" s="53"/>
      <c r="Q201" s="208"/>
    </row>
    <row r="202" spans="5:18" ht="15" customHeight="1" x14ac:dyDescent="0.25">
      <c r="F202" s="241"/>
      <c r="G202" s="138"/>
      <c r="H202" s="156" t="s">
        <v>654</v>
      </c>
      <c r="I202" s="133">
        <f>SUM(I197:I199)</f>
        <v>2.5994546842420755E-2</v>
      </c>
      <c r="J202" s="133">
        <f>SQRT((J197^2)+(J198^2)+(J199^2))</f>
        <v>1.1720663197787497E-2</v>
      </c>
      <c r="L202" s="132" t="s">
        <v>414</v>
      </c>
      <c r="M202" s="154" t="s">
        <v>640</v>
      </c>
      <c r="N202" s="159">
        <f t="shared" si="6"/>
        <v>0.10303789500647575</v>
      </c>
      <c r="O202" s="138"/>
      <c r="P202" s="53"/>
      <c r="Q202" s="208"/>
    </row>
    <row r="203" spans="5:18" x14ac:dyDescent="0.25">
      <c r="F203" s="185"/>
      <c r="G203" s="154"/>
      <c r="H203" s="201"/>
      <c r="I203" s="201"/>
      <c r="J203" s="184"/>
      <c r="L203" s="132" t="s">
        <v>415</v>
      </c>
      <c r="M203" s="154" t="s">
        <v>641</v>
      </c>
      <c r="N203" s="159">
        <f t="shared" si="6"/>
        <v>0.703145412267418</v>
      </c>
      <c r="O203" s="138"/>
      <c r="P203" s="53"/>
      <c r="Q203" s="208"/>
    </row>
    <row r="204" spans="5:18" ht="15" customHeight="1" x14ac:dyDescent="0.25">
      <c r="F204" s="185"/>
      <c r="G204" s="154"/>
      <c r="H204" s="201"/>
      <c r="I204" s="201"/>
      <c r="J204" s="184"/>
      <c r="L204" s="132" t="s">
        <v>416</v>
      </c>
      <c r="M204" s="154" t="s">
        <v>642</v>
      </c>
      <c r="N204" s="159">
        <f t="shared" si="6"/>
        <v>4.0580058610104469E-2</v>
      </c>
      <c r="O204" s="138"/>
      <c r="P204" s="53"/>
      <c r="Q204" s="208"/>
    </row>
    <row r="205" spans="5:18" ht="15" customHeight="1" x14ac:dyDescent="0.25">
      <c r="F205" s="130" t="s">
        <v>469</v>
      </c>
      <c r="L205" s="132" t="s">
        <v>417</v>
      </c>
      <c r="M205" s="154" t="s">
        <v>643</v>
      </c>
      <c r="N205" s="159">
        <f t="shared" si="6"/>
        <v>0</v>
      </c>
      <c r="O205" s="138"/>
      <c r="P205" s="53"/>
      <c r="Q205" s="208"/>
      <c r="R205" s="168"/>
    </row>
    <row r="206" spans="5:18" ht="15" customHeight="1" x14ac:dyDescent="0.25">
      <c r="F206" s="130"/>
      <c r="L206" s="132" t="s">
        <v>418</v>
      </c>
      <c r="M206" s="154" t="s">
        <v>644</v>
      </c>
      <c r="N206" s="159">
        <f t="shared" si="6"/>
        <v>0</v>
      </c>
      <c r="O206" s="138"/>
      <c r="P206" s="53"/>
      <c r="Q206" s="208"/>
    </row>
    <row r="207" spans="5:18" ht="15" customHeight="1" x14ac:dyDescent="0.25">
      <c r="F207" s="305" t="s">
        <v>526</v>
      </c>
      <c r="G207" s="305"/>
      <c r="H207" s="305"/>
      <c r="I207" s="305"/>
      <c r="J207" s="305"/>
      <c r="L207" s="132" t="s">
        <v>419</v>
      </c>
      <c r="M207" s="154" t="s">
        <v>645</v>
      </c>
      <c r="N207" s="159">
        <f>G210</f>
        <v>0</v>
      </c>
      <c r="P207" s="57"/>
      <c r="Q207" s="207"/>
    </row>
    <row r="208" spans="5:18" ht="15" customHeight="1" x14ac:dyDescent="0.25">
      <c r="F208" s="130"/>
      <c r="L208" s="132" t="s">
        <v>420</v>
      </c>
      <c r="M208" s="154" t="s">
        <v>646</v>
      </c>
      <c r="N208" s="159">
        <f t="shared" ref="N208:N209" si="7">G211</f>
        <v>0</v>
      </c>
      <c r="P208" s="57"/>
      <c r="Q208" s="207"/>
    </row>
    <row r="209" spans="5:17" ht="15" customHeight="1" x14ac:dyDescent="0.25">
      <c r="E209" s="198"/>
      <c r="F209" s="177"/>
      <c r="G209" s="181" t="s">
        <v>463</v>
      </c>
      <c r="H209" s="155"/>
      <c r="L209" s="132" t="s">
        <v>421</v>
      </c>
      <c r="M209" s="154" t="s">
        <v>647</v>
      </c>
      <c r="N209" s="159">
        <f t="shared" si="7"/>
        <v>0</v>
      </c>
      <c r="P209" s="57"/>
      <c r="Q209" s="207"/>
    </row>
    <row r="210" spans="5:17" ht="15" customHeight="1" x14ac:dyDescent="0.25">
      <c r="E210" s="168"/>
      <c r="F210" s="171" t="s">
        <v>11</v>
      </c>
      <c r="G210" s="201">
        <f>I195*$C$43</f>
        <v>0</v>
      </c>
      <c r="H210" s="155"/>
      <c r="L210" s="132" t="s">
        <v>422</v>
      </c>
      <c r="M210" s="154" t="s">
        <v>648</v>
      </c>
      <c r="N210" s="159">
        <f>G213</f>
        <v>0</v>
      </c>
      <c r="P210" s="57"/>
      <c r="Q210" s="207"/>
    </row>
    <row r="211" spans="5:17" ht="15" customHeight="1" x14ac:dyDescent="0.25">
      <c r="E211" s="168"/>
      <c r="F211" s="171" t="s">
        <v>451</v>
      </c>
      <c r="G211" s="133">
        <f>IF(G210=0,0,G210*SQRT(((J195/I195)^2)+((C44/C43)^2)))</f>
        <v>0</v>
      </c>
      <c r="H211" s="157"/>
      <c r="L211" s="132" t="s">
        <v>423</v>
      </c>
      <c r="M211" s="154" t="s">
        <v>741</v>
      </c>
      <c r="N211" s="159">
        <f>G105</f>
        <v>1.5822972185314355</v>
      </c>
      <c r="P211" s="57"/>
      <c r="Q211" s="207"/>
    </row>
    <row r="212" spans="5:17" ht="15" customHeight="1" x14ac:dyDescent="0.25">
      <c r="E212" s="168"/>
      <c r="F212" s="171" t="s">
        <v>12</v>
      </c>
      <c r="G212" s="133">
        <f>I196*$C$43</f>
        <v>0</v>
      </c>
      <c r="H212" s="157"/>
      <c r="L212" s="132" t="s">
        <v>424</v>
      </c>
      <c r="M212" s="154" t="s">
        <v>742</v>
      </c>
      <c r="N212" s="159">
        <f>H105</f>
        <v>0.11074090917165633</v>
      </c>
      <c r="P212" s="57"/>
      <c r="Q212" s="207"/>
    </row>
    <row r="213" spans="5:17" ht="15" customHeight="1" x14ac:dyDescent="0.25">
      <c r="E213" s="168"/>
      <c r="F213" s="171" t="s">
        <v>452</v>
      </c>
      <c r="G213" s="133">
        <f>IF(G212=0,0,G212*SQRT(((J196/I196)^2)+((C44/C43)^2)))</f>
        <v>0</v>
      </c>
      <c r="H213" s="157"/>
      <c r="L213" s="132" t="s">
        <v>425</v>
      </c>
      <c r="M213" s="154" t="s">
        <v>743</v>
      </c>
      <c r="N213" s="159">
        <f>G106</f>
        <v>2.4671802421613633</v>
      </c>
      <c r="P213" s="57"/>
      <c r="Q213" s="207"/>
    </row>
    <row r="214" spans="5:17" ht="15" customHeight="1" x14ac:dyDescent="0.25">
      <c r="E214" s="168"/>
      <c r="F214" s="176" t="s">
        <v>475</v>
      </c>
      <c r="G214" s="133">
        <f>SUM(G210,G212)</f>
        <v>0</v>
      </c>
      <c r="H214" s="157"/>
      <c r="L214" s="132" t="s">
        <v>426</v>
      </c>
      <c r="M214" s="154" t="s">
        <v>744</v>
      </c>
      <c r="N214" s="159">
        <f>H106</f>
        <v>0.14852220278366279</v>
      </c>
      <c r="P214" s="57"/>
      <c r="Q214" s="207"/>
    </row>
    <row r="215" spans="5:17" ht="15" customHeight="1" x14ac:dyDescent="0.25">
      <c r="E215" s="168"/>
      <c r="F215" s="176" t="s">
        <v>476</v>
      </c>
      <c r="G215" s="133">
        <f>IF(G214=0,0,SQRT(((G211)^2)+((G213)^2)))</f>
        <v>0</v>
      </c>
      <c r="H215" s="157"/>
      <c r="L215" s="132" t="s">
        <v>427</v>
      </c>
      <c r="M215" s="154" t="s">
        <v>745</v>
      </c>
      <c r="N215" s="159">
        <f>G107</f>
        <v>1.22489</v>
      </c>
      <c r="P215" s="57"/>
      <c r="Q215" s="207"/>
    </row>
    <row r="216" spans="5:17" ht="15" customHeight="1" x14ac:dyDescent="0.25">
      <c r="E216" s="168"/>
      <c r="F216" s="85"/>
      <c r="G216" s="183"/>
      <c r="H216" s="157"/>
      <c r="L216" s="132" t="s">
        <v>428</v>
      </c>
      <c r="M216" s="154" t="s">
        <v>746</v>
      </c>
      <c r="N216" s="159">
        <f>H107</f>
        <v>4.9748317601071769E-2</v>
      </c>
      <c r="P216" s="57"/>
      <c r="Q216" s="207"/>
    </row>
    <row r="217" spans="5:17" ht="15" customHeight="1" x14ac:dyDescent="0.25">
      <c r="E217" s="168"/>
      <c r="F217" s="130" t="s">
        <v>513</v>
      </c>
      <c r="L217" s="132" t="s">
        <v>196</v>
      </c>
      <c r="M217" s="22" t="s">
        <v>713</v>
      </c>
      <c r="N217" s="159">
        <f>C45</f>
        <v>10</v>
      </c>
      <c r="P217" s="57"/>
      <c r="Q217" s="207"/>
    </row>
    <row r="218" spans="5:17" ht="15" customHeight="1" x14ac:dyDescent="0.25">
      <c r="E218" s="168"/>
      <c r="F218" s="130"/>
      <c r="L218" s="132" t="s">
        <v>200</v>
      </c>
      <c r="M218" s="22" t="s">
        <v>714</v>
      </c>
      <c r="N218" s="159">
        <f>C46</f>
        <v>5</v>
      </c>
      <c r="P218" s="57"/>
      <c r="Q218" s="207"/>
    </row>
    <row r="219" spans="5:17" ht="15" customHeight="1" x14ac:dyDescent="0.25">
      <c r="E219" s="168"/>
      <c r="F219" s="305" t="s">
        <v>514</v>
      </c>
      <c r="G219" s="305"/>
      <c r="H219" s="305"/>
      <c r="I219" s="305"/>
      <c r="J219" s="305"/>
      <c r="L219" s="132" t="s">
        <v>429</v>
      </c>
      <c r="M219" s="154" t="s">
        <v>649</v>
      </c>
      <c r="N219" s="159">
        <f>G116</f>
        <v>1.3771081101230944</v>
      </c>
      <c r="P219" s="57"/>
      <c r="Q219" s="207"/>
    </row>
    <row r="220" spans="5:17" ht="15" customHeight="1" x14ac:dyDescent="0.25">
      <c r="E220" s="168"/>
      <c r="F220" s="85"/>
      <c r="G220" s="183"/>
      <c r="H220" s="157"/>
      <c r="L220" s="132" t="s">
        <v>430</v>
      </c>
      <c r="M220" s="154" t="s">
        <v>747</v>
      </c>
      <c r="N220" s="159">
        <f>H116</f>
        <v>0.13138459007613326</v>
      </c>
      <c r="P220" s="57"/>
      <c r="Q220" s="207"/>
    </row>
    <row r="221" spans="5:17" ht="15" customHeight="1" x14ac:dyDescent="0.25">
      <c r="E221" s="168"/>
      <c r="F221" s="188"/>
      <c r="G221" s="175" t="s">
        <v>493</v>
      </c>
      <c r="H221" s="175" t="s">
        <v>494</v>
      </c>
      <c r="I221" s="168"/>
      <c r="J221" s="168"/>
      <c r="L221" s="132" t="s">
        <v>431</v>
      </c>
      <c r="M221" s="154" t="s">
        <v>650</v>
      </c>
      <c r="N221" s="159">
        <f>G117</f>
        <v>2.1930491041434341</v>
      </c>
      <c r="P221" s="57"/>
      <c r="Q221" s="207"/>
    </row>
    <row r="222" spans="5:17" ht="15" customHeight="1" x14ac:dyDescent="0.25">
      <c r="E222" s="168"/>
      <c r="F222" s="176" t="s">
        <v>511</v>
      </c>
      <c r="G222" s="201">
        <f>G214</f>
        <v>0</v>
      </c>
      <c r="H222" s="133">
        <f>G215</f>
        <v>0</v>
      </c>
      <c r="I222" s="168"/>
      <c r="J222" s="168"/>
      <c r="L222" s="132" t="s">
        <v>432</v>
      </c>
      <c r="M222" s="154" t="s">
        <v>748</v>
      </c>
      <c r="N222" s="159">
        <f>H117</f>
        <v>0.17964753403789446</v>
      </c>
      <c r="P222" s="57"/>
      <c r="Q222" s="207"/>
    </row>
    <row r="223" spans="5:17" ht="15" customHeight="1" x14ac:dyDescent="0.25">
      <c r="F223" s="176" t="s">
        <v>512</v>
      </c>
      <c r="G223" s="133">
        <f>I202</f>
        <v>2.5994546842420755E-2</v>
      </c>
      <c r="H223" s="133">
        <f>J202</f>
        <v>1.1720663197787497E-2</v>
      </c>
      <c r="I223" s="168"/>
      <c r="J223" s="168"/>
      <c r="L223" s="132" t="s">
        <v>433</v>
      </c>
      <c r="M223" s="154" t="s">
        <v>749</v>
      </c>
      <c r="N223" s="159">
        <f>G118</f>
        <v>1.0655107181210306</v>
      </c>
      <c r="P223" s="57"/>
      <c r="Q223" s="207"/>
    </row>
    <row r="224" spans="5:17" ht="15" customHeight="1" x14ac:dyDescent="0.25">
      <c r="F224" s="176"/>
      <c r="G224" s="201"/>
      <c r="H224" s="201"/>
      <c r="I224" s="168"/>
      <c r="J224" s="168"/>
      <c r="L224" s="132" t="s">
        <v>435</v>
      </c>
      <c r="M224" s="154" t="s">
        <v>750</v>
      </c>
      <c r="N224" s="159">
        <f>H118</f>
        <v>6.9606460345881277E-2</v>
      </c>
      <c r="P224" s="57"/>
      <c r="Q224" s="207"/>
    </row>
    <row r="225" spans="5:18" ht="15" customHeight="1" x14ac:dyDescent="0.25">
      <c r="F225" s="176" t="s">
        <v>387</v>
      </c>
      <c r="G225" s="201">
        <f>SUM(G222:G223)</f>
        <v>2.5994546842420755E-2</v>
      </c>
      <c r="H225" s="201">
        <f>SQRT((H222^2)+(H223^2))</f>
        <v>1.1720663197787497E-2</v>
      </c>
      <c r="I225" s="168"/>
      <c r="J225" s="168"/>
      <c r="L225" s="132" t="s">
        <v>437</v>
      </c>
      <c r="M225" s="154" t="s">
        <v>751</v>
      </c>
      <c r="N225" s="159">
        <f>G222</f>
        <v>0</v>
      </c>
      <c r="P225" s="57"/>
      <c r="Q225" s="207"/>
    </row>
    <row r="226" spans="5:18" ht="15" customHeight="1" x14ac:dyDescent="0.25">
      <c r="F226" s="130"/>
      <c r="L226" s="132" t="s">
        <v>438</v>
      </c>
      <c r="M226" s="154" t="s">
        <v>752</v>
      </c>
      <c r="N226" s="159">
        <f>H222</f>
        <v>0</v>
      </c>
      <c r="P226" s="57"/>
      <c r="Q226" s="207"/>
    </row>
    <row r="227" spans="5:18" ht="15" customHeight="1" x14ac:dyDescent="0.3">
      <c r="E227" s="139"/>
      <c r="F227" s="130"/>
      <c r="L227" s="156" t="s">
        <v>439</v>
      </c>
      <c r="M227" s="154" t="s">
        <v>753</v>
      </c>
      <c r="N227" s="159">
        <f>G223</f>
        <v>2.5994546842420755E-2</v>
      </c>
      <c r="P227" s="57"/>
      <c r="Q227" s="207"/>
    </row>
    <row r="228" spans="5:18" ht="15" customHeight="1" x14ac:dyDescent="0.3">
      <c r="E228" s="139"/>
      <c r="F228" s="140" t="s">
        <v>515</v>
      </c>
      <c r="L228" s="156" t="s">
        <v>440</v>
      </c>
      <c r="M228" s="154" t="s">
        <v>754</v>
      </c>
      <c r="N228" s="159">
        <f>H223</f>
        <v>1.1720663197787497E-2</v>
      </c>
      <c r="P228" s="57"/>
      <c r="Q228" s="207"/>
    </row>
    <row r="229" spans="5:18" ht="15" customHeight="1" x14ac:dyDescent="0.3">
      <c r="F229" s="140"/>
      <c r="L229" s="132" t="s">
        <v>204</v>
      </c>
      <c r="M229" s="22" t="s">
        <v>197</v>
      </c>
      <c r="N229" s="159">
        <f>C47</f>
        <v>0.2</v>
      </c>
      <c r="P229" s="57"/>
      <c r="Q229" s="207"/>
    </row>
    <row r="230" spans="5:18" ht="15" customHeight="1" x14ac:dyDescent="0.25">
      <c r="F230" s="305" t="s">
        <v>495</v>
      </c>
      <c r="G230" s="305"/>
      <c r="H230" s="305"/>
      <c r="I230" s="305"/>
      <c r="J230" s="305"/>
      <c r="L230" s="132" t="s">
        <v>207</v>
      </c>
      <c r="M230" s="22" t="s">
        <v>201</v>
      </c>
      <c r="N230" s="159">
        <f>C48</f>
        <v>0.02</v>
      </c>
      <c r="P230" s="57"/>
      <c r="Q230" s="207"/>
    </row>
    <row r="231" spans="5:18" ht="15" customHeight="1" x14ac:dyDescent="0.25">
      <c r="L231" s="132" t="s">
        <v>209</v>
      </c>
      <c r="M231" s="22" t="s">
        <v>715</v>
      </c>
      <c r="N231" s="159">
        <f>C49</f>
        <v>1.8</v>
      </c>
      <c r="P231" s="57"/>
      <c r="Q231" s="207"/>
    </row>
    <row r="232" spans="5:18" ht="15" customHeight="1" x14ac:dyDescent="0.25">
      <c r="F232" s="170"/>
      <c r="G232" s="175" t="s">
        <v>493</v>
      </c>
      <c r="H232" s="175" t="s">
        <v>494</v>
      </c>
      <c r="L232" s="132" t="s">
        <v>212</v>
      </c>
      <c r="M232" s="22" t="s">
        <v>716</v>
      </c>
      <c r="N232" s="159">
        <f>C50</f>
        <v>0.1</v>
      </c>
      <c r="O232" s="138"/>
      <c r="P232" s="53"/>
      <c r="Q232" s="208"/>
      <c r="R232" s="168"/>
    </row>
    <row r="233" spans="5:18" ht="15" customHeight="1" x14ac:dyDescent="0.25">
      <c r="F233" s="202" t="s">
        <v>395</v>
      </c>
      <c r="G233" s="162">
        <f>G225</f>
        <v>2.5994546842420755E-2</v>
      </c>
      <c r="H233" s="162">
        <f>H225</f>
        <v>1.1720663197787497E-2</v>
      </c>
      <c r="L233" s="156" t="s">
        <v>441</v>
      </c>
      <c r="M233" s="154" t="s">
        <v>651</v>
      </c>
      <c r="N233" s="159">
        <f>H129</f>
        <v>0.24331401579111722</v>
      </c>
      <c r="O233" s="138"/>
      <c r="P233" s="53"/>
      <c r="Q233" s="208"/>
    </row>
    <row r="234" spans="5:18" ht="15" customHeight="1" x14ac:dyDescent="0.25">
      <c r="F234" s="202" t="s">
        <v>397</v>
      </c>
      <c r="G234" s="162">
        <f>G146</f>
        <v>4.8356679323875591</v>
      </c>
      <c r="H234" s="162">
        <f>H146</f>
        <v>0.25373254879351365</v>
      </c>
      <c r="L234" s="156" t="s">
        <v>443</v>
      </c>
      <c r="M234" s="154" t="s">
        <v>652</v>
      </c>
      <c r="N234" s="159">
        <f>H130</f>
        <v>2.7834123496706813E-2</v>
      </c>
      <c r="O234" s="138"/>
      <c r="P234" s="53"/>
      <c r="Q234" s="208"/>
    </row>
    <row r="235" spans="5:18" ht="15" customHeight="1" x14ac:dyDescent="0.25">
      <c r="F235" s="202" t="s">
        <v>399</v>
      </c>
      <c r="G235" s="162">
        <f>SUM(G233:G234)</f>
        <v>4.8616624792299801</v>
      </c>
      <c r="H235" s="162">
        <f>SQRT((H233^2)+(H234^2))</f>
        <v>0.25400311073498444</v>
      </c>
      <c r="L235" s="132" t="s">
        <v>215</v>
      </c>
      <c r="M235" s="22" t="s">
        <v>210</v>
      </c>
      <c r="N235" s="159">
        <f>C51</f>
        <v>46</v>
      </c>
      <c r="P235" s="57"/>
      <c r="Q235" s="207"/>
    </row>
    <row r="236" spans="5:18" ht="15" customHeight="1" x14ac:dyDescent="0.25">
      <c r="E236" s="130"/>
      <c r="L236" s="132" t="s">
        <v>217</v>
      </c>
      <c r="M236" s="22" t="s">
        <v>213</v>
      </c>
      <c r="N236" s="159">
        <f>C52</f>
        <v>118</v>
      </c>
      <c r="P236" s="57"/>
      <c r="Q236" s="207"/>
    </row>
    <row r="237" spans="5:18" ht="15" customHeight="1" x14ac:dyDescent="0.25">
      <c r="F237" s="305" t="s">
        <v>496</v>
      </c>
      <c r="G237" s="305"/>
      <c r="H237" s="305"/>
      <c r="I237" s="305"/>
      <c r="J237" s="305"/>
      <c r="L237" s="132" t="s">
        <v>221</v>
      </c>
      <c r="M237" s="158" t="s">
        <v>717</v>
      </c>
      <c r="N237" s="159">
        <f>C53</f>
        <v>200</v>
      </c>
      <c r="P237" s="57"/>
      <c r="Q237" s="207"/>
    </row>
    <row r="238" spans="5:18" ht="15" customHeight="1" x14ac:dyDescent="0.25">
      <c r="L238" s="132" t="s">
        <v>445</v>
      </c>
      <c r="M238" s="158" t="s">
        <v>267</v>
      </c>
      <c r="N238" s="159">
        <f>H131</f>
        <v>34.351553398666262</v>
      </c>
      <c r="P238" s="57"/>
      <c r="Q238" s="207"/>
    </row>
    <row r="239" spans="5:18" ht="15" customHeight="1" x14ac:dyDescent="0.25">
      <c r="F239" s="153" t="s">
        <v>497</v>
      </c>
      <c r="G239" s="162">
        <f>C56</f>
        <v>204.47</v>
      </c>
      <c r="H239" s="162">
        <f>C57</f>
        <v>2.69</v>
      </c>
      <c r="L239" s="132" t="s">
        <v>447</v>
      </c>
      <c r="M239" s="158" t="s">
        <v>6</v>
      </c>
      <c r="N239" s="159">
        <f>H132</f>
        <v>0.25</v>
      </c>
      <c r="P239" s="57"/>
      <c r="Q239" s="207"/>
    </row>
    <row r="240" spans="5:18" ht="15" customHeight="1" x14ac:dyDescent="0.25">
      <c r="F240" s="153"/>
      <c r="G240" s="162"/>
      <c r="H240" s="162"/>
      <c r="L240" s="142" t="s">
        <v>684</v>
      </c>
      <c r="M240" s="158" t="s">
        <v>7</v>
      </c>
      <c r="N240" s="159">
        <f>H133</f>
        <v>4.1100000000000003</v>
      </c>
      <c r="P240" s="57"/>
      <c r="Q240" s="207"/>
    </row>
    <row r="241" spans="5:17" ht="15" customHeight="1" x14ac:dyDescent="0.25">
      <c r="F241" s="153" t="s">
        <v>498</v>
      </c>
      <c r="G241" s="162">
        <f>G239/G235</f>
        <v>42.057629642851147</v>
      </c>
      <c r="H241" s="162">
        <f>G241*SQRT(((H239/G239)^2)+((H235/G235))^2)</f>
        <v>2.2659419068987701</v>
      </c>
      <c r="L241" s="142" t="s">
        <v>685</v>
      </c>
      <c r="M241" s="158" t="s">
        <v>5</v>
      </c>
      <c r="N241" s="159">
        <f>H134</f>
        <v>0.745</v>
      </c>
      <c r="P241" s="57"/>
      <c r="Q241" s="207"/>
    </row>
    <row r="242" spans="5:17" ht="15" customHeight="1" x14ac:dyDescent="0.25">
      <c r="L242" s="132" t="s">
        <v>224</v>
      </c>
      <c r="M242" s="22" t="s">
        <v>718</v>
      </c>
      <c r="N242" s="159">
        <f>C54</f>
        <v>0.2</v>
      </c>
      <c r="P242" s="206"/>
    </row>
    <row r="243" spans="5:17" ht="15" customHeight="1" x14ac:dyDescent="0.25">
      <c r="F243" s="57"/>
      <c r="G243" s="57"/>
      <c r="H243" s="57"/>
      <c r="I243" s="57"/>
      <c r="L243" s="132" t="s">
        <v>228</v>
      </c>
      <c r="M243" s="22" t="s">
        <v>719</v>
      </c>
      <c r="N243" s="159">
        <f>C55</f>
        <v>0.1</v>
      </c>
    </row>
    <row r="244" spans="5:17" ht="15" customHeight="1" x14ac:dyDescent="0.25">
      <c r="F244" s="57"/>
      <c r="G244" s="57"/>
      <c r="H244" s="57"/>
      <c r="I244" s="57"/>
      <c r="L244" s="142" t="s">
        <v>686</v>
      </c>
      <c r="M244" s="154" t="s">
        <v>755</v>
      </c>
      <c r="N244" s="159">
        <f>H137</f>
        <v>0.2</v>
      </c>
    </row>
    <row r="245" spans="5:17" ht="15" customHeight="1" x14ac:dyDescent="0.25">
      <c r="F245" s="57"/>
      <c r="G245" s="57"/>
      <c r="H245" s="57"/>
      <c r="I245" s="57"/>
      <c r="L245" s="142" t="s">
        <v>687</v>
      </c>
      <c r="M245" s="154" t="s">
        <v>756</v>
      </c>
      <c r="N245" s="159">
        <f>H138</f>
        <v>0.1</v>
      </c>
    </row>
    <row r="246" spans="5:17" ht="15" customHeight="1" x14ac:dyDescent="0.25">
      <c r="G246" s="57"/>
      <c r="H246" s="57"/>
      <c r="L246" s="142" t="s">
        <v>688</v>
      </c>
      <c r="M246" s="154" t="s">
        <v>757</v>
      </c>
      <c r="N246" s="159">
        <f>G146</f>
        <v>4.8356679323875591</v>
      </c>
    </row>
    <row r="247" spans="5:17" ht="15" customHeight="1" x14ac:dyDescent="0.3">
      <c r="E247" s="140"/>
      <c r="G247" s="57"/>
      <c r="H247" s="57"/>
      <c r="L247" s="142" t="s">
        <v>689</v>
      </c>
      <c r="M247" s="154" t="s">
        <v>758</v>
      </c>
      <c r="N247" s="159">
        <f>H146</f>
        <v>0.25373254879351365</v>
      </c>
    </row>
    <row r="248" spans="5:17" ht="15" customHeight="1" x14ac:dyDescent="0.25">
      <c r="L248" s="142" t="s">
        <v>690</v>
      </c>
      <c r="M248" s="154" t="s">
        <v>759</v>
      </c>
      <c r="N248" s="159">
        <f>G233</f>
        <v>2.5994546842420755E-2</v>
      </c>
    </row>
    <row r="249" spans="5:17" ht="15" customHeight="1" x14ac:dyDescent="0.25">
      <c r="L249" s="142" t="s">
        <v>691</v>
      </c>
      <c r="M249" s="154" t="s">
        <v>760</v>
      </c>
      <c r="N249" s="159">
        <f>H233</f>
        <v>1.1720663197787497E-2</v>
      </c>
    </row>
    <row r="250" spans="5:17" ht="15" customHeight="1" x14ac:dyDescent="0.25">
      <c r="L250" s="142" t="s">
        <v>692</v>
      </c>
      <c r="M250" s="154" t="s">
        <v>442</v>
      </c>
      <c r="N250" s="159">
        <f>G235</f>
        <v>4.8616624792299801</v>
      </c>
    </row>
    <row r="251" spans="5:17" ht="15" customHeight="1" x14ac:dyDescent="0.25">
      <c r="L251" s="142" t="s">
        <v>693</v>
      </c>
      <c r="M251" s="154" t="s">
        <v>444</v>
      </c>
      <c r="N251" s="159">
        <f>H235</f>
        <v>0.25400311073498444</v>
      </c>
    </row>
    <row r="252" spans="5:17" ht="15" customHeight="1" x14ac:dyDescent="0.25">
      <c r="L252" s="132" t="s">
        <v>658</v>
      </c>
      <c r="M252" s="22" t="s">
        <v>225</v>
      </c>
      <c r="N252" s="159">
        <f>C56</f>
        <v>204.47</v>
      </c>
    </row>
    <row r="253" spans="5:17" ht="15" customHeight="1" x14ac:dyDescent="0.25">
      <c r="L253" s="132" t="s">
        <v>659</v>
      </c>
      <c r="M253" s="22" t="s">
        <v>229</v>
      </c>
      <c r="N253" s="159">
        <f>C57</f>
        <v>2.69</v>
      </c>
    </row>
    <row r="254" spans="5:17" ht="15" customHeight="1" x14ac:dyDescent="0.25">
      <c r="L254" s="142" t="s">
        <v>694</v>
      </c>
      <c r="M254" s="154" t="s">
        <v>446</v>
      </c>
      <c r="N254" s="159">
        <f>G241</f>
        <v>42.057629642851147</v>
      </c>
    </row>
    <row r="255" spans="5:17" ht="15" customHeight="1" x14ac:dyDescent="0.25">
      <c r="L255" s="142" t="s">
        <v>695</v>
      </c>
      <c r="M255" s="154" t="s">
        <v>448</v>
      </c>
      <c r="N255" s="159">
        <f>H241</f>
        <v>2.2659419068987701</v>
      </c>
    </row>
  </sheetData>
  <customSheetViews>
    <customSheetView guid="{0E0958A0-CA27-4D51-A4B2-87E58FC98B30}" scale="80">
      <selection activeCell="G40" sqref="G40"/>
      <pageMargins left="0.7" right="0.7" top="0.75" bottom="0.75" header="0.3" footer="0.3"/>
      <pageSetup paperSize="9" orientation="portrait" horizontalDpi="4294967293" r:id="rId1"/>
    </customSheetView>
    <customSheetView guid="{A9D8DC52-F871-43AB-9FC4-781C7783690E}" scale="80" topLeftCell="K1">
      <selection activeCell="M1" sqref="M1"/>
      <pageMargins left="0.7" right="0.7" top="0.75" bottom="0.75" header="0.3" footer="0.3"/>
      <pageSetup paperSize="9" orientation="portrait" horizontalDpi="4294967293" r:id="rId2"/>
    </customSheetView>
    <customSheetView guid="{5F7B65FB-3629-484C-99F7-C769A18C2DDB}" scale="80" topLeftCell="A15">
      <selection activeCell="C45" sqref="C45"/>
      <pageMargins left="0.7" right="0.7" top="0.75" bottom="0.75" header="0.3" footer="0.3"/>
      <pageSetup paperSize="9" orientation="portrait" horizontalDpi="4294967293" r:id="rId3"/>
    </customSheetView>
  </customSheetViews>
  <mergeCells count="17">
    <mergeCell ref="F112:J113"/>
    <mergeCell ref="F7:J9"/>
    <mergeCell ref="F43:J47"/>
    <mergeCell ref="F87:J87"/>
    <mergeCell ref="F102:J102"/>
    <mergeCell ref="F65:J69"/>
    <mergeCell ref="F30:J32"/>
    <mergeCell ref="F123:J125"/>
    <mergeCell ref="F207:J207"/>
    <mergeCell ref="F219:J219"/>
    <mergeCell ref="F230:J230"/>
    <mergeCell ref="F237:J237"/>
    <mergeCell ref="G128:H128"/>
    <mergeCell ref="F143:J143"/>
    <mergeCell ref="F153:I154"/>
    <mergeCell ref="F171:J174"/>
    <mergeCell ref="F190:J192"/>
  </mergeCells>
  <pageMargins left="0.7" right="0.7" top="0.75" bottom="0.75" header="0.3" footer="0.3"/>
  <pageSetup paperSize="9" orientation="portrait" horizontalDpi="4294967293" r:id="rId4"/>
  <ignoredErrors>
    <ignoredError sqref="G78:H7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topLeftCell="AF1" workbookViewId="0">
      <selection activeCell="AK18" sqref="AK18"/>
    </sheetView>
  </sheetViews>
  <sheetFormatPr defaultRowHeight="15" x14ac:dyDescent="0.25"/>
  <cols>
    <col min="1" max="1" width="19.7109375" style="57" customWidth="1"/>
    <col min="2" max="2" width="11.85546875" style="57" bestFit="1" customWidth="1"/>
    <col min="3" max="3" width="8.28515625" style="57" bestFit="1" customWidth="1"/>
    <col min="4" max="4" width="19" style="57" bestFit="1" customWidth="1"/>
    <col min="5" max="5" width="16.28515625" style="57" bestFit="1" customWidth="1"/>
    <col min="6" max="6" width="18" style="57" bestFit="1" customWidth="1"/>
    <col min="7" max="7" width="17.42578125" style="57" bestFit="1" customWidth="1"/>
    <col min="8" max="8" width="18.7109375" style="57" bestFit="1" customWidth="1"/>
    <col min="9" max="9" width="14" style="57" bestFit="1" customWidth="1"/>
    <col min="10" max="10" width="15.140625" style="57" bestFit="1" customWidth="1"/>
    <col min="11" max="11" width="17.7109375" style="57" bestFit="1" customWidth="1"/>
    <col min="12" max="12" width="18.85546875" style="57" bestFit="1" customWidth="1"/>
    <col min="13" max="13" width="32.28515625" style="57" bestFit="1" customWidth="1"/>
    <col min="14" max="14" width="16.28515625" style="57" bestFit="1" customWidth="1"/>
    <col min="15" max="15" width="17.5703125" style="57" bestFit="1" customWidth="1"/>
    <col min="16" max="16" width="17" style="57" bestFit="1" customWidth="1"/>
    <col min="17" max="17" width="18.28515625" style="57" bestFit="1" customWidth="1"/>
    <col min="18" max="18" width="13.7109375" style="57" bestFit="1" customWidth="1"/>
    <col min="19" max="19" width="14.85546875" style="57" bestFit="1" customWidth="1"/>
    <col min="20" max="20" width="9.7109375" style="57" bestFit="1" customWidth="1"/>
    <col min="21" max="21" width="10.85546875" style="57" bestFit="1" customWidth="1"/>
    <col min="22" max="22" width="31.85546875" style="57" bestFit="1" customWidth="1"/>
    <col min="23" max="23" width="25" style="57" bestFit="1" customWidth="1"/>
    <col min="24" max="24" width="26.28515625" style="57" bestFit="1" customWidth="1"/>
    <col min="25" max="25" width="25.140625" style="57" bestFit="1" customWidth="1"/>
    <col min="26" max="26" width="26.42578125" style="57" bestFit="1" customWidth="1"/>
    <col min="27" max="27" width="16.42578125" style="57" bestFit="1" customWidth="1"/>
    <col min="28" max="28" width="26.140625" style="57" bestFit="1" customWidth="1"/>
    <col min="29" max="29" width="23.42578125" style="57" bestFit="1" customWidth="1"/>
    <col min="30" max="30" width="24.5703125" style="57" bestFit="1" customWidth="1"/>
    <col min="31" max="31" width="26.140625" style="57" bestFit="1" customWidth="1"/>
    <col min="32" max="32" width="18.7109375" style="57" bestFit="1" customWidth="1"/>
    <col min="33" max="33" width="19.28515625" style="57" bestFit="1" customWidth="1"/>
    <col min="34" max="34" width="23" style="57" bestFit="1" customWidth="1"/>
    <col min="35" max="35" width="23.42578125" style="57" bestFit="1" customWidth="1"/>
    <col min="36" max="36" width="19.7109375" style="57" bestFit="1" customWidth="1"/>
    <col min="37" max="37" width="20.28515625" style="57" bestFit="1" customWidth="1"/>
    <col min="38" max="38" width="30" style="57" bestFit="1" customWidth="1"/>
    <col min="39" max="39" width="8.28515625" style="57" bestFit="1" customWidth="1"/>
    <col min="40" max="40" width="9.42578125" style="57" bestFit="1" customWidth="1"/>
    <col min="41" max="41" width="51.7109375" style="57" bestFit="1" customWidth="1"/>
    <col min="42" max="42" width="17.7109375" style="57" bestFit="1" customWidth="1"/>
    <col min="43" max="43" width="10.5703125" style="57" bestFit="1" customWidth="1"/>
    <col min="44" max="44" width="11.7109375" style="57" bestFit="1" customWidth="1"/>
    <col min="45" max="45" width="27.140625" style="57" bestFit="1" customWidth="1"/>
    <col min="46" max="46" width="28.28515625" style="57" bestFit="1" customWidth="1"/>
    <col min="47" max="47" width="25.140625" style="57" bestFit="1" customWidth="1"/>
    <col min="48" max="48" width="26.85546875" style="57" bestFit="1" customWidth="1"/>
    <col min="49" max="49" width="12.140625" style="57" bestFit="1" customWidth="1"/>
    <col min="50" max="50" width="17" style="57" bestFit="1" customWidth="1"/>
    <col min="51" max="51" width="18.28515625" style="57" bestFit="1" customWidth="1"/>
    <col min="52" max="52" width="9.140625" style="57" bestFit="1" customWidth="1"/>
    <col min="53" max="53" width="9.28515625" style="57" bestFit="1" customWidth="1"/>
    <col min="54" max="16384" width="9.140625" style="57"/>
  </cols>
  <sheetData>
    <row r="1" spans="1:53" x14ac:dyDescent="0.25">
      <c r="A1" s="57" t="s">
        <v>698</v>
      </c>
    </row>
    <row r="3" spans="1:53" x14ac:dyDescent="0.25">
      <c r="A3" s="57" t="s">
        <v>777</v>
      </c>
    </row>
    <row r="5" spans="1:53" x14ac:dyDescent="0.25">
      <c r="A5" s="57" t="s">
        <v>778</v>
      </c>
    </row>
    <row r="7" spans="1:53" x14ac:dyDescent="0.25">
      <c r="A7" s="57" t="s">
        <v>779</v>
      </c>
    </row>
    <row r="9" spans="1:53" x14ac:dyDescent="0.25">
      <c r="A9" s="57" t="s">
        <v>780</v>
      </c>
    </row>
    <row r="11" spans="1:53" x14ac:dyDescent="0.25">
      <c r="A11" s="133" t="s">
        <v>114</v>
      </c>
      <c r="B11" s="163" t="s">
        <v>115</v>
      </c>
      <c r="C11" s="163" t="s">
        <v>507</v>
      </c>
      <c r="D11" s="163" t="s">
        <v>117</v>
      </c>
      <c r="E11" s="163" t="s">
        <v>120</v>
      </c>
      <c r="F11" s="163" t="s">
        <v>121</v>
      </c>
      <c r="G11" s="163" t="s">
        <v>123</v>
      </c>
      <c r="H11" s="163" t="s">
        <v>125</v>
      </c>
      <c r="I11" s="163" t="s">
        <v>127</v>
      </c>
      <c r="J11" s="163" t="s">
        <v>129</v>
      </c>
      <c r="K11" s="163" t="s">
        <v>131</v>
      </c>
      <c r="L11" s="163" t="s">
        <v>136</v>
      </c>
      <c r="M11" s="163" t="s">
        <v>138</v>
      </c>
      <c r="N11" s="163" t="s">
        <v>140</v>
      </c>
      <c r="O11" s="163" t="s">
        <v>143</v>
      </c>
      <c r="P11" s="163" t="s">
        <v>145</v>
      </c>
      <c r="Q11" s="163" t="s">
        <v>148</v>
      </c>
      <c r="R11" s="163" t="s">
        <v>150</v>
      </c>
      <c r="S11" s="163" t="s">
        <v>153</v>
      </c>
      <c r="T11" s="163" t="s">
        <v>155</v>
      </c>
      <c r="U11" s="163" t="s">
        <v>157</v>
      </c>
      <c r="V11" s="163" t="s">
        <v>159</v>
      </c>
      <c r="W11" s="163" t="s">
        <v>162</v>
      </c>
      <c r="X11" s="163" t="s">
        <v>164</v>
      </c>
      <c r="Y11" s="163" t="s">
        <v>166</v>
      </c>
      <c r="Z11" s="163" t="s">
        <v>168</v>
      </c>
      <c r="AA11" s="163" t="s">
        <v>170</v>
      </c>
      <c r="AB11" s="163" t="s">
        <v>172</v>
      </c>
      <c r="AC11" s="163" t="s">
        <v>174</v>
      </c>
      <c r="AD11" s="163" t="s">
        <v>176</v>
      </c>
      <c r="AE11" s="163" t="s">
        <v>178</v>
      </c>
      <c r="AF11" s="163" t="s">
        <v>180</v>
      </c>
      <c r="AG11" s="163" t="s">
        <v>181</v>
      </c>
      <c r="AH11" s="163" t="s">
        <v>182</v>
      </c>
      <c r="AI11" s="163" t="s">
        <v>183</v>
      </c>
      <c r="AJ11" s="163" t="s">
        <v>184</v>
      </c>
      <c r="AK11" s="163" t="s">
        <v>186</v>
      </c>
      <c r="AL11" s="163" t="s">
        <v>189</v>
      </c>
      <c r="AM11" s="163" t="s">
        <v>192</v>
      </c>
      <c r="AN11" s="163" t="s">
        <v>194</v>
      </c>
      <c r="AO11" s="163" t="s">
        <v>196</v>
      </c>
      <c r="AP11" s="163" t="s">
        <v>200</v>
      </c>
      <c r="AQ11" s="163" t="s">
        <v>204</v>
      </c>
      <c r="AR11" s="163" t="s">
        <v>207</v>
      </c>
      <c r="AS11" s="163" t="s">
        <v>209</v>
      </c>
      <c r="AT11" s="163" t="s">
        <v>212</v>
      </c>
      <c r="AU11" s="163" t="s">
        <v>215</v>
      </c>
      <c r="AV11" s="163" t="s">
        <v>217</v>
      </c>
      <c r="AW11" s="163" t="s">
        <v>221</v>
      </c>
      <c r="AX11" s="163" t="s">
        <v>224</v>
      </c>
      <c r="AY11" s="163" t="s">
        <v>228</v>
      </c>
      <c r="AZ11" s="163" t="s">
        <v>658</v>
      </c>
      <c r="BA11" s="163" t="s">
        <v>659</v>
      </c>
    </row>
    <row r="12" spans="1:53" x14ac:dyDescent="0.25">
      <c r="A12" s="246" t="s">
        <v>696</v>
      </c>
      <c r="B12" s="133" t="s">
        <v>116</v>
      </c>
      <c r="C12" s="133" t="s">
        <v>508</v>
      </c>
      <c r="D12" s="163" t="s">
        <v>118</v>
      </c>
      <c r="E12" s="163" t="s">
        <v>781</v>
      </c>
      <c r="F12" s="163" t="s">
        <v>821</v>
      </c>
      <c r="G12" s="163" t="s">
        <v>124</v>
      </c>
      <c r="H12" s="163" t="s">
        <v>822</v>
      </c>
      <c r="I12" s="163" t="s">
        <v>128</v>
      </c>
      <c r="J12" s="163" t="s">
        <v>823</v>
      </c>
      <c r="K12" s="163" t="s">
        <v>132</v>
      </c>
      <c r="L12" s="163" t="s">
        <v>824</v>
      </c>
      <c r="M12" s="163" t="s">
        <v>139</v>
      </c>
      <c r="N12" s="163" t="s">
        <v>141</v>
      </c>
      <c r="O12" s="163" t="s">
        <v>825</v>
      </c>
      <c r="P12" s="163" t="s">
        <v>146</v>
      </c>
      <c r="Q12" s="163" t="s">
        <v>826</v>
      </c>
      <c r="R12" s="163" t="s">
        <v>151</v>
      </c>
      <c r="S12" s="163" t="s">
        <v>827</v>
      </c>
      <c r="T12" s="163" t="s">
        <v>782</v>
      </c>
      <c r="U12" s="163" t="s">
        <v>828</v>
      </c>
      <c r="V12" s="163" t="s">
        <v>160</v>
      </c>
      <c r="W12" s="163" t="s">
        <v>829</v>
      </c>
      <c r="X12" s="163" t="s">
        <v>830</v>
      </c>
      <c r="Y12" s="163" t="s">
        <v>831</v>
      </c>
      <c r="Z12" s="163" t="s">
        <v>832</v>
      </c>
      <c r="AA12" s="163" t="s">
        <v>783</v>
      </c>
      <c r="AB12" s="163" t="s">
        <v>833</v>
      </c>
      <c r="AC12" s="163" t="s">
        <v>784</v>
      </c>
      <c r="AD12" s="163" t="s">
        <v>834</v>
      </c>
      <c r="AE12" s="163" t="s">
        <v>835</v>
      </c>
      <c r="AF12" s="163" t="s">
        <v>785</v>
      </c>
      <c r="AG12" s="163" t="s">
        <v>786</v>
      </c>
      <c r="AH12" s="163" t="s">
        <v>787</v>
      </c>
      <c r="AI12" s="163" t="s">
        <v>788</v>
      </c>
      <c r="AJ12" s="163" t="s">
        <v>789</v>
      </c>
      <c r="AK12" s="163" t="s">
        <v>790</v>
      </c>
      <c r="AL12" s="163" t="s">
        <v>791</v>
      </c>
      <c r="AM12" s="163" t="s">
        <v>187</v>
      </c>
      <c r="AN12" s="163" t="s">
        <v>836</v>
      </c>
      <c r="AO12" s="163" t="s">
        <v>792</v>
      </c>
      <c r="AP12" s="163" t="s">
        <v>837</v>
      </c>
      <c r="AQ12" s="163" t="s">
        <v>197</v>
      </c>
      <c r="AR12" s="163" t="s">
        <v>838</v>
      </c>
      <c r="AS12" s="163" t="s">
        <v>793</v>
      </c>
      <c r="AT12" s="163" t="s">
        <v>839</v>
      </c>
      <c r="AU12" s="163" t="s">
        <v>210</v>
      </c>
      <c r="AV12" s="163" t="s">
        <v>213</v>
      </c>
      <c r="AW12" s="163" t="s">
        <v>794</v>
      </c>
      <c r="AX12" s="163" t="s">
        <v>795</v>
      </c>
      <c r="AY12" s="163" t="s">
        <v>840</v>
      </c>
      <c r="AZ12" s="163" t="s">
        <v>225</v>
      </c>
      <c r="BA12" s="163" t="s">
        <v>819</v>
      </c>
    </row>
    <row r="13" spans="1:53" x14ac:dyDescent="0.25">
      <c r="A13" s="244" t="s">
        <v>656</v>
      </c>
      <c r="B13" s="243" t="s">
        <v>657</v>
      </c>
      <c r="C13" s="245" t="s">
        <v>504</v>
      </c>
      <c r="D13" s="243" t="s">
        <v>119</v>
      </c>
      <c r="E13" s="243">
        <v>3.4</v>
      </c>
      <c r="F13" s="243">
        <v>0.51</v>
      </c>
      <c r="G13" s="243">
        <v>14.47</v>
      </c>
      <c r="H13" s="243">
        <v>1.69</v>
      </c>
      <c r="I13" s="243">
        <v>1.2</v>
      </c>
      <c r="J13" s="243">
        <v>0.14000000000000001</v>
      </c>
      <c r="K13" s="243">
        <v>0</v>
      </c>
      <c r="L13" s="243">
        <v>0</v>
      </c>
      <c r="M13" s="243" t="s">
        <v>505</v>
      </c>
      <c r="N13" s="243" t="s">
        <v>506</v>
      </c>
      <c r="O13" s="243" t="s">
        <v>506</v>
      </c>
      <c r="P13" s="243" t="s">
        <v>506</v>
      </c>
      <c r="Q13" s="243" t="s">
        <v>506</v>
      </c>
      <c r="R13" s="243" t="s">
        <v>506</v>
      </c>
      <c r="S13" s="243" t="s">
        <v>506</v>
      </c>
      <c r="T13" s="243" t="s">
        <v>506</v>
      </c>
      <c r="U13" s="243" t="s">
        <v>506</v>
      </c>
      <c r="V13" s="243" t="s">
        <v>506</v>
      </c>
      <c r="W13" s="243" t="s">
        <v>506</v>
      </c>
      <c r="X13" s="243" t="s">
        <v>506</v>
      </c>
      <c r="Y13" s="243" t="s">
        <v>506</v>
      </c>
      <c r="Z13" s="243" t="s">
        <v>506</v>
      </c>
      <c r="AA13" s="243" t="s">
        <v>506</v>
      </c>
      <c r="AB13" s="243" t="s">
        <v>506</v>
      </c>
      <c r="AC13" s="243" t="s">
        <v>506</v>
      </c>
      <c r="AD13" s="243" t="s">
        <v>506</v>
      </c>
      <c r="AE13" s="243" t="s">
        <v>505</v>
      </c>
      <c r="AF13" s="243">
        <v>90</v>
      </c>
      <c r="AG13" s="243">
        <v>125</v>
      </c>
      <c r="AH13" s="243" t="s">
        <v>14</v>
      </c>
      <c r="AI13" s="243" t="s">
        <v>462</v>
      </c>
      <c r="AJ13" s="243">
        <v>8</v>
      </c>
      <c r="AK13" s="243">
        <v>10</v>
      </c>
      <c r="AL13" s="243" t="s">
        <v>185</v>
      </c>
      <c r="AM13" s="243">
        <v>0</v>
      </c>
      <c r="AN13" s="243">
        <v>0</v>
      </c>
      <c r="AO13" s="243">
        <v>5</v>
      </c>
      <c r="AP13" s="243">
        <v>2</v>
      </c>
      <c r="AQ13" s="243">
        <v>2.2000000000000002</v>
      </c>
      <c r="AR13" s="243">
        <v>0.22</v>
      </c>
      <c r="AS13" s="243">
        <v>1.8</v>
      </c>
      <c r="AT13" s="243">
        <v>0.1</v>
      </c>
      <c r="AU13" s="243">
        <v>30</v>
      </c>
      <c r="AV13" s="243">
        <v>70</v>
      </c>
      <c r="AW13" s="243">
        <v>150</v>
      </c>
      <c r="AX13" s="243" t="s">
        <v>506</v>
      </c>
      <c r="AY13" s="243" t="s">
        <v>506</v>
      </c>
      <c r="AZ13" s="243">
        <v>20</v>
      </c>
      <c r="BA13" s="243">
        <v>0.2</v>
      </c>
    </row>
    <row r="14" spans="1:53" x14ac:dyDescent="0.25">
      <c r="A14" s="244" t="s">
        <v>656</v>
      </c>
      <c r="B14" s="243" t="s">
        <v>660</v>
      </c>
      <c r="C14" s="243" t="s">
        <v>6</v>
      </c>
      <c r="D14" s="243" t="s">
        <v>119</v>
      </c>
      <c r="E14" s="243">
        <v>2</v>
      </c>
      <c r="F14" s="243">
        <v>0.2</v>
      </c>
      <c r="G14" s="243">
        <v>8</v>
      </c>
      <c r="H14" s="243">
        <v>0.4</v>
      </c>
      <c r="I14" s="243">
        <v>1.75</v>
      </c>
      <c r="J14" s="243">
        <v>0.05</v>
      </c>
      <c r="K14" s="243">
        <v>0</v>
      </c>
      <c r="L14" s="243">
        <v>0</v>
      </c>
      <c r="M14" s="243" t="s">
        <v>520</v>
      </c>
      <c r="N14" s="243" t="s">
        <v>506</v>
      </c>
      <c r="O14" s="243" t="s">
        <v>506</v>
      </c>
      <c r="P14" s="243" t="s">
        <v>506</v>
      </c>
      <c r="Q14" s="243" t="s">
        <v>506</v>
      </c>
      <c r="R14" s="243">
        <v>12.5</v>
      </c>
      <c r="S14" s="243">
        <v>0.5</v>
      </c>
      <c r="T14" s="243" t="s">
        <v>506</v>
      </c>
      <c r="U14" s="243" t="s">
        <v>506</v>
      </c>
      <c r="V14" s="243" t="s">
        <v>505</v>
      </c>
      <c r="W14" s="243" t="s">
        <v>506</v>
      </c>
      <c r="X14" s="243" t="s">
        <v>506</v>
      </c>
      <c r="Y14" s="243" t="s">
        <v>506</v>
      </c>
      <c r="Z14" s="243" t="s">
        <v>506</v>
      </c>
      <c r="AA14" s="243" t="s">
        <v>506</v>
      </c>
      <c r="AB14" s="243" t="s">
        <v>506</v>
      </c>
      <c r="AC14" s="243" t="s">
        <v>506</v>
      </c>
      <c r="AD14" s="243" t="s">
        <v>506</v>
      </c>
      <c r="AE14" s="243" t="s">
        <v>520</v>
      </c>
      <c r="AF14" s="243">
        <v>180</v>
      </c>
      <c r="AG14" s="243">
        <v>212</v>
      </c>
      <c r="AH14" s="243" t="s">
        <v>13</v>
      </c>
      <c r="AI14" s="243" t="s">
        <v>519</v>
      </c>
      <c r="AJ14" s="243">
        <v>0</v>
      </c>
      <c r="AK14" s="243">
        <v>0</v>
      </c>
      <c r="AL14" s="243" t="s">
        <v>185</v>
      </c>
      <c r="AM14" s="243">
        <v>0.15</v>
      </c>
      <c r="AN14" s="243">
        <v>0.05</v>
      </c>
      <c r="AO14" s="243">
        <v>10</v>
      </c>
      <c r="AP14" s="243">
        <v>3</v>
      </c>
      <c r="AQ14" s="243">
        <v>0.15</v>
      </c>
      <c r="AR14" s="243">
        <v>1.4999999999999999E-2</v>
      </c>
      <c r="AS14" s="243">
        <v>1.8</v>
      </c>
      <c r="AT14" s="243">
        <v>0.1</v>
      </c>
      <c r="AU14" s="243">
        <v>60</v>
      </c>
      <c r="AV14" s="243">
        <v>100</v>
      </c>
      <c r="AW14" s="243">
        <v>200</v>
      </c>
      <c r="AX14" s="243" t="s">
        <v>506</v>
      </c>
      <c r="AY14" s="243" t="s">
        <v>506</v>
      </c>
      <c r="AZ14" s="243">
        <v>15</v>
      </c>
      <c r="BA14" s="243">
        <v>1.5</v>
      </c>
    </row>
    <row r="15" spans="1:53" x14ac:dyDescent="0.25">
      <c r="A15" s="244" t="s">
        <v>656</v>
      </c>
      <c r="B15" s="243" t="s">
        <v>661</v>
      </c>
      <c r="C15" s="243" t="s">
        <v>524</v>
      </c>
      <c r="D15" s="243" t="s">
        <v>119</v>
      </c>
      <c r="E15" s="243">
        <v>4</v>
      </c>
      <c r="F15" s="243">
        <v>0.4</v>
      </c>
      <c r="G15" s="243">
        <v>12</v>
      </c>
      <c r="H15" s="243">
        <v>0.12</v>
      </c>
      <c r="I15" s="243">
        <v>0.83</v>
      </c>
      <c r="J15" s="243">
        <v>0.08</v>
      </c>
      <c r="K15" s="243">
        <v>0</v>
      </c>
      <c r="L15" s="243">
        <v>0</v>
      </c>
      <c r="M15" s="243" t="s">
        <v>520</v>
      </c>
      <c r="N15" s="243" t="s">
        <v>506</v>
      </c>
      <c r="O15" s="243" t="s">
        <v>506</v>
      </c>
      <c r="P15" s="243" t="s">
        <v>506</v>
      </c>
      <c r="Q15" s="243" t="s">
        <v>506</v>
      </c>
      <c r="R15" s="243">
        <v>12.5</v>
      </c>
      <c r="S15" s="243">
        <v>0.5</v>
      </c>
      <c r="T15" s="243" t="s">
        <v>506</v>
      </c>
      <c r="U15" s="243" t="s">
        <v>506</v>
      </c>
      <c r="V15" s="243" t="s">
        <v>505</v>
      </c>
      <c r="W15" s="243" t="s">
        <v>506</v>
      </c>
      <c r="X15" s="243" t="s">
        <v>506</v>
      </c>
      <c r="Y15" s="243">
        <v>2.5</v>
      </c>
      <c r="Z15" s="243">
        <v>0.15</v>
      </c>
      <c r="AA15" s="243" t="s">
        <v>506</v>
      </c>
      <c r="AB15" s="243" t="s">
        <v>506</v>
      </c>
      <c r="AC15" s="243" t="s">
        <v>506</v>
      </c>
      <c r="AD15" s="243" t="s">
        <v>506</v>
      </c>
      <c r="AE15" s="243" t="s">
        <v>520</v>
      </c>
      <c r="AF15" s="243">
        <v>4</v>
      </c>
      <c r="AG15" s="243">
        <v>11</v>
      </c>
      <c r="AH15" s="243" t="s">
        <v>13</v>
      </c>
      <c r="AI15" s="243" t="s">
        <v>519</v>
      </c>
      <c r="AJ15" s="243">
        <v>0</v>
      </c>
      <c r="AK15" s="243">
        <v>0</v>
      </c>
      <c r="AL15" s="243" t="s">
        <v>506</v>
      </c>
      <c r="AM15" s="243">
        <v>8.5999999999999993E-2</v>
      </c>
      <c r="AN15" s="243">
        <v>3.8E-3</v>
      </c>
      <c r="AO15" s="243">
        <v>10</v>
      </c>
      <c r="AP15" s="243">
        <v>5</v>
      </c>
      <c r="AQ15" s="243">
        <v>0.2</v>
      </c>
      <c r="AR15" s="243">
        <v>0.02</v>
      </c>
      <c r="AS15" s="243">
        <v>1.8</v>
      </c>
      <c r="AT15" s="243">
        <v>0.1</v>
      </c>
      <c r="AU15" s="243">
        <v>46</v>
      </c>
      <c r="AV15" s="243">
        <v>118</v>
      </c>
      <c r="AW15" s="243">
        <v>200</v>
      </c>
      <c r="AX15" s="243">
        <v>0.2</v>
      </c>
      <c r="AY15" s="243">
        <v>0.1</v>
      </c>
      <c r="AZ15" s="243">
        <v>204.47</v>
      </c>
      <c r="BA15" s="243">
        <v>2.69</v>
      </c>
    </row>
  </sheetData>
  <customSheetViews>
    <customSheetView guid="{0E0958A0-CA27-4D51-A4B2-87E58FC98B30}" topLeftCell="AF1">
      <selection activeCell="AK18" sqref="AK18"/>
      <pageMargins left="0.7" right="0.7" top="0.75" bottom="0.75" header="0.3" footer="0.3"/>
      <pageSetup paperSize="9" orientation="portrait" horizontalDpi="4294967293" r:id="rId1"/>
    </customSheetView>
    <customSheetView guid="{A9D8DC52-F871-43AB-9FC4-781C7783690E}">
      <selection activeCell="A13" sqref="A13"/>
      <pageMargins left="0.7" right="0.7" top="0.75" bottom="0.75" header="0.3" footer="0.3"/>
      <pageSetup paperSize="9" orientation="portrait" horizontalDpi="4294967293" r:id="rId2"/>
    </customSheetView>
    <customSheetView guid="{5F7B65FB-3629-484C-99F7-C769A18C2DDB}" topLeftCell="AF1">
      <selection activeCell="AK18" sqref="AK18"/>
      <pageMargins left="0.7" right="0.7" top="0.75" bottom="0.75" header="0.3" footer="0.3"/>
      <pageSetup paperSize="9" orientation="portrait" horizontalDpi="4294967293" r:id="rId3"/>
    </customSheetView>
  </customSheetViews>
  <pageMargins left="0.7" right="0.7" top="0.75" bottom="0.75" header="0.3" footer="0.3"/>
  <pageSetup paperSize="9" orientation="portrait" horizontalDpi="4294967293"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24"/>
  <sheetViews>
    <sheetView workbookViewId="0">
      <selection activeCell="E29" sqref="E29"/>
    </sheetView>
  </sheetViews>
  <sheetFormatPr defaultRowHeight="15" x14ac:dyDescent="0.25"/>
  <cols>
    <col min="1" max="1" width="20.28515625" bestFit="1" customWidth="1"/>
    <col min="2" max="2" width="13.140625" bestFit="1" customWidth="1"/>
    <col min="3" max="3" width="7.85546875" bestFit="1" customWidth="1"/>
    <col min="4" max="4" width="19.28515625" bestFit="1" customWidth="1"/>
    <col min="5" max="5" width="8.140625" bestFit="1" customWidth="1"/>
    <col min="6" max="6" width="9.28515625" bestFit="1" customWidth="1"/>
    <col min="7" max="7" width="9" bestFit="1" customWidth="1"/>
    <col min="8" max="8" width="10.140625" bestFit="1" customWidth="1"/>
    <col min="9" max="9" width="6" bestFit="1" customWidth="1"/>
    <col min="10" max="10" width="6.7109375" bestFit="1" customWidth="1"/>
    <col min="11" max="11" width="9.140625" bestFit="1" customWidth="1"/>
    <col min="12" max="12" width="10.28515625" bestFit="1" customWidth="1"/>
    <col min="13" max="13" width="32.140625" bestFit="1" customWidth="1"/>
    <col min="14" max="14" width="21.85546875" bestFit="1" customWidth="1"/>
    <col min="15" max="15" width="23" bestFit="1" customWidth="1"/>
    <col min="16" max="16" width="21.7109375" bestFit="1" customWidth="1"/>
    <col min="17" max="17" width="22.85546875" bestFit="1" customWidth="1"/>
    <col min="18" max="18" width="21.5703125" bestFit="1" customWidth="1"/>
    <col min="19" max="19" width="23.140625" bestFit="1" customWidth="1"/>
    <col min="20" max="20" width="22.7109375" bestFit="1" customWidth="1"/>
    <col min="21" max="21" width="23.85546875" bestFit="1" customWidth="1"/>
    <col min="22" max="22" width="22.5703125" bestFit="1" customWidth="1"/>
    <col min="23" max="23" width="24.140625" bestFit="1" customWidth="1"/>
    <col min="24" max="24" width="22.42578125" bestFit="1" customWidth="1"/>
    <col min="25" max="25" width="23.5703125" bestFit="1" customWidth="1"/>
    <col min="26" max="26" width="21.5703125" bestFit="1" customWidth="1"/>
    <col min="27" max="27" width="22.7109375" bestFit="1" customWidth="1"/>
    <col min="28" max="28" width="21.42578125" bestFit="1" customWidth="1"/>
    <col min="29" max="29" width="23" bestFit="1" customWidth="1"/>
    <col min="30" max="30" width="22.7109375" bestFit="1" customWidth="1"/>
    <col min="31" max="31" width="23.85546875" bestFit="1" customWidth="1"/>
    <col min="32" max="32" width="15.7109375" bestFit="1" customWidth="1"/>
    <col min="33" max="33" width="16.85546875" bestFit="1" customWidth="1"/>
    <col min="34" max="34" width="16.5703125" bestFit="1" customWidth="1"/>
    <col min="35" max="35" width="17.85546875" bestFit="1" customWidth="1"/>
    <col min="36" max="36" width="13.140625" bestFit="1" customWidth="1"/>
    <col min="37" max="37" width="14.28515625" bestFit="1" customWidth="1"/>
    <col min="38" max="38" width="9.140625" bestFit="1" customWidth="1"/>
    <col min="39" max="39" width="10.28515625" bestFit="1" customWidth="1"/>
    <col min="40" max="40" width="31.7109375" bestFit="1" customWidth="1"/>
    <col min="41" max="41" width="21.5703125" bestFit="1" customWidth="1"/>
    <col min="42" max="42" width="22.7109375" bestFit="1" customWidth="1"/>
    <col min="43" max="43" width="21.42578125" bestFit="1" customWidth="1"/>
    <col min="44" max="44" width="22.5703125" bestFit="1" customWidth="1"/>
    <col min="45" max="45" width="22.42578125" bestFit="1" customWidth="1"/>
    <col min="46" max="46" width="23.5703125" bestFit="1" customWidth="1"/>
    <col min="47" max="47" width="22.28515625" bestFit="1" customWidth="1"/>
    <col min="48" max="48" width="23.85546875" bestFit="1" customWidth="1"/>
    <col min="49" max="49" width="21.140625" bestFit="1" customWidth="1"/>
    <col min="50" max="51" width="22.42578125" bestFit="1" customWidth="1"/>
    <col min="52" max="52" width="23.5703125" bestFit="1" customWidth="1"/>
    <col min="53" max="53" width="24.7109375" bestFit="1" customWidth="1"/>
    <col min="54" max="54" width="26" bestFit="1" customWidth="1"/>
    <col min="55" max="55" width="24.5703125" bestFit="1" customWidth="1"/>
    <col min="56" max="56" width="25.85546875" bestFit="1" customWidth="1"/>
    <col min="57" max="57" width="16.140625" bestFit="1" customWidth="1"/>
    <col min="58" max="58" width="25.7109375" bestFit="1" customWidth="1"/>
    <col min="59" max="59" width="23.7109375" bestFit="1" customWidth="1"/>
    <col min="60" max="60" width="24.85546875" bestFit="1" customWidth="1"/>
    <col min="61" max="61" width="33.5703125" bestFit="1" customWidth="1"/>
    <col min="62" max="62" width="34.85546875" bestFit="1" customWidth="1"/>
    <col min="63" max="63" width="33.42578125" bestFit="1" customWidth="1"/>
    <col min="64" max="64" width="34.7109375" bestFit="1" customWidth="1"/>
    <col min="65" max="65" width="33.28515625" bestFit="1" customWidth="1"/>
    <col min="66" max="66" width="34.5703125" bestFit="1" customWidth="1"/>
    <col min="67" max="67" width="33.28515625" bestFit="1" customWidth="1"/>
    <col min="68" max="68" width="34.5703125" bestFit="1" customWidth="1"/>
    <col min="69" max="69" width="33.140625" bestFit="1" customWidth="1"/>
    <col min="70" max="70" width="34.42578125" bestFit="1" customWidth="1"/>
    <col min="71" max="71" width="18.42578125" bestFit="1" customWidth="1"/>
    <col min="72" max="72" width="18.7109375" bestFit="1" customWidth="1"/>
    <col min="73" max="73" width="29.42578125" bestFit="1" customWidth="1"/>
    <col min="74" max="74" width="34.140625" bestFit="1" customWidth="1"/>
    <col min="75" max="75" width="35.28515625" bestFit="1" customWidth="1"/>
    <col min="76" max="76" width="35" bestFit="1" customWidth="1"/>
    <col min="77" max="77" width="36.140625" bestFit="1" customWidth="1"/>
    <col min="78" max="78" width="41" bestFit="1" customWidth="1"/>
    <col min="79" max="79" width="42.28515625" bestFit="1" customWidth="1"/>
    <col min="80" max="80" width="33.140625" bestFit="1" customWidth="1"/>
    <col min="81" max="81" width="34.42578125" bestFit="1" customWidth="1"/>
    <col min="82" max="82" width="34.140625" bestFit="1" customWidth="1"/>
    <col min="83" max="83" width="35.28515625" bestFit="1" customWidth="1"/>
    <col min="84" max="84" width="40.42578125" bestFit="1" customWidth="1"/>
    <col min="85" max="85" width="41.5703125" bestFit="1" customWidth="1"/>
    <col min="86" max="86" width="41.28515625" bestFit="1" customWidth="1"/>
    <col min="87" max="87" width="42.5703125" bestFit="1" customWidth="1"/>
    <col min="88" max="88" width="43.140625" bestFit="1" customWidth="1"/>
    <col min="89" max="89" width="44.28515625" bestFit="1" customWidth="1"/>
    <col min="90" max="90" width="40" bestFit="1" customWidth="1"/>
    <col min="91" max="91" width="41.140625" bestFit="1" customWidth="1"/>
    <col min="92" max="92" width="40.85546875" bestFit="1" customWidth="1"/>
    <col min="93" max="93" width="42.140625" bestFit="1" customWidth="1"/>
    <col min="94" max="94" width="29.28515625" bestFit="1" customWidth="1"/>
    <col min="95" max="95" width="32.85546875" bestFit="1" customWidth="1"/>
    <col min="96" max="96" width="34.140625" bestFit="1" customWidth="1"/>
    <col min="97" max="97" width="33.85546875" bestFit="1" customWidth="1"/>
    <col min="98" max="98" width="35" bestFit="1" customWidth="1"/>
    <col min="99" max="99" width="32.7109375" bestFit="1" customWidth="1"/>
    <col min="100" max="101" width="34" bestFit="1" customWidth="1"/>
    <col min="102" max="102" width="35.140625" bestFit="1" customWidth="1"/>
    <col min="103" max="103" width="40.140625" bestFit="1" customWidth="1"/>
    <col min="104" max="104" width="41.28515625" bestFit="1" customWidth="1"/>
    <col min="105" max="105" width="32" bestFit="1" customWidth="1"/>
    <col min="106" max="106" width="33.140625" bestFit="1" customWidth="1"/>
    <col min="107" max="107" width="32.85546875" bestFit="1" customWidth="1"/>
    <col min="108" max="108" width="34.140625" bestFit="1" customWidth="1"/>
    <col min="109" max="109" width="31.85546875" bestFit="1" customWidth="1"/>
    <col min="110" max="111" width="33" bestFit="1" customWidth="1"/>
    <col min="112" max="112" width="34.28515625" bestFit="1" customWidth="1"/>
    <col min="113" max="113" width="40.28515625" bestFit="1" customWidth="1"/>
    <col min="114" max="114" width="41.42578125" bestFit="1" customWidth="1"/>
    <col min="115" max="115" width="41.140625" bestFit="1" customWidth="1"/>
    <col min="116" max="116" width="42.42578125" bestFit="1" customWidth="1"/>
    <col min="117" max="117" width="40.140625" bestFit="1" customWidth="1"/>
    <col min="118" max="119" width="41.28515625" bestFit="1" customWidth="1"/>
    <col min="120" max="120" width="42.5703125" bestFit="1" customWidth="1"/>
    <col min="121" max="121" width="43" bestFit="1" customWidth="1"/>
    <col min="122" max="122" width="44.140625" bestFit="1" customWidth="1"/>
    <col min="123" max="123" width="39.85546875" bestFit="1" customWidth="1"/>
    <col min="124" max="124" width="41" bestFit="1" customWidth="1"/>
    <col min="125" max="125" width="40.7109375" bestFit="1" customWidth="1"/>
    <col min="126" max="126" width="41.85546875" bestFit="1" customWidth="1"/>
    <col min="127" max="127" width="39.7109375" bestFit="1" customWidth="1"/>
    <col min="128" max="129" width="40.85546875" bestFit="1" customWidth="1"/>
    <col min="130" max="130" width="42.140625" bestFit="1" customWidth="1"/>
    <col min="131" max="131" width="15.28515625" bestFit="1" customWidth="1"/>
    <col min="132" max="132" width="29.28515625" bestFit="1" customWidth="1"/>
    <col min="133" max="133" width="29.42578125" bestFit="1" customWidth="1"/>
    <col min="134" max="134" width="30.5703125" bestFit="1" customWidth="1"/>
    <col min="135" max="135" width="30.42578125" bestFit="1" customWidth="1"/>
    <col min="136" max="136" width="31.5703125" bestFit="1" customWidth="1"/>
    <col min="137" max="137" width="36.42578125" bestFit="1" customWidth="1"/>
    <col min="138" max="138" width="37.5703125" bestFit="1" customWidth="1"/>
    <col min="139" max="139" width="28.5703125" bestFit="1" customWidth="1"/>
    <col min="140" max="140" width="29.7109375" bestFit="1" customWidth="1"/>
    <col min="141" max="141" width="29.42578125" bestFit="1" customWidth="1"/>
    <col min="142" max="142" width="30.7109375" bestFit="1" customWidth="1"/>
    <col min="143" max="143" width="35.42578125" bestFit="1" customWidth="1"/>
    <col min="144" max="144" width="36.5703125" bestFit="1" customWidth="1"/>
    <col min="145" max="145" width="36.28515625" bestFit="1" customWidth="1"/>
    <col min="146" max="146" width="37.42578125" bestFit="1" customWidth="1"/>
    <col min="147" max="147" width="38.140625" bestFit="1" customWidth="1"/>
    <col min="148" max="148" width="39.28515625" bestFit="1" customWidth="1"/>
    <col min="149" max="149" width="35" bestFit="1" customWidth="1"/>
    <col min="150" max="150" width="36.140625" bestFit="1" customWidth="1"/>
    <col min="151" max="151" width="35.85546875" bestFit="1" customWidth="1"/>
    <col min="152" max="152" width="37" bestFit="1" customWidth="1"/>
    <col min="153" max="153" width="28.28515625" bestFit="1" customWidth="1"/>
    <col min="154" max="154" width="29.42578125" bestFit="1" customWidth="1"/>
    <col min="155" max="155" width="29.140625" bestFit="1" customWidth="1"/>
    <col min="156" max="156" width="30.42578125" bestFit="1" customWidth="1"/>
    <col min="157" max="157" width="28.140625" bestFit="1" customWidth="1"/>
    <col min="158" max="158" width="29.28515625" bestFit="1" customWidth="1"/>
    <col min="159" max="159" width="35.5703125" bestFit="1" customWidth="1"/>
    <col min="160" max="160" width="36.7109375" bestFit="1" customWidth="1"/>
    <col min="161" max="161" width="27.42578125" bestFit="1" customWidth="1"/>
    <col min="162" max="162" width="28.5703125" bestFit="1" customWidth="1"/>
    <col min="163" max="163" width="28.28515625" bestFit="1" customWidth="1"/>
    <col min="164" max="164" width="29.42578125" bestFit="1" customWidth="1"/>
    <col min="165" max="165" width="27.28515625" bestFit="1" customWidth="1"/>
    <col min="166" max="166" width="28.42578125" bestFit="1" customWidth="1"/>
    <col min="167" max="167" width="35.28515625" bestFit="1" customWidth="1"/>
    <col min="168" max="168" width="36.42578125" bestFit="1" customWidth="1"/>
    <col min="169" max="169" width="36.140625" bestFit="1" customWidth="1"/>
    <col min="170" max="170" width="37.28515625" bestFit="1" customWidth="1"/>
    <col min="171" max="171" width="35.140625" bestFit="1" customWidth="1"/>
    <col min="172" max="172" width="36.28515625" bestFit="1" customWidth="1"/>
    <col min="173" max="173" width="38" bestFit="1" customWidth="1"/>
    <col min="174" max="174" width="39.140625" bestFit="1" customWidth="1"/>
    <col min="175" max="175" width="34.85546875" bestFit="1" customWidth="1"/>
    <col min="176" max="176" width="36" bestFit="1" customWidth="1"/>
    <col min="177" max="177" width="35.7109375" bestFit="1" customWidth="1"/>
    <col min="178" max="178" width="36.85546875" bestFit="1" customWidth="1"/>
    <col min="179" max="179" width="34.7109375" bestFit="1" customWidth="1"/>
    <col min="180" max="180" width="35.85546875" bestFit="1" customWidth="1"/>
    <col min="181" max="181" width="7.5703125" bestFit="1" customWidth="1"/>
    <col min="182" max="182" width="8.7109375" bestFit="1" customWidth="1"/>
    <col min="183" max="183" width="38.42578125" bestFit="1" customWidth="1"/>
    <col min="184" max="184" width="39.5703125" bestFit="1" customWidth="1"/>
    <col min="185" max="185" width="39.28515625" bestFit="1" customWidth="1"/>
    <col min="186" max="186" width="40.42578125" bestFit="1" customWidth="1"/>
    <col min="187" max="187" width="41" bestFit="1" customWidth="1"/>
    <col min="188" max="188" width="42.28515625" bestFit="1" customWidth="1"/>
    <col min="189" max="189" width="38" bestFit="1" customWidth="1"/>
    <col min="190" max="190" width="39.140625" bestFit="1" customWidth="1"/>
    <col min="191" max="191" width="38.85546875" bestFit="1" customWidth="1"/>
    <col min="192" max="192" width="40" bestFit="1" customWidth="1"/>
    <col min="193" max="193" width="14.42578125" bestFit="1" customWidth="1"/>
    <col min="194" max="194" width="16" bestFit="1" customWidth="1"/>
    <col min="195" max="195" width="14.7109375" bestFit="1" customWidth="1"/>
    <col min="196" max="196" width="15.85546875" bestFit="1" customWidth="1"/>
    <col min="197" max="197" width="15" bestFit="1" customWidth="1"/>
    <col min="198" max="198" width="16.140625" bestFit="1" customWidth="1"/>
    <col min="199" max="199" width="13.85546875" bestFit="1" customWidth="1"/>
    <col min="200" max="200" width="15.42578125" bestFit="1" customWidth="1"/>
    <col min="201" max="201" width="18.5703125" bestFit="1" customWidth="1"/>
    <col min="202" max="202" width="20.140625" bestFit="1" customWidth="1"/>
    <col min="203" max="203" width="18.42578125" bestFit="1" customWidth="1"/>
    <col min="204" max="204" width="20" bestFit="1" customWidth="1"/>
    <col min="205" max="205" width="18.7109375" bestFit="1" customWidth="1"/>
    <col min="206" max="206" width="19.85546875" bestFit="1" customWidth="1"/>
    <col min="207" max="207" width="14.5703125" bestFit="1" customWidth="1"/>
    <col min="208" max="208" width="15.7109375" bestFit="1" customWidth="1"/>
    <col min="209" max="209" width="14.42578125" bestFit="1" customWidth="1"/>
    <col min="210" max="210" width="15.5703125" bestFit="1" customWidth="1"/>
    <col min="211" max="211" width="6.42578125" bestFit="1" customWidth="1"/>
    <col min="212" max="212" width="8" bestFit="1" customWidth="1"/>
    <col min="213" max="213" width="19" bestFit="1" customWidth="1"/>
    <col min="214" max="214" width="20.5703125" bestFit="1" customWidth="1"/>
    <col min="215" max="215" width="11.7109375" bestFit="1" customWidth="1"/>
    <col min="216" max="216" width="12.85546875" bestFit="1" customWidth="1"/>
    <col min="217" max="217" width="25.140625" bestFit="1" customWidth="1"/>
    <col min="218" max="218" width="26.85546875" bestFit="1" customWidth="1"/>
    <col min="219" max="219" width="8.28515625" bestFit="1" customWidth="1"/>
    <col min="220" max="220" width="20.42578125" bestFit="1" customWidth="1"/>
    <col min="221" max="221" width="6.5703125" bestFit="1" customWidth="1"/>
    <col min="222" max="223" width="6.42578125" bestFit="1" customWidth="1"/>
    <col min="224" max="224" width="16.140625" bestFit="1" customWidth="1"/>
    <col min="225" max="225" width="17.42578125" bestFit="1" customWidth="1"/>
    <col min="226" max="226" width="24.85546875" bestFit="1" customWidth="1"/>
    <col min="227" max="227" width="26.140625" bestFit="1" customWidth="1"/>
    <col min="228" max="228" width="10.7109375" bestFit="1" customWidth="1"/>
    <col min="229" max="229" width="11.85546875" bestFit="1" customWidth="1"/>
    <col min="230" max="230" width="10.42578125" bestFit="1" customWidth="1"/>
    <col min="231" max="231" width="11.5703125" bestFit="1" customWidth="1"/>
    <col min="232" max="232" width="32.42578125" bestFit="1" customWidth="1"/>
    <col min="233" max="233" width="33.5703125" bestFit="1" customWidth="1"/>
    <col min="234" max="234" width="7" bestFit="1" customWidth="1"/>
    <col min="235" max="235" width="5.5703125" bestFit="1" customWidth="1"/>
    <col min="236" max="236" width="8.28515625" bestFit="1" customWidth="1"/>
    <col min="237" max="237" width="9.42578125" bestFit="1" customWidth="1"/>
    <col min="239" max="239" width="49.7109375" bestFit="1" customWidth="1"/>
  </cols>
  <sheetData>
    <row r="1" spans="1:280" s="57" customFormat="1" x14ac:dyDescent="0.25">
      <c r="A1" s="57" t="s">
        <v>796</v>
      </c>
    </row>
    <row r="2" spans="1:280" s="57" customFormat="1" x14ac:dyDescent="0.25"/>
    <row r="3" spans="1:280" s="57" customFormat="1" x14ac:dyDescent="0.25">
      <c r="A3" s="57" t="s">
        <v>777</v>
      </c>
    </row>
    <row r="4" spans="1:280" s="57" customFormat="1" x14ac:dyDescent="0.25"/>
    <row r="5" spans="1:280" s="57" customFormat="1" x14ac:dyDescent="0.25">
      <c r="A5" s="57" t="s">
        <v>778</v>
      </c>
    </row>
    <row r="6" spans="1:280" s="57" customFormat="1" x14ac:dyDescent="0.25"/>
    <row r="7" spans="1:280" s="57" customFormat="1" x14ac:dyDescent="0.25">
      <c r="A7" s="57" t="s">
        <v>797</v>
      </c>
    </row>
    <row r="8" spans="1:280" s="57" customFormat="1" x14ac:dyDescent="0.25">
      <c r="A8" s="247"/>
    </row>
    <row r="9" spans="1:280" s="57" customFormat="1" x14ac:dyDescent="0.25"/>
    <row r="10" spans="1:280" s="57" customFormat="1" x14ac:dyDescent="0.25">
      <c r="A10" s="57" t="s">
        <v>767</v>
      </c>
      <c r="AB10" s="57" t="s">
        <v>449</v>
      </c>
      <c r="CE10" s="57" t="s">
        <v>450</v>
      </c>
    </row>
    <row r="11" spans="1:280" s="57" customFormat="1" x14ac:dyDescent="0.25"/>
    <row r="12" spans="1:280" s="57" customFormat="1" x14ac:dyDescent="0.25">
      <c r="A12" s="57" t="s">
        <v>114</v>
      </c>
      <c r="B12" s="57" t="s">
        <v>115</v>
      </c>
      <c r="C12" s="57" t="s">
        <v>507</v>
      </c>
      <c r="D12" s="57" t="s">
        <v>429</v>
      </c>
      <c r="E12" s="57" t="s">
        <v>430</v>
      </c>
      <c r="F12" s="57" t="s">
        <v>431</v>
      </c>
      <c r="G12" s="57" t="s">
        <v>432</v>
      </c>
      <c r="H12" s="57" t="s">
        <v>433</v>
      </c>
      <c r="I12" s="57" t="s">
        <v>435</v>
      </c>
      <c r="J12" s="57" t="s">
        <v>437</v>
      </c>
      <c r="K12" s="57" t="s">
        <v>438</v>
      </c>
      <c r="L12" s="57" t="s">
        <v>439</v>
      </c>
      <c r="M12" s="57" t="s">
        <v>440</v>
      </c>
      <c r="N12" s="57" t="s">
        <v>686</v>
      </c>
      <c r="O12" s="57" t="s">
        <v>687</v>
      </c>
      <c r="P12" s="57" t="s">
        <v>688</v>
      </c>
      <c r="Q12" s="57" t="s">
        <v>689</v>
      </c>
      <c r="R12" s="57" t="s">
        <v>690</v>
      </c>
      <c r="S12" s="57" t="s">
        <v>691</v>
      </c>
      <c r="T12" s="57" t="s">
        <v>692</v>
      </c>
      <c r="U12" s="57" t="s">
        <v>693</v>
      </c>
      <c r="V12" s="57" t="s">
        <v>658</v>
      </c>
      <c r="W12" s="57" t="s">
        <v>659</v>
      </c>
      <c r="X12" s="57" t="s">
        <v>694</v>
      </c>
      <c r="Y12" s="57" t="s">
        <v>695</v>
      </c>
      <c r="AB12" s="57" t="s">
        <v>114</v>
      </c>
      <c r="AC12" s="57" t="s">
        <v>115</v>
      </c>
      <c r="AD12" s="57" t="s">
        <v>507</v>
      </c>
      <c r="AE12" s="57" t="s">
        <v>117</v>
      </c>
      <c r="AF12" s="57" t="s">
        <v>120</v>
      </c>
      <c r="AG12" s="57" t="s">
        <v>121</v>
      </c>
      <c r="AH12" s="57" t="s">
        <v>123</v>
      </c>
      <c r="AI12" s="57" t="s">
        <v>125</v>
      </c>
      <c r="AJ12" s="57" t="s">
        <v>127</v>
      </c>
      <c r="AK12" s="57" t="s">
        <v>129</v>
      </c>
      <c r="AL12" s="57" t="s">
        <v>131</v>
      </c>
      <c r="AM12" s="57" t="s">
        <v>136</v>
      </c>
      <c r="AN12" s="57" t="s">
        <v>138</v>
      </c>
      <c r="AO12" s="57" t="s">
        <v>140</v>
      </c>
      <c r="AP12" s="57" t="s">
        <v>143</v>
      </c>
      <c r="AQ12" s="57" t="s">
        <v>145</v>
      </c>
      <c r="AR12" s="57" t="s">
        <v>148</v>
      </c>
      <c r="AS12" s="57" t="s">
        <v>150</v>
      </c>
      <c r="AT12" s="57" t="s">
        <v>153</v>
      </c>
      <c r="AU12" s="57" t="s">
        <v>155</v>
      </c>
      <c r="AV12" s="57" t="s">
        <v>157</v>
      </c>
      <c r="AW12" s="57" t="s">
        <v>159</v>
      </c>
      <c r="AX12" s="57" t="s">
        <v>162</v>
      </c>
      <c r="AY12" s="57" t="s">
        <v>164</v>
      </c>
      <c r="AZ12" s="57" t="s">
        <v>166</v>
      </c>
      <c r="BA12" s="57" t="s">
        <v>168</v>
      </c>
      <c r="BB12" s="57" t="s">
        <v>170</v>
      </c>
      <c r="BC12" s="57" t="s">
        <v>172</v>
      </c>
      <c r="BD12" s="57" t="s">
        <v>174</v>
      </c>
      <c r="BE12" s="57" t="s">
        <v>176</v>
      </c>
      <c r="BF12" s="57" t="s">
        <v>178</v>
      </c>
      <c r="BG12" s="57" t="s">
        <v>180</v>
      </c>
      <c r="BH12" s="57" t="s">
        <v>181</v>
      </c>
      <c r="BI12" s="57" t="s">
        <v>182</v>
      </c>
      <c r="BJ12" s="57" t="s">
        <v>183</v>
      </c>
      <c r="BK12" s="57" t="s">
        <v>184</v>
      </c>
      <c r="BL12" s="57" t="s">
        <v>186</v>
      </c>
      <c r="BM12" s="57" t="s">
        <v>189</v>
      </c>
      <c r="BN12" s="57" t="s">
        <v>192</v>
      </c>
      <c r="BO12" s="57" t="s">
        <v>194</v>
      </c>
      <c r="BP12" s="57" t="s">
        <v>196</v>
      </c>
      <c r="BQ12" s="57" t="s">
        <v>200</v>
      </c>
      <c r="BR12" s="57" t="s">
        <v>204</v>
      </c>
      <c r="BS12" s="57" t="s">
        <v>207</v>
      </c>
      <c r="BT12" s="57" t="s">
        <v>209</v>
      </c>
      <c r="BU12" s="57" t="s">
        <v>212</v>
      </c>
      <c r="BV12" s="57" t="s">
        <v>215</v>
      </c>
      <c r="BW12" s="57" t="s">
        <v>217</v>
      </c>
      <c r="BX12" s="57" t="s">
        <v>221</v>
      </c>
      <c r="BY12" s="57" t="s">
        <v>224</v>
      </c>
      <c r="BZ12" s="57" t="s">
        <v>228</v>
      </c>
      <c r="CA12" s="57" t="s">
        <v>658</v>
      </c>
      <c r="CB12" s="57" t="s">
        <v>659</v>
      </c>
      <c r="CE12" s="57" t="s">
        <v>142</v>
      </c>
      <c r="CF12" s="57" t="s">
        <v>144</v>
      </c>
      <c r="CG12" s="57" t="s">
        <v>147</v>
      </c>
      <c r="CH12" s="57" t="s">
        <v>149</v>
      </c>
      <c r="CI12" s="57" t="s">
        <v>152</v>
      </c>
      <c r="CJ12" s="57" t="s">
        <v>154</v>
      </c>
      <c r="CK12" s="57" t="s">
        <v>156</v>
      </c>
      <c r="CL12" s="57" t="s">
        <v>158</v>
      </c>
      <c r="CM12" s="57" t="s">
        <v>161</v>
      </c>
      <c r="CN12" s="57" t="s">
        <v>163</v>
      </c>
      <c r="CO12" s="57" t="s">
        <v>165</v>
      </c>
      <c r="CP12" s="57" t="s">
        <v>167</v>
      </c>
      <c r="CQ12" s="57" t="s">
        <v>169</v>
      </c>
      <c r="CR12" s="57" t="s">
        <v>171</v>
      </c>
      <c r="CS12" s="57" t="s">
        <v>173</v>
      </c>
      <c r="CT12" s="57" t="s">
        <v>175</v>
      </c>
      <c r="CU12" s="57" t="s">
        <v>177</v>
      </c>
      <c r="CV12" s="57" t="s">
        <v>179</v>
      </c>
      <c r="CW12" s="57" t="s">
        <v>198</v>
      </c>
      <c r="CX12" s="57" t="s">
        <v>202</v>
      </c>
      <c r="CY12" s="57" t="s">
        <v>205</v>
      </c>
      <c r="CZ12" s="57" t="s">
        <v>208</v>
      </c>
      <c r="DA12" s="57" t="s">
        <v>211</v>
      </c>
      <c r="DB12" s="57" t="s">
        <v>214</v>
      </c>
      <c r="DC12" s="57" t="s">
        <v>216</v>
      </c>
      <c r="DD12" s="57" t="s">
        <v>218</v>
      </c>
      <c r="DE12" s="57" t="s">
        <v>222</v>
      </c>
      <c r="DF12" s="57" t="s">
        <v>226</v>
      </c>
      <c r="DG12" s="57" t="s">
        <v>230</v>
      </c>
      <c r="DH12" s="57" t="s">
        <v>232</v>
      </c>
      <c r="DI12" s="57" t="s">
        <v>237</v>
      </c>
      <c r="DJ12" s="57" t="s">
        <v>238</v>
      </c>
      <c r="DK12" s="57" t="s">
        <v>239</v>
      </c>
      <c r="DL12" s="57" t="s">
        <v>240</v>
      </c>
      <c r="DM12" s="57" t="s">
        <v>241</v>
      </c>
      <c r="DN12" s="57" t="s">
        <v>242</v>
      </c>
      <c r="DO12" s="57" t="s">
        <v>243</v>
      </c>
      <c r="DP12" s="57" t="s">
        <v>244</v>
      </c>
      <c r="DQ12" s="57" t="s">
        <v>245</v>
      </c>
      <c r="DR12" s="57" t="s">
        <v>246</v>
      </c>
      <c r="DS12" s="57" t="s">
        <v>248</v>
      </c>
      <c r="DT12" s="57" t="s">
        <v>249</v>
      </c>
      <c r="DU12" s="57" t="s">
        <v>250</v>
      </c>
      <c r="DV12" s="57" t="s">
        <v>251</v>
      </c>
      <c r="DW12" s="57" t="s">
        <v>252</v>
      </c>
      <c r="DX12" s="57" t="s">
        <v>253</v>
      </c>
      <c r="DY12" s="57" t="s">
        <v>254</v>
      </c>
      <c r="DZ12" s="57" t="s">
        <v>255</v>
      </c>
      <c r="EA12" s="57" t="s">
        <v>256</v>
      </c>
      <c r="EB12" s="57" t="s">
        <v>257</v>
      </c>
      <c r="EC12" s="57" t="s">
        <v>258</v>
      </c>
      <c r="ED12" s="57" t="s">
        <v>259</v>
      </c>
      <c r="EE12" s="57" t="s">
        <v>260</v>
      </c>
      <c r="EF12" s="57" t="s">
        <v>261</v>
      </c>
      <c r="EG12" s="57" t="s">
        <v>262</v>
      </c>
      <c r="EH12" s="57" t="s">
        <v>264</v>
      </c>
      <c r="EI12" s="57" t="s">
        <v>265</v>
      </c>
      <c r="EJ12" s="57" t="s">
        <v>266</v>
      </c>
      <c r="EK12" s="57" t="s">
        <v>268</v>
      </c>
      <c r="EL12" s="57" t="s">
        <v>269</v>
      </c>
      <c r="EM12" s="57" t="s">
        <v>271</v>
      </c>
      <c r="EN12" s="57" t="s">
        <v>273</v>
      </c>
      <c r="EO12" s="57" t="s">
        <v>275</v>
      </c>
      <c r="EP12" s="57" t="s">
        <v>277</v>
      </c>
      <c r="EQ12" s="57" t="s">
        <v>279</v>
      </c>
      <c r="ER12" s="57" t="s">
        <v>281</v>
      </c>
      <c r="ES12" s="57" t="s">
        <v>283</v>
      </c>
      <c r="ET12" s="57" t="s">
        <v>285</v>
      </c>
      <c r="EU12" s="57" t="s">
        <v>287</v>
      </c>
      <c r="EV12" s="57" t="s">
        <v>289</v>
      </c>
      <c r="EW12" s="53" t="s">
        <v>291</v>
      </c>
      <c r="EX12" s="57" t="s">
        <v>293</v>
      </c>
      <c r="EY12" s="57" t="s">
        <v>295</v>
      </c>
      <c r="EZ12" s="57" t="s">
        <v>297</v>
      </c>
      <c r="FA12" s="57" t="s">
        <v>299</v>
      </c>
      <c r="FB12" s="57" t="s">
        <v>301</v>
      </c>
      <c r="FC12" s="57" t="s">
        <v>303</v>
      </c>
      <c r="FD12" s="57" t="s">
        <v>305</v>
      </c>
      <c r="FE12" s="57" t="s">
        <v>307</v>
      </c>
      <c r="FF12" s="57" t="s">
        <v>308</v>
      </c>
      <c r="FG12" s="57" t="s">
        <v>309</v>
      </c>
      <c r="FH12" s="57" t="s">
        <v>310</v>
      </c>
      <c r="FI12" s="57" t="s">
        <v>311</v>
      </c>
      <c r="FJ12" s="57" t="s">
        <v>312</v>
      </c>
      <c r="FK12" s="57" t="s">
        <v>313</v>
      </c>
      <c r="FL12" s="57" t="s">
        <v>314</v>
      </c>
      <c r="FM12" s="57" t="s">
        <v>315</v>
      </c>
      <c r="FN12" s="57" t="s">
        <v>316</v>
      </c>
      <c r="FO12" s="57" t="s">
        <v>317</v>
      </c>
      <c r="FP12" s="57" t="s">
        <v>318</v>
      </c>
      <c r="FQ12" s="57" t="s">
        <v>319</v>
      </c>
      <c r="FR12" s="57" t="s">
        <v>320</v>
      </c>
      <c r="FS12" s="57" t="s">
        <v>321</v>
      </c>
      <c r="FT12" s="57" t="s">
        <v>322</v>
      </c>
      <c r="FU12" s="57" t="s">
        <v>323</v>
      </c>
      <c r="FV12" s="57" t="s">
        <v>324</v>
      </c>
      <c r="FW12" s="57" t="s">
        <v>325</v>
      </c>
      <c r="FX12" s="57" t="s">
        <v>327</v>
      </c>
      <c r="FY12" s="57" t="s">
        <v>329</v>
      </c>
      <c r="FZ12" s="57" t="s">
        <v>331</v>
      </c>
      <c r="GA12" s="57" t="s">
        <v>333</v>
      </c>
      <c r="GB12" s="57" t="s">
        <v>335</v>
      </c>
      <c r="GC12" s="57" t="s">
        <v>337</v>
      </c>
      <c r="GD12" s="57" t="s">
        <v>339</v>
      </c>
      <c r="GE12" s="57" t="s">
        <v>341</v>
      </c>
      <c r="GF12" s="57" t="s">
        <v>343</v>
      </c>
      <c r="GG12" s="57" t="s">
        <v>345</v>
      </c>
      <c r="GH12" s="57" t="s">
        <v>346</v>
      </c>
      <c r="GI12" s="57" t="s">
        <v>347</v>
      </c>
      <c r="GJ12" s="57" t="s">
        <v>348</v>
      </c>
      <c r="GK12" s="57" t="s">
        <v>349</v>
      </c>
      <c r="GL12" s="57" t="s">
        <v>350</v>
      </c>
      <c r="GM12" s="57" t="s">
        <v>351</v>
      </c>
      <c r="GN12" s="57" t="s">
        <v>352</v>
      </c>
      <c r="GO12" s="57" t="s">
        <v>353</v>
      </c>
      <c r="GP12" s="57" t="s">
        <v>354</v>
      </c>
      <c r="GQ12" s="57" t="s">
        <v>355</v>
      </c>
      <c r="GR12" s="57" t="s">
        <v>357</v>
      </c>
      <c r="GS12" s="57" t="s">
        <v>359</v>
      </c>
      <c r="GT12" s="57" t="s">
        <v>361</v>
      </c>
      <c r="GU12" s="57" t="s">
        <v>363</v>
      </c>
      <c r="GV12" s="57" t="s">
        <v>365</v>
      </c>
      <c r="GW12" s="57" t="s">
        <v>367</v>
      </c>
      <c r="GX12" s="57" t="s">
        <v>369</v>
      </c>
      <c r="GY12" s="57" t="s">
        <v>371</v>
      </c>
      <c r="GZ12" s="57" t="s">
        <v>373</v>
      </c>
      <c r="HA12" s="57" t="s">
        <v>375</v>
      </c>
      <c r="HB12" s="57" t="s">
        <v>377</v>
      </c>
      <c r="HC12" s="57" t="s">
        <v>379</v>
      </c>
      <c r="HD12" s="57" t="s">
        <v>381</v>
      </c>
      <c r="HE12" s="57" t="s">
        <v>383</v>
      </c>
      <c r="HF12" s="57" t="s">
        <v>384</v>
      </c>
      <c r="HG12" s="57" t="s">
        <v>385</v>
      </c>
      <c r="HH12" s="57" t="s">
        <v>386</v>
      </c>
      <c r="HI12" s="57" t="s">
        <v>388</v>
      </c>
      <c r="HJ12" s="57" t="s">
        <v>389</v>
      </c>
      <c r="HK12" s="57" t="s">
        <v>390</v>
      </c>
      <c r="HL12" s="57" t="s">
        <v>391</v>
      </c>
      <c r="HM12" s="57" t="s">
        <v>392</v>
      </c>
      <c r="HN12" s="57" t="s">
        <v>393</v>
      </c>
      <c r="HO12" s="57" t="s">
        <v>394</v>
      </c>
      <c r="HP12" s="57" t="s">
        <v>396</v>
      </c>
      <c r="HQ12" s="57" t="s">
        <v>398</v>
      </c>
      <c r="HR12" s="57" t="s">
        <v>400</v>
      </c>
      <c r="HS12" s="57" t="s">
        <v>401</v>
      </c>
      <c r="HT12" s="57" t="s">
        <v>402</v>
      </c>
      <c r="HU12" s="57" t="s">
        <v>403</v>
      </c>
      <c r="HV12" s="57" t="s">
        <v>404</v>
      </c>
      <c r="HW12" s="57" t="s">
        <v>405</v>
      </c>
      <c r="HX12" s="57" t="s">
        <v>406</v>
      </c>
      <c r="HY12" s="57" t="s">
        <v>407</v>
      </c>
      <c r="HZ12" s="57" t="s">
        <v>408</v>
      </c>
      <c r="IA12" s="57" t="s">
        <v>409</v>
      </c>
      <c r="IB12" s="57" t="s">
        <v>410</v>
      </c>
      <c r="IC12" s="57" t="s">
        <v>411</v>
      </c>
      <c r="ID12" s="57" t="s">
        <v>412</v>
      </c>
      <c r="IE12" s="248" t="s">
        <v>413</v>
      </c>
      <c r="IF12" s="57" t="s">
        <v>414</v>
      </c>
      <c r="IG12" s="57" t="s">
        <v>415</v>
      </c>
      <c r="IH12" s="57" t="s">
        <v>416</v>
      </c>
      <c r="II12" s="57" t="s">
        <v>417</v>
      </c>
      <c r="IJ12" s="57" t="s">
        <v>418</v>
      </c>
      <c r="IK12" s="57" t="s">
        <v>419</v>
      </c>
      <c r="IL12" s="57" t="s">
        <v>420</v>
      </c>
      <c r="IM12" s="57" t="s">
        <v>421</v>
      </c>
      <c r="IN12" s="57" t="s">
        <v>422</v>
      </c>
      <c r="IO12" s="57" t="s">
        <v>423</v>
      </c>
      <c r="IP12" s="57" t="s">
        <v>424</v>
      </c>
      <c r="IQ12" s="57" t="s">
        <v>425</v>
      </c>
      <c r="IR12" s="57" t="s">
        <v>426</v>
      </c>
      <c r="IS12" s="57" t="s">
        <v>427</v>
      </c>
      <c r="IT12" s="57" t="s">
        <v>428</v>
      </c>
      <c r="IU12" s="57" t="s">
        <v>429</v>
      </c>
      <c r="IV12" s="57" t="s">
        <v>430</v>
      </c>
      <c r="IW12" s="57" t="s">
        <v>431</v>
      </c>
      <c r="IX12" s="57" t="s">
        <v>432</v>
      </c>
      <c r="IY12" s="57" t="s">
        <v>433</v>
      </c>
      <c r="IZ12" s="57" t="s">
        <v>435</v>
      </c>
      <c r="JA12" s="57" t="s">
        <v>437</v>
      </c>
      <c r="JB12" s="57" t="s">
        <v>438</v>
      </c>
      <c r="JC12" s="57" t="s">
        <v>439</v>
      </c>
      <c r="JD12" s="57" t="s">
        <v>440</v>
      </c>
      <c r="JE12" s="57" t="s">
        <v>441</v>
      </c>
      <c r="JF12" s="57" t="s">
        <v>443</v>
      </c>
      <c r="JG12" s="57" t="s">
        <v>445</v>
      </c>
      <c r="JH12" s="57" t="s">
        <v>447</v>
      </c>
      <c r="JI12" s="57" t="s">
        <v>684</v>
      </c>
      <c r="JJ12" s="57" t="s">
        <v>685</v>
      </c>
      <c r="JK12" s="57" t="s">
        <v>686</v>
      </c>
      <c r="JL12" s="57" t="s">
        <v>687</v>
      </c>
      <c r="JM12" s="57" t="s">
        <v>688</v>
      </c>
      <c r="JN12" s="57" t="s">
        <v>689</v>
      </c>
      <c r="JO12" s="57" t="s">
        <v>690</v>
      </c>
      <c r="JP12" s="57" t="s">
        <v>691</v>
      </c>
      <c r="JQ12" s="57" t="s">
        <v>692</v>
      </c>
      <c r="JR12" s="57" t="s">
        <v>693</v>
      </c>
      <c r="JS12" s="57" t="s">
        <v>694</v>
      </c>
      <c r="JT12" s="57" t="s">
        <v>695</v>
      </c>
    </row>
    <row r="13" spans="1:280" s="57" customFormat="1" x14ac:dyDescent="0.25">
      <c r="A13" s="156" t="s">
        <v>696</v>
      </c>
      <c r="B13" s="22" t="s">
        <v>116</v>
      </c>
      <c r="C13" s="22" t="s">
        <v>508</v>
      </c>
      <c r="D13" s="57" t="s">
        <v>805</v>
      </c>
      <c r="E13" s="57" t="s">
        <v>806</v>
      </c>
      <c r="F13" s="57" t="s">
        <v>807</v>
      </c>
      <c r="G13" s="57" t="s">
        <v>808</v>
      </c>
      <c r="H13" s="57" t="s">
        <v>809</v>
      </c>
      <c r="I13" s="53" t="s">
        <v>810</v>
      </c>
      <c r="J13" s="57" t="s">
        <v>811</v>
      </c>
      <c r="K13" s="57" t="s">
        <v>812</v>
      </c>
      <c r="L13" s="57" t="s">
        <v>813</v>
      </c>
      <c r="M13" s="57" t="s">
        <v>814</v>
      </c>
      <c r="N13" s="57" t="s">
        <v>434</v>
      </c>
      <c r="O13" s="57" t="s">
        <v>815</v>
      </c>
      <c r="P13" s="57" t="s">
        <v>798</v>
      </c>
      <c r="Q13" s="57" t="s">
        <v>816</v>
      </c>
      <c r="R13" s="57" t="s">
        <v>799</v>
      </c>
      <c r="S13" s="57" t="s">
        <v>817</v>
      </c>
      <c r="T13" s="57" t="s">
        <v>800</v>
      </c>
      <c r="U13" s="57" t="s">
        <v>818</v>
      </c>
      <c r="V13" s="57" t="s">
        <v>225</v>
      </c>
      <c r="W13" s="57" t="s">
        <v>819</v>
      </c>
      <c r="X13" s="57" t="s">
        <v>446</v>
      </c>
      <c r="Y13" s="57" t="s">
        <v>820</v>
      </c>
      <c r="AB13" s="246" t="s">
        <v>696</v>
      </c>
      <c r="AC13" s="133" t="s">
        <v>116</v>
      </c>
      <c r="AD13" s="133" t="s">
        <v>508</v>
      </c>
      <c r="AE13" s="163" t="s">
        <v>118</v>
      </c>
      <c r="AF13" s="163" t="s">
        <v>781</v>
      </c>
      <c r="AG13" s="163" t="s">
        <v>821</v>
      </c>
      <c r="AH13" s="163" t="s">
        <v>124</v>
      </c>
      <c r="AI13" s="163" t="s">
        <v>822</v>
      </c>
      <c r="AJ13" s="163" t="s">
        <v>128</v>
      </c>
      <c r="AK13" s="163" t="s">
        <v>823</v>
      </c>
      <c r="AL13" s="163" t="s">
        <v>132</v>
      </c>
      <c r="AM13" s="163" t="s">
        <v>824</v>
      </c>
      <c r="AN13" s="163" t="s">
        <v>139</v>
      </c>
      <c r="AO13" s="163" t="s">
        <v>141</v>
      </c>
      <c r="AP13" s="163" t="s">
        <v>825</v>
      </c>
      <c r="AQ13" s="163" t="s">
        <v>146</v>
      </c>
      <c r="AR13" s="163" t="s">
        <v>826</v>
      </c>
      <c r="AS13" s="163" t="s">
        <v>151</v>
      </c>
      <c r="AT13" s="163" t="s">
        <v>827</v>
      </c>
      <c r="AU13" s="163" t="s">
        <v>782</v>
      </c>
      <c r="AV13" s="163" t="s">
        <v>828</v>
      </c>
      <c r="AW13" s="163" t="s">
        <v>160</v>
      </c>
      <c r="AX13" s="163" t="s">
        <v>829</v>
      </c>
      <c r="AY13" s="163" t="s">
        <v>830</v>
      </c>
      <c r="AZ13" s="163" t="s">
        <v>831</v>
      </c>
      <c r="BA13" s="163" t="s">
        <v>832</v>
      </c>
      <c r="BB13" s="163" t="s">
        <v>783</v>
      </c>
      <c r="BC13" s="163" t="s">
        <v>833</v>
      </c>
      <c r="BD13" s="163" t="s">
        <v>784</v>
      </c>
      <c r="BE13" s="163" t="s">
        <v>834</v>
      </c>
      <c r="BF13" s="163" t="s">
        <v>835</v>
      </c>
      <c r="BG13" s="163" t="s">
        <v>785</v>
      </c>
      <c r="BH13" s="163" t="s">
        <v>786</v>
      </c>
      <c r="BI13" s="163" t="s">
        <v>787</v>
      </c>
      <c r="BJ13" s="163" t="s">
        <v>788</v>
      </c>
      <c r="BK13" s="163" t="s">
        <v>789</v>
      </c>
      <c r="BL13" s="163" t="s">
        <v>790</v>
      </c>
      <c r="BM13" s="163" t="s">
        <v>791</v>
      </c>
      <c r="BN13" s="163" t="s">
        <v>187</v>
      </c>
      <c r="BO13" s="163" t="s">
        <v>836</v>
      </c>
      <c r="BP13" s="163" t="s">
        <v>792</v>
      </c>
      <c r="BQ13" s="163" t="s">
        <v>837</v>
      </c>
      <c r="BR13" s="163" t="s">
        <v>197</v>
      </c>
      <c r="BS13" s="163" t="s">
        <v>838</v>
      </c>
      <c r="BT13" s="163" t="s">
        <v>793</v>
      </c>
      <c r="BU13" s="163" t="s">
        <v>839</v>
      </c>
      <c r="BV13" s="163" t="s">
        <v>210</v>
      </c>
      <c r="BW13" s="163" t="s">
        <v>213</v>
      </c>
      <c r="BX13" s="163" t="s">
        <v>794</v>
      </c>
      <c r="BY13" s="163" t="s">
        <v>795</v>
      </c>
      <c r="BZ13" s="163" t="s">
        <v>840</v>
      </c>
      <c r="CA13" s="163" t="s">
        <v>225</v>
      </c>
      <c r="CB13" s="163" t="s">
        <v>819</v>
      </c>
      <c r="CC13" s="22"/>
      <c r="CE13" s="57" t="s">
        <v>841</v>
      </c>
      <c r="CF13" s="57" t="s">
        <v>842</v>
      </c>
      <c r="CG13" s="57" t="s">
        <v>843</v>
      </c>
      <c r="CH13" s="57" t="s">
        <v>844</v>
      </c>
      <c r="CI13" s="57" t="s">
        <v>845</v>
      </c>
      <c r="CJ13" s="57" t="s">
        <v>846</v>
      </c>
      <c r="CK13" s="57" t="s">
        <v>847</v>
      </c>
      <c r="CL13" s="57" t="s">
        <v>848</v>
      </c>
      <c r="CM13" s="57" t="s">
        <v>849</v>
      </c>
      <c r="CN13" s="57" t="s">
        <v>850</v>
      </c>
      <c r="CO13" s="57" t="s">
        <v>851</v>
      </c>
      <c r="CP13" s="57" t="s">
        <v>852</v>
      </c>
      <c r="CQ13" s="57" t="s">
        <v>853</v>
      </c>
      <c r="CR13" s="57" t="s">
        <v>854</v>
      </c>
      <c r="CS13" s="57" t="s">
        <v>855</v>
      </c>
      <c r="CT13" s="57" t="s">
        <v>856</v>
      </c>
      <c r="CU13" s="57" t="s">
        <v>857</v>
      </c>
      <c r="CV13" s="57" t="s">
        <v>858</v>
      </c>
      <c r="CW13" s="57" t="s">
        <v>859</v>
      </c>
      <c r="CX13" s="57" t="s">
        <v>860</v>
      </c>
      <c r="CY13" s="57" t="s">
        <v>861</v>
      </c>
      <c r="CZ13" s="57" t="s">
        <v>862</v>
      </c>
      <c r="DA13" s="57" t="s">
        <v>863</v>
      </c>
      <c r="DB13" s="57" t="s">
        <v>864</v>
      </c>
      <c r="DC13" s="57" t="s">
        <v>865</v>
      </c>
      <c r="DD13" s="57" t="s">
        <v>866</v>
      </c>
      <c r="DE13" s="57" t="s">
        <v>867</v>
      </c>
      <c r="DF13" s="53" t="s">
        <v>868</v>
      </c>
      <c r="DG13" s="57" t="s">
        <v>869</v>
      </c>
      <c r="DH13" s="57" t="s">
        <v>870</v>
      </c>
      <c r="DI13" s="57" t="s">
        <v>871</v>
      </c>
      <c r="DJ13" s="57" t="s">
        <v>872</v>
      </c>
      <c r="DK13" s="57" t="s">
        <v>873</v>
      </c>
      <c r="DL13" s="57" t="s">
        <v>874</v>
      </c>
      <c r="DM13" s="57" t="s">
        <v>875</v>
      </c>
      <c r="DN13" s="57" t="s">
        <v>876</v>
      </c>
      <c r="DO13" s="57" t="s">
        <v>877</v>
      </c>
      <c r="DP13" s="57" t="s">
        <v>878</v>
      </c>
      <c r="DQ13" s="57" t="s">
        <v>879</v>
      </c>
      <c r="DR13" s="57" t="s">
        <v>880</v>
      </c>
      <c r="DS13" s="57" t="s">
        <v>881</v>
      </c>
      <c r="DT13" s="57" t="s">
        <v>882</v>
      </c>
      <c r="DU13" s="57" t="s">
        <v>883</v>
      </c>
      <c r="DV13" s="57" t="s">
        <v>884</v>
      </c>
      <c r="DW13" s="57" t="s">
        <v>885</v>
      </c>
      <c r="DX13" s="57" t="s">
        <v>886</v>
      </c>
      <c r="DY13" s="57" t="s">
        <v>887</v>
      </c>
      <c r="DZ13" s="57" t="s">
        <v>888</v>
      </c>
      <c r="EA13" s="57" t="s">
        <v>889</v>
      </c>
      <c r="EB13" s="57" t="s">
        <v>890</v>
      </c>
      <c r="EC13" s="57" t="s">
        <v>891</v>
      </c>
      <c r="ED13" s="57" t="s">
        <v>892</v>
      </c>
      <c r="EE13" s="57" t="s">
        <v>732</v>
      </c>
      <c r="EF13" s="57" t="s">
        <v>893</v>
      </c>
      <c r="EG13" s="57" t="s">
        <v>734</v>
      </c>
      <c r="EH13" s="57" t="s">
        <v>894</v>
      </c>
      <c r="EI13" s="57" t="s">
        <v>736</v>
      </c>
      <c r="EJ13" s="57" t="s">
        <v>895</v>
      </c>
      <c r="EK13" s="57" t="s">
        <v>761</v>
      </c>
      <c r="EL13" s="57" t="s">
        <v>896</v>
      </c>
      <c r="EM13" s="57" t="s">
        <v>739</v>
      </c>
      <c r="EN13" s="57" t="s">
        <v>897</v>
      </c>
      <c r="EO13" s="57" t="s">
        <v>898</v>
      </c>
      <c r="EP13" s="57" t="s">
        <v>899</v>
      </c>
      <c r="EQ13" s="57" t="s">
        <v>900</v>
      </c>
      <c r="ER13" s="57" t="s">
        <v>901</v>
      </c>
      <c r="ES13" s="57" t="s">
        <v>902</v>
      </c>
      <c r="ET13" s="57" t="s">
        <v>903</v>
      </c>
      <c r="EU13" s="57" t="s">
        <v>904</v>
      </c>
      <c r="EV13" s="57" t="s">
        <v>905</v>
      </c>
      <c r="EW13" s="57" t="s">
        <v>906</v>
      </c>
      <c r="EX13" s="57" t="s">
        <v>907</v>
      </c>
      <c r="EY13" s="57" t="s">
        <v>272</v>
      </c>
      <c r="EZ13" s="57" t="s">
        <v>908</v>
      </c>
      <c r="FA13" s="57" t="s">
        <v>276</v>
      </c>
      <c r="FB13" s="57" t="s">
        <v>909</v>
      </c>
      <c r="FC13" s="57" t="s">
        <v>280</v>
      </c>
      <c r="FD13" s="57" t="s">
        <v>910</v>
      </c>
      <c r="FE13" s="57" t="s">
        <v>284</v>
      </c>
      <c r="FF13" s="57" t="s">
        <v>911</v>
      </c>
      <c r="FG13" s="57" t="s">
        <v>288</v>
      </c>
      <c r="FH13" s="57" t="s">
        <v>912</v>
      </c>
      <c r="FI13" s="57" t="s">
        <v>292</v>
      </c>
      <c r="FJ13" s="57" t="s">
        <v>913</v>
      </c>
      <c r="FK13" s="57" t="s">
        <v>296</v>
      </c>
      <c r="FL13" s="57" t="s">
        <v>914</v>
      </c>
      <c r="FM13" s="57" t="s">
        <v>300</v>
      </c>
      <c r="FN13" s="57" t="s">
        <v>915</v>
      </c>
      <c r="FO13" s="57" t="s">
        <v>304</v>
      </c>
      <c r="FP13" s="57" t="s">
        <v>916</v>
      </c>
      <c r="FQ13" s="57" t="s">
        <v>917</v>
      </c>
      <c r="FR13" s="57" t="s">
        <v>918</v>
      </c>
      <c r="FS13" s="57" t="s">
        <v>919</v>
      </c>
      <c r="FT13" s="57" t="s">
        <v>920</v>
      </c>
      <c r="FU13" s="57" t="s">
        <v>921</v>
      </c>
      <c r="FV13" s="57" t="s">
        <v>922</v>
      </c>
      <c r="FW13" s="57" t="s">
        <v>923</v>
      </c>
      <c r="FX13" s="57" t="s">
        <v>924</v>
      </c>
      <c r="FY13" s="57" t="s">
        <v>925</v>
      </c>
      <c r="FZ13" s="57" t="s">
        <v>926</v>
      </c>
      <c r="GA13" s="57" t="s">
        <v>927</v>
      </c>
      <c r="GB13" s="57" t="s">
        <v>928</v>
      </c>
      <c r="GC13" s="57" t="s">
        <v>929</v>
      </c>
      <c r="GD13" s="57" t="s">
        <v>930</v>
      </c>
      <c r="GE13" s="57" t="s">
        <v>931</v>
      </c>
      <c r="GF13" s="57" t="s">
        <v>932</v>
      </c>
      <c r="GG13" s="57" t="s">
        <v>933</v>
      </c>
      <c r="GH13" s="57" t="s">
        <v>934</v>
      </c>
      <c r="GI13" s="57" t="s">
        <v>326</v>
      </c>
      <c r="GJ13" s="57" t="s">
        <v>935</v>
      </c>
      <c r="GK13" s="57" t="s">
        <v>330</v>
      </c>
      <c r="GL13" s="57" t="s">
        <v>936</v>
      </c>
      <c r="GM13" s="57" t="s">
        <v>334</v>
      </c>
      <c r="GN13" s="57" t="s">
        <v>937</v>
      </c>
      <c r="GO13" s="57" t="s">
        <v>338</v>
      </c>
      <c r="GP13" s="57" t="s">
        <v>938</v>
      </c>
      <c r="GQ13" s="57" t="s">
        <v>342</v>
      </c>
      <c r="GR13" s="57" t="s">
        <v>939</v>
      </c>
      <c r="GS13" s="57" t="s">
        <v>940</v>
      </c>
      <c r="GT13" s="57" t="s">
        <v>941</v>
      </c>
      <c r="GU13" s="57" t="s">
        <v>942</v>
      </c>
      <c r="GV13" s="57" t="s">
        <v>943</v>
      </c>
      <c r="GW13" s="57" t="s">
        <v>944</v>
      </c>
      <c r="GX13" s="57" t="s">
        <v>945</v>
      </c>
      <c r="GY13" s="57" t="s">
        <v>946</v>
      </c>
      <c r="GZ13" s="57" t="s">
        <v>947</v>
      </c>
      <c r="HA13" s="57" t="s">
        <v>948</v>
      </c>
      <c r="HB13" s="57" t="s">
        <v>949</v>
      </c>
      <c r="HC13" s="57" t="s">
        <v>356</v>
      </c>
      <c r="HD13" s="57" t="s">
        <v>950</v>
      </c>
      <c r="HE13" s="57" t="s">
        <v>360</v>
      </c>
      <c r="HF13" s="57" t="s">
        <v>951</v>
      </c>
      <c r="HG13" s="57" t="s">
        <v>364</v>
      </c>
      <c r="HH13" s="57" t="s">
        <v>952</v>
      </c>
      <c r="HI13" s="57" t="s">
        <v>368</v>
      </c>
      <c r="HJ13" s="57" t="s">
        <v>953</v>
      </c>
      <c r="HK13" s="57" t="s">
        <v>372</v>
      </c>
      <c r="HL13" s="57" t="s">
        <v>954</v>
      </c>
      <c r="HM13" s="57" t="s">
        <v>376</v>
      </c>
      <c r="HN13" s="57" t="s">
        <v>955</v>
      </c>
      <c r="HO13" s="57" t="s">
        <v>380</v>
      </c>
      <c r="HP13" s="57" t="s">
        <v>956</v>
      </c>
      <c r="HQ13" s="57" t="s">
        <v>957</v>
      </c>
      <c r="HR13" s="57" t="s">
        <v>958</v>
      </c>
      <c r="HS13" s="57" t="s">
        <v>959</v>
      </c>
      <c r="HT13" s="57" t="s">
        <v>960</v>
      </c>
      <c r="HU13" s="57" t="s">
        <v>961</v>
      </c>
      <c r="HV13" s="57" t="s">
        <v>962</v>
      </c>
      <c r="HW13" s="57" t="s">
        <v>963</v>
      </c>
      <c r="HX13" s="57" t="s">
        <v>964</v>
      </c>
      <c r="HY13" s="57" t="s">
        <v>965</v>
      </c>
      <c r="HZ13" s="57" t="s">
        <v>966</v>
      </c>
      <c r="IA13" s="57" t="s">
        <v>967</v>
      </c>
      <c r="IB13" s="57" t="s">
        <v>968</v>
      </c>
      <c r="IC13" s="57" t="s">
        <v>969</v>
      </c>
      <c r="ID13" s="57" t="s">
        <v>970</v>
      </c>
      <c r="IE13" s="248" t="s">
        <v>971</v>
      </c>
      <c r="IF13" s="57" t="s">
        <v>972</v>
      </c>
      <c r="IG13" s="57" t="s">
        <v>973</v>
      </c>
      <c r="IH13" s="57" t="s">
        <v>974</v>
      </c>
      <c r="II13" s="57" t="s">
        <v>975</v>
      </c>
      <c r="IJ13" s="57" t="s">
        <v>976</v>
      </c>
      <c r="IK13" s="57" t="s">
        <v>977</v>
      </c>
      <c r="IL13" s="57" t="s">
        <v>978</v>
      </c>
      <c r="IM13" s="57" t="s">
        <v>979</v>
      </c>
      <c r="IN13" s="57" t="s">
        <v>980</v>
      </c>
      <c r="IO13" s="57" t="s">
        <v>981</v>
      </c>
      <c r="IP13" s="57" t="s">
        <v>982</v>
      </c>
      <c r="IQ13" s="57" t="s">
        <v>983</v>
      </c>
      <c r="IR13" s="57" t="s">
        <v>984</v>
      </c>
      <c r="IS13" s="57" t="s">
        <v>985</v>
      </c>
      <c r="IT13" s="57" t="s">
        <v>986</v>
      </c>
      <c r="IU13" s="57" t="s">
        <v>987</v>
      </c>
      <c r="IV13" s="57" t="s">
        <v>988</v>
      </c>
      <c r="IW13" s="57" t="s">
        <v>989</v>
      </c>
      <c r="IX13" s="57" t="s">
        <v>990</v>
      </c>
      <c r="IY13" s="57" t="s">
        <v>809</v>
      </c>
      <c r="IZ13" s="53" t="s">
        <v>810</v>
      </c>
      <c r="JA13" s="57" t="s">
        <v>811</v>
      </c>
      <c r="JB13" s="57" t="s">
        <v>812</v>
      </c>
      <c r="JC13" s="57" t="s">
        <v>813</v>
      </c>
      <c r="JD13" s="57" t="s">
        <v>814</v>
      </c>
      <c r="JE13" s="57" t="s">
        <v>801</v>
      </c>
      <c r="JF13" s="57" t="s">
        <v>991</v>
      </c>
      <c r="JG13" s="57" t="s">
        <v>267</v>
      </c>
      <c r="JH13" s="57" t="s">
        <v>6</v>
      </c>
      <c r="JI13" s="57" t="s">
        <v>7</v>
      </c>
      <c r="JJ13" s="57" t="s">
        <v>5</v>
      </c>
      <c r="JK13" s="57" t="s">
        <v>802</v>
      </c>
      <c r="JL13" s="57" t="s">
        <v>992</v>
      </c>
      <c r="JM13" s="57" t="s">
        <v>803</v>
      </c>
      <c r="JN13" s="57" t="s">
        <v>993</v>
      </c>
      <c r="JO13" s="57" t="s">
        <v>804</v>
      </c>
      <c r="JP13" s="57" t="s">
        <v>994</v>
      </c>
      <c r="JQ13" s="57" t="s">
        <v>442</v>
      </c>
      <c r="JR13" s="57" t="s">
        <v>995</v>
      </c>
      <c r="JS13" s="57" t="s">
        <v>446</v>
      </c>
      <c r="JT13" s="57" t="s">
        <v>820</v>
      </c>
    </row>
    <row r="14" spans="1:280" s="57" customFormat="1" x14ac:dyDescent="0.25">
      <c r="A14" s="57" t="s">
        <v>656</v>
      </c>
      <c r="B14" s="57" t="s">
        <v>657</v>
      </c>
      <c r="C14" s="57" t="s">
        <v>504</v>
      </c>
      <c r="D14" s="57">
        <v>0</v>
      </c>
      <c r="E14" s="57">
        <v>0</v>
      </c>
      <c r="F14" s="57">
        <v>1.5389999999999999</v>
      </c>
      <c r="G14" s="57">
        <v>0.127</v>
      </c>
      <c r="H14" s="57">
        <v>1.2909999999999999</v>
      </c>
      <c r="I14" s="57">
        <v>0.10299999999999999</v>
      </c>
      <c r="J14" s="57">
        <v>0</v>
      </c>
      <c r="K14" s="57">
        <v>0</v>
      </c>
      <c r="L14" s="57">
        <v>0</v>
      </c>
      <c r="M14" s="57">
        <v>0</v>
      </c>
      <c r="N14" s="57">
        <v>0.154</v>
      </c>
      <c r="O14" s="57">
        <v>1.4999999999999999E-2</v>
      </c>
      <c r="P14" s="57">
        <v>2.984</v>
      </c>
      <c r="Q14" s="57">
        <v>0.16400000000000001</v>
      </c>
      <c r="R14" s="57">
        <v>0</v>
      </c>
      <c r="S14" s="57">
        <v>0</v>
      </c>
      <c r="T14" s="57">
        <v>2.984</v>
      </c>
      <c r="U14" s="57">
        <v>0.16400000000000001</v>
      </c>
      <c r="V14" s="57">
        <v>20</v>
      </c>
      <c r="W14" s="57">
        <v>0.2</v>
      </c>
      <c r="X14" s="57">
        <v>6.702</v>
      </c>
      <c r="Y14" s="57">
        <v>0.374</v>
      </c>
      <c r="AB14" s="57" t="s">
        <v>656</v>
      </c>
      <c r="AC14" s="57" t="s">
        <v>657</v>
      </c>
      <c r="AD14" s="57" t="s">
        <v>504</v>
      </c>
      <c r="AE14" s="57" t="s">
        <v>119</v>
      </c>
      <c r="AF14" s="57">
        <v>3.4</v>
      </c>
      <c r="AG14" s="57">
        <v>0.51</v>
      </c>
      <c r="AH14" s="57">
        <v>14.47</v>
      </c>
      <c r="AI14" s="57">
        <v>1.69</v>
      </c>
      <c r="AJ14" s="57">
        <v>1.2</v>
      </c>
      <c r="AK14" s="57">
        <v>0.14000000000000001</v>
      </c>
      <c r="AL14" s="57">
        <v>0</v>
      </c>
      <c r="AM14" s="57">
        <v>0</v>
      </c>
      <c r="AN14" s="57" t="s">
        <v>505</v>
      </c>
      <c r="AO14" s="57" t="s">
        <v>506</v>
      </c>
      <c r="AP14" s="57" t="s">
        <v>506</v>
      </c>
      <c r="AQ14" s="57" t="s">
        <v>506</v>
      </c>
      <c r="AR14" s="57" t="s">
        <v>506</v>
      </c>
      <c r="AS14" s="57" t="s">
        <v>506</v>
      </c>
      <c r="AT14" s="57" t="s">
        <v>506</v>
      </c>
      <c r="AU14" s="57" t="s">
        <v>506</v>
      </c>
      <c r="AV14" s="57" t="s">
        <v>506</v>
      </c>
      <c r="AW14" s="57" t="s">
        <v>506</v>
      </c>
      <c r="AX14" s="57" t="s">
        <v>506</v>
      </c>
      <c r="AY14" s="57" t="s">
        <v>506</v>
      </c>
      <c r="AZ14" s="57" t="s">
        <v>506</v>
      </c>
      <c r="BA14" s="57" t="s">
        <v>506</v>
      </c>
      <c r="BB14" s="57" t="s">
        <v>506</v>
      </c>
      <c r="BC14" s="57" t="s">
        <v>506</v>
      </c>
      <c r="BD14" s="57" t="s">
        <v>506</v>
      </c>
      <c r="BE14" s="57" t="s">
        <v>506</v>
      </c>
      <c r="BF14" s="57" t="s">
        <v>505</v>
      </c>
      <c r="BG14" s="57">
        <v>90</v>
      </c>
      <c r="BH14" s="57">
        <v>125</v>
      </c>
      <c r="BI14" s="57" t="s">
        <v>14</v>
      </c>
      <c r="BJ14" s="57" t="s">
        <v>462</v>
      </c>
      <c r="BK14" s="57">
        <v>8</v>
      </c>
      <c r="BL14" s="57">
        <v>10</v>
      </c>
      <c r="BM14" s="57" t="s">
        <v>185</v>
      </c>
      <c r="BN14" s="57">
        <v>0</v>
      </c>
      <c r="BO14" s="57">
        <v>0</v>
      </c>
      <c r="BP14" s="57">
        <v>5</v>
      </c>
      <c r="BQ14" s="57">
        <v>2</v>
      </c>
      <c r="BR14" s="57">
        <v>2.2000000000000002</v>
      </c>
      <c r="BS14" s="57">
        <v>0.22</v>
      </c>
      <c r="BT14" s="57">
        <v>1.8</v>
      </c>
      <c r="BU14" s="57">
        <v>0.1</v>
      </c>
      <c r="BV14" s="57">
        <v>30</v>
      </c>
      <c r="BW14" s="57">
        <v>70</v>
      </c>
      <c r="BX14" s="57">
        <v>150</v>
      </c>
      <c r="BY14" s="57" t="s">
        <v>506</v>
      </c>
      <c r="BZ14" s="57" t="s">
        <v>506</v>
      </c>
      <c r="CA14" s="57">
        <v>20</v>
      </c>
      <c r="CB14" s="57">
        <v>0.2</v>
      </c>
      <c r="CE14" s="57">
        <v>9.452</v>
      </c>
      <c r="CF14" s="57">
        <v>1.4179999999999999</v>
      </c>
      <c r="CG14" s="57">
        <v>0.496</v>
      </c>
      <c r="CH14" s="57">
        <v>7.3999999999999996E-2</v>
      </c>
      <c r="CI14" s="57">
        <v>0.38400000000000001</v>
      </c>
      <c r="CJ14" s="57">
        <v>5.8000000000000003E-2</v>
      </c>
      <c r="CK14" s="57">
        <v>10.592000000000001</v>
      </c>
      <c r="CL14" s="57">
        <v>1.238</v>
      </c>
      <c r="CM14" s="57">
        <v>0.39500000000000002</v>
      </c>
      <c r="CN14" s="57">
        <v>4.8000000000000001E-2</v>
      </c>
      <c r="CO14" s="57">
        <v>0.68899999999999995</v>
      </c>
      <c r="CP14" s="57">
        <v>0.08</v>
      </c>
      <c r="CQ14" s="57">
        <v>0.93799999999999994</v>
      </c>
      <c r="CR14" s="57">
        <v>0.11</v>
      </c>
      <c r="CS14" s="57">
        <v>0.29199999999999998</v>
      </c>
      <c r="CT14" s="57">
        <v>3.4000000000000002E-2</v>
      </c>
      <c r="CU14" s="57">
        <v>0</v>
      </c>
      <c r="CV14" s="57">
        <v>0</v>
      </c>
      <c r="CW14" s="57">
        <v>0</v>
      </c>
      <c r="CX14" s="57">
        <v>0</v>
      </c>
      <c r="CY14" s="57">
        <v>0</v>
      </c>
      <c r="CZ14" s="57">
        <v>0</v>
      </c>
      <c r="DA14" s="57">
        <v>0</v>
      </c>
      <c r="DB14" s="57">
        <v>0</v>
      </c>
      <c r="DC14" s="57">
        <v>0</v>
      </c>
      <c r="DD14" s="57">
        <v>0</v>
      </c>
      <c r="DE14" s="57">
        <v>0</v>
      </c>
      <c r="DF14" s="57">
        <v>0</v>
      </c>
      <c r="DG14" s="57">
        <v>0</v>
      </c>
      <c r="DH14" s="57">
        <v>0</v>
      </c>
      <c r="DI14" s="57">
        <v>1</v>
      </c>
      <c r="DJ14" s="57">
        <v>1</v>
      </c>
      <c r="DK14" s="57">
        <v>1</v>
      </c>
      <c r="DL14" s="57">
        <v>1</v>
      </c>
      <c r="DM14" s="57">
        <v>0.38400000000000001</v>
      </c>
      <c r="DN14" s="57">
        <v>5.8000000000000003E-2</v>
      </c>
      <c r="DO14" s="57">
        <v>0.68899999999999995</v>
      </c>
      <c r="DP14" s="57">
        <v>0.08</v>
      </c>
      <c r="DQ14" s="57">
        <v>0.29199999999999998</v>
      </c>
      <c r="DR14" s="57">
        <v>3.4000000000000002E-2</v>
      </c>
      <c r="DS14" s="57">
        <v>1.365</v>
      </c>
      <c r="DT14" s="57">
        <v>0.105</v>
      </c>
      <c r="DU14" s="57">
        <v>20.044</v>
      </c>
      <c r="DV14" s="57">
        <v>1.8819999999999999</v>
      </c>
      <c r="DW14" s="57">
        <v>1.83</v>
      </c>
      <c r="DX14" s="57">
        <v>0.14099999999999999</v>
      </c>
      <c r="DY14" s="57">
        <v>1.365</v>
      </c>
      <c r="DZ14" s="57">
        <v>0.105</v>
      </c>
      <c r="EA14" s="57">
        <v>0</v>
      </c>
      <c r="EB14" s="57">
        <v>0</v>
      </c>
      <c r="EC14" s="57">
        <v>0</v>
      </c>
      <c r="ED14" s="57">
        <v>0</v>
      </c>
      <c r="EE14" s="57">
        <v>0.14499999999999999</v>
      </c>
      <c r="EF14" s="57">
        <v>1.6E-2</v>
      </c>
      <c r="EG14" s="57">
        <v>0.17199999999999999</v>
      </c>
      <c r="EH14" s="57">
        <v>2.8000000000000001E-2</v>
      </c>
      <c r="EI14" s="57">
        <v>0.159</v>
      </c>
      <c r="EJ14" s="57">
        <v>2.1999999999999999E-2</v>
      </c>
      <c r="EK14" s="57">
        <v>0.85499999999999998</v>
      </c>
      <c r="EL14" s="57">
        <v>1.6E-2</v>
      </c>
      <c r="EM14" s="57">
        <v>0.82799999999999996</v>
      </c>
      <c r="EN14" s="57">
        <v>2.8000000000000001E-2</v>
      </c>
      <c r="EO14" s="57">
        <v>1.367</v>
      </c>
      <c r="EP14" s="57">
        <v>0.253</v>
      </c>
      <c r="EQ14" s="57">
        <v>1.82</v>
      </c>
      <c r="ER14" s="57">
        <v>0.36299999999999999</v>
      </c>
      <c r="ES14" s="57">
        <v>0</v>
      </c>
      <c r="ET14" s="57">
        <v>0</v>
      </c>
      <c r="EU14" s="57">
        <v>0</v>
      </c>
      <c r="EV14" s="57">
        <v>0</v>
      </c>
      <c r="EW14" s="57">
        <v>0</v>
      </c>
      <c r="EX14" s="57">
        <v>0</v>
      </c>
      <c r="EY14" s="57">
        <v>0.90100000000000002</v>
      </c>
      <c r="EZ14" s="57">
        <v>8.9999999999999993E-3</v>
      </c>
      <c r="FA14" s="57">
        <v>0.86099999999999999</v>
      </c>
      <c r="FB14" s="57">
        <v>1.2999999999999999E-2</v>
      </c>
      <c r="FC14" s="57">
        <v>0.96</v>
      </c>
      <c r="FD14" s="57">
        <v>7.0000000000000001E-3</v>
      </c>
      <c r="FE14" s="57">
        <v>0.49399999999999999</v>
      </c>
      <c r="FF14" s="57">
        <v>4.9000000000000002E-2</v>
      </c>
      <c r="FG14" s="57">
        <v>0.91900000000000004</v>
      </c>
      <c r="FH14" s="57">
        <v>8.9999999999999993E-3</v>
      </c>
      <c r="FI14" s="57">
        <v>9.9000000000000005E-2</v>
      </c>
      <c r="FJ14" s="57">
        <v>8.9999999999999993E-3</v>
      </c>
      <c r="FK14" s="57">
        <v>0.13900000000000001</v>
      </c>
      <c r="FL14" s="57">
        <v>1.2999999999999999E-2</v>
      </c>
      <c r="FM14" s="57">
        <v>0.04</v>
      </c>
      <c r="FN14" s="57">
        <v>7.0000000000000001E-3</v>
      </c>
      <c r="FO14" s="57">
        <v>0.50600000000000001</v>
      </c>
      <c r="FP14" s="57">
        <v>4.9000000000000002E-2</v>
      </c>
      <c r="FQ14" s="57">
        <v>0.44700000000000001</v>
      </c>
      <c r="FR14" s="57">
        <v>6.7000000000000004E-2</v>
      </c>
      <c r="FS14" s="57">
        <v>0.34</v>
      </c>
      <c r="FT14" s="57">
        <v>4.2000000000000003E-2</v>
      </c>
      <c r="FU14" s="57">
        <v>0.90100000000000002</v>
      </c>
      <c r="FV14" s="57">
        <v>0.106</v>
      </c>
      <c r="FW14" s="57">
        <v>0</v>
      </c>
      <c r="FX14" s="57">
        <v>0</v>
      </c>
      <c r="FY14" s="57">
        <v>0</v>
      </c>
      <c r="FZ14" s="57">
        <v>0</v>
      </c>
      <c r="GA14" s="57">
        <v>0</v>
      </c>
      <c r="GB14" s="57">
        <v>0</v>
      </c>
      <c r="GC14" s="57">
        <v>0</v>
      </c>
      <c r="GD14" s="57">
        <v>0</v>
      </c>
      <c r="GE14" s="57">
        <v>0</v>
      </c>
      <c r="GF14" s="57">
        <v>0</v>
      </c>
      <c r="GG14" s="57">
        <v>0</v>
      </c>
      <c r="GH14" s="57">
        <v>0</v>
      </c>
      <c r="GI14" s="57">
        <v>0.35</v>
      </c>
      <c r="GJ14" s="57">
        <v>0.05</v>
      </c>
      <c r="GK14" s="57">
        <v>0.434</v>
      </c>
      <c r="GL14" s="57">
        <v>4.7E-2</v>
      </c>
      <c r="GM14" s="57">
        <v>0.39100000000000001</v>
      </c>
      <c r="GN14" s="57">
        <v>4.9000000000000002E-2</v>
      </c>
      <c r="GO14" s="57">
        <v>1.1779999999999999</v>
      </c>
      <c r="GP14" s="57">
        <v>1.4E-2</v>
      </c>
      <c r="GQ14" s="57">
        <v>1.1859999999999999</v>
      </c>
      <c r="GR14" s="57">
        <v>1.6E-2</v>
      </c>
      <c r="GS14" s="57">
        <v>0.47799999999999998</v>
      </c>
      <c r="GT14" s="57">
        <v>0.112</v>
      </c>
      <c r="GU14" s="57">
        <v>0.79</v>
      </c>
      <c r="GV14" s="57">
        <v>0.17899999999999999</v>
      </c>
      <c r="GW14" s="57">
        <v>0</v>
      </c>
      <c r="GX14" s="57">
        <v>0</v>
      </c>
      <c r="GY14" s="57">
        <v>0</v>
      </c>
      <c r="GZ14" s="57">
        <v>0</v>
      </c>
      <c r="HA14" s="57">
        <v>0</v>
      </c>
      <c r="HB14" s="57">
        <v>0</v>
      </c>
      <c r="HC14" s="57">
        <v>0.93899999999999995</v>
      </c>
      <c r="HD14" s="57">
        <v>4.0000000000000001E-3</v>
      </c>
      <c r="HE14" s="57">
        <v>0.92200000000000004</v>
      </c>
      <c r="HF14" s="57">
        <v>7.0000000000000001E-3</v>
      </c>
      <c r="HG14" s="57">
        <v>1</v>
      </c>
      <c r="HH14" s="57">
        <v>0</v>
      </c>
      <c r="HI14" s="57">
        <v>0.96299999999999997</v>
      </c>
      <c r="HJ14" s="57">
        <v>3.0000000000000001E-3</v>
      </c>
      <c r="HK14" s="57">
        <v>1.496</v>
      </c>
      <c r="HL14" s="57">
        <v>3.6999999999999998E-2</v>
      </c>
      <c r="HM14" s="57">
        <v>1.3220000000000001</v>
      </c>
      <c r="HN14" s="57">
        <v>3.4000000000000002E-2</v>
      </c>
      <c r="HO14" s="57">
        <v>1</v>
      </c>
      <c r="HP14" s="57">
        <v>0</v>
      </c>
      <c r="HQ14" s="57">
        <v>0.42</v>
      </c>
      <c r="HR14" s="57">
        <v>6.3E-2</v>
      </c>
      <c r="HS14" s="57">
        <v>0.313</v>
      </c>
      <c r="HT14" s="57">
        <v>3.7999999999999999E-2</v>
      </c>
      <c r="HU14" s="57">
        <v>0.90100000000000002</v>
      </c>
      <c r="HV14" s="57">
        <v>0.106</v>
      </c>
      <c r="HW14" s="57">
        <v>0</v>
      </c>
      <c r="HX14" s="57">
        <v>0</v>
      </c>
      <c r="HY14" s="57">
        <v>0</v>
      </c>
      <c r="HZ14" s="57">
        <v>0</v>
      </c>
      <c r="IA14" s="57">
        <v>0</v>
      </c>
      <c r="IB14" s="57">
        <v>0</v>
      </c>
      <c r="IC14" s="57">
        <v>0</v>
      </c>
      <c r="ID14" s="57">
        <v>0</v>
      </c>
      <c r="IE14" s="57">
        <v>0</v>
      </c>
      <c r="IF14" s="57">
        <v>0</v>
      </c>
      <c r="IG14" s="57">
        <v>0</v>
      </c>
      <c r="IH14" s="57">
        <v>0</v>
      </c>
      <c r="II14" s="57">
        <v>0</v>
      </c>
      <c r="IJ14" s="57">
        <v>0</v>
      </c>
      <c r="IK14" s="57">
        <v>0</v>
      </c>
      <c r="IL14" s="57">
        <v>0</v>
      </c>
      <c r="IM14" s="57">
        <v>0</v>
      </c>
      <c r="IN14" s="57">
        <v>0</v>
      </c>
      <c r="IO14" s="57">
        <v>0</v>
      </c>
      <c r="IP14" s="57">
        <v>0</v>
      </c>
      <c r="IQ14" s="57">
        <v>1.635</v>
      </c>
      <c r="IR14" s="57">
        <v>0.129</v>
      </c>
      <c r="IS14" s="57">
        <v>1.365</v>
      </c>
      <c r="IT14" s="57">
        <v>0.105</v>
      </c>
      <c r="IU14" s="57">
        <v>0</v>
      </c>
      <c r="IV14" s="57">
        <v>0</v>
      </c>
      <c r="IW14" s="57">
        <v>1.5389999999999999</v>
      </c>
      <c r="IX14" s="57">
        <v>0.127</v>
      </c>
      <c r="IY14" s="57">
        <v>1.2909999999999999</v>
      </c>
      <c r="IZ14" s="57">
        <v>0.10299999999999999</v>
      </c>
      <c r="JA14" s="57">
        <v>0</v>
      </c>
      <c r="JB14" s="57">
        <v>0</v>
      </c>
      <c r="JC14" s="57">
        <v>0</v>
      </c>
      <c r="JD14" s="57">
        <v>0</v>
      </c>
      <c r="JE14" s="57">
        <v>0.16</v>
      </c>
      <c r="JF14" s="57">
        <v>1.7999999999999999E-2</v>
      </c>
      <c r="JG14" s="57">
        <v>20.905000000000001</v>
      </c>
      <c r="JH14" s="57">
        <v>0.34499999999999997</v>
      </c>
      <c r="JI14" s="57">
        <v>4.29</v>
      </c>
      <c r="JJ14" s="57">
        <v>0.6</v>
      </c>
      <c r="JK14" s="57">
        <v>0.154</v>
      </c>
      <c r="JL14" s="57">
        <v>1.4999999999999999E-2</v>
      </c>
      <c r="JM14" s="57">
        <v>2.984</v>
      </c>
      <c r="JN14" s="57">
        <v>0.16400000000000001</v>
      </c>
      <c r="JO14" s="57">
        <v>0</v>
      </c>
      <c r="JP14" s="57">
        <v>0</v>
      </c>
      <c r="JQ14" s="57">
        <v>2.984</v>
      </c>
      <c r="JR14" s="57">
        <v>0.16400000000000001</v>
      </c>
      <c r="JS14" s="57">
        <v>6.702</v>
      </c>
      <c r="JT14" s="57">
        <v>0.374</v>
      </c>
    </row>
    <row r="15" spans="1:280" s="57" customFormat="1" x14ac:dyDescent="0.25">
      <c r="A15" s="57" t="s">
        <v>656</v>
      </c>
      <c r="B15" s="57" t="s">
        <v>660</v>
      </c>
      <c r="C15" s="57" t="s">
        <v>6</v>
      </c>
      <c r="D15" s="57">
        <v>0.17899999999999999</v>
      </c>
      <c r="E15" s="57">
        <v>4.4999999999999998E-2</v>
      </c>
      <c r="F15" s="57">
        <v>1.5089999999999999</v>
      </c>
      <c r="G15" s="57">
        <v>6.6000000000000003E-2</v>
      </c>
      <c r="H15" s="57">
        <v>0.92600000000000005</v>
      </c>
      <c r="I15" s="57">
        <v>4.1000000000000002E-2</v>
      </c>
      <c r="J15" s="57">
        <v>0</v>
      </c>
      <c r="K15" s="57">
        <v>0</v>
      </c>
      <c r="L15" s="57">
        <v>0.67300000000000004</v>
      </c>
      <c r="M15" s="57">
        <v>6.0999999999999999E-2</v>
      </c>
      <c r="N15" s="57">
        <v>0.26</v>
      </c>
      <c r="O15" s="57">
        <v>2.5999999999999999E-2</v>
      </c>
      <c r="P15" s="57">
        <v>2.875</v>
      </c>
      <c r="Q15" s="57">
        <v>9.2999999999999999E-2</v>
      </c>
      <c r="R15" s="57">
        <v>0.67300000000000004</v>
      </c>
      <c r="S15" s="57">
        <v>6.0999999999999999E-2</v>
      </c>
      <c r="T15" s="57">
        <v>3.548</v>
      </c>
      <c r="U15" s="57">
        <v>0.111</v>
      </c>
      <c r="V15" s="57">
        <v>15</v>
      </c>
      <c r="W15" s="57">
        <v>1.5</v>
      </c>
      <c r="X15" s="57">
        <v>4.2279999999999998</v>
      </c>
      <c r="Y15" s="57">
        <v>0.443</v>
      </c>
      <c r="AB15" s="57" t="s">
        <v>656</v>
      </c>
      <c r="AC15" s="57" t="s">
        <v>660</v>
      </c>
      <c r="AD15" s="57" t="s">
        <v>6</v>
      </c>
      <c r="AE15" s="57" t="s">
        <v>119</v>
      </c>
      <c r="AF15" s="57">
        <v>2</v>
      </c>
      <c r="AG15" s="57">
        <v>0.2</v>
      </c>
      <c r="AH15" s="57">
        <v>8</v>
      </c>
      <c r="AI15" s="57">
        <v>0.4</v>
      </c>
      <c r="AJ15" s="57">
        <v>1.75</v>
      </c>
      <c r="AK15" s="57">
        <v>0.05</v>
      </c>
      <c r="AL15" s="57">
        <v>0</v>
      </c>
      <c r="AM15" s="57">
        <v>0</v>
      </c>
      <c r="AN15" s="57" t="s">
        <v>520</v>
      </c>
      <c r="AO15" s="57" t="s">
        <v>506</v>
      </c>
      <c r="AP15" s="57" t="s">
        <v>506</v>
      </c>
      <c r="AQ15" s="57" t="s">
        <v>506</v>
      </c>
      <c r="AR15" s="57" t="s">
        <v>506</v>
      </c>
      <c r="AS15" s="57">
        <v>12.5</v>
      </c>
      <c r="AT15" s="57">
        <v>0.5</v>
      </c>
      <c r="AU15" s="57" t="s">
        <v>506</v>
      </c>
      <c r="AV15" s="57" t="s">
        <v>506</v>
      </c>
      <c r="AW15" s="57" t="s">
        <v>505</v>
      </c>
      <c r="AX15" s="57" t="s">
        <v>506</v>
      </c>
      <c r="AY15" s="57" t="s">
        <v>506</v>
      </c>
      <c r="AZ15" s="57" t="s">
        <v>506</v>
      </c>
      <c r="BA15" s="57" t="s">
        <v>506</v>
      </c>
      <c r="BB15" s="57" t="s">
        <v>506</v>
      </c>
      <c r="BC15" s="57" t="s">
        <v>506</v>
      </c>
      <c r="BD15" s="57" t="s">
        <v>506</v>
      </c>
      <c r="BE15" s="57" t="s">
        <v>506</v>
      </c>
      <c r="BF15" s="57" t="s">
        <v>520</v>
      </c>
      <c r="BG15" s="57">
        <v>180</v>
      </c>
      <c r="BH15" s="57">
        <v>212</v>
      </c>
      <c r="BI15" s="57" t="s">
        <v>13</v>
      </c>
      <c r="BJ15" s="57" t="s">
        <v>519</v>
      </c>
      <c r="BK15" s="57">
        <v>0</v>
      </c>
      <c r="BL15" s="57">
        <v>0</v>
      </c>
      <c r="BM15" s="57" t="s">
        <v>185</v>
      </c>
      <c r="BN15" s="57">
        <v>0.15</v>
      </c>
      <c r="BO15" s="57">
        <v>0.05</v>
      </c>
      <c r="BP15" s="57">
        <v>10</v>
      </c>
      <c r="BQ15" s="57">
        <v>3</v>
      </c>
      <c r="BR15" s="57">
        <v>0.15</v>
      </c>
      <c r="BS15" s="57">
        <v>1.4999999999999999E-2</v>
      </c>
      <c r="BT15" s="57">
        <v>1.8</v>
      </c>
      <c r="BU15" s="57">
        <v>0.1</v>
      </c>
      <c r="BV15" s="57">
        <v>60</v>
      </c>
      <c r="BW15" s="57">
        <v>100</v>
      </c>
      <c r="BX15" s="57">
        <v>200</v>
      </c>
      <c r="BY15" s="57" t="s">
        <v>506</v>
      </c>
      <c r="BZ15" s="57" t="s">
        <v>506</v>
      </c>
      <c r="CA15" s="57">
        <v>15</v>
      </c>
      <c r="CB15" s="57">
        <v>1.5</v>
      </c>
      <c r="CE15" s="57">
        <v>5.56</v>
      </c>
      <c r="CF15" s="57">
        <v>0.55600000000000005</v>
      </c>
      <c r="CG15" s="57">
        <v>0.29199999999999998</v>
      </c>
      <c r="CH15" s="57">
        <v>2.9000000000000001E-2</v>
      </c>
      <c r="CI15" s="57">
        <v>0.22600000000000001</v>
      </c>
      <c r="CJ15" s="57">
        <v>2.3E-2</v>
      </c>
      <c r="CK15" s="57">
        <v>5.8559999999999999</v>
      </c>
      <c r="CL15" s="57">
        <v>0.29399999999999998</v>
      </c>
      <c r="CM15" s="57">
        <v>0.218</v>
      </c>
      <c r="CN15" s="57">
        <v>1.2999999999999999E-2</v>
      </c>
      <c r="CO15" s="57">
        <v>0.38100000000000001</v>
      </c>
      <c r="CP15" s="57">
        <v>1.9E-2</v>
      </c>
      <c r="CQ15" s="57">
        <v>1.369</v>
      </c>
      <c r="CR15" s="57">
        <v>4.1000000000000002E-2</v>
      </c>
      <c r="CS15" s="57">
        <v>0.42499999999999999</v>
      </c>
      <c r="CT15" s="57">
        <v>1.4999999999999999E-2</v>
      </c>
      <c r="CU15" s="57">
        <v>0</v>
      </c>
      <c r="CV15" s="57">
        <v>0</v>
      </c>
      <c r="CW15" s="57">
        <v>0</v>
      </c>
      <c r="CX15" s="57">
        <v>0</v>
      </c>
      <c r="CY15" s="57">
        <v>0</v>
      </c>
      <c r="CZ15" s="57">
        <v>0</v>
      </c>
      <c r="DA15" s="57">
        <v>0</v>
      </c>
      <c r="DB15" s="57">
        <v>0</v>
      </c>
      <c r="DC15" s="57">
        <v>0</v>
      </c>
      <c r="DD15" s="57">
        <v>0</v>
      </c>
      <c r="DE15" s="57">
        <v>9.7750000000000004</v>
      </c>
      <c r="DF15" s="57">
        <v>0.40100000000000002</v>
      </c>
      <c r="DG15" s="57">
        <v>0</v>
      </c>
      <c r="DH15" s="57">
        <v>0</v>
      </c>
      <c r="DI15" s="57">
        <v>0.93799999999999994</v>
      </c>
      <c r="DJ15" s="57">
        <v>0.93</v>
      </c>
      <c r="DK15" s="57">
        <v>0.92600000000000005</v>
      </c>
      <c r="DL15" s="57">
        <v>0.93200000000000005</v>
      </c>
      <c r="DM15" s="57">
        <v>0.21199999999999999</v>
      </c>
      <c r="DN15" s="57">
        <v>2.1000000000000001E-2</v>
      </c>
      <c r="DO15" s="57">
        <v>0.35399999999999998</v>
      </c>
      <c r="DP15" s="57">
        <v>1.7999999999999999E-2</v>
      </c>
      <c r="DQ15" s="57">
        <v>0.39400000000000002</v>
      </c>
      <c r="DR15" s="57">
        <v>1.4E-2</v>
      </c>
      <c r="DS15" s="57">
        <v>0.96199999999999997</v>
      </c>
      <c r="DT15" s="57">
        <v>3.1E-2</v>
      </c>
      <c r="DU15" s="57">
        <v>11.416</v>
      </c>
      <c r="DV15" s="57">
        <v>0.629</v>
      </c>
      <c r="DW15" s="57">
        <v>1.879</v>
      </c>
      <c r="DX15" s="57">
        <v>5.1999999999999998E-2</v>
      </c>
      <c r="DY15" s="57">
        <v>1.032</v>
      </c>
      <c r="DZ15" s="57">
        <v>3.3000000000000002E-2</v>
      </c>
      <c r="EA15" s="57">
        <v>0</v>
      </c>
      <c r="EB15" s="57">
        <v>0</v>
      </c>
      <c r="EC15" s="57">
        <v>9.7750000000000004</v>
      </c>
      <c r="ED15" s="57">
        <v>0.40100000000000002</v>
      </c>
      <c r="EE15" s="57">
        <v>0.111</v>
      </c>
      <c r="EF15" s="57">
        <v>8.9999999999999993E-3</v>
      </c>
      <c r="EG15" s="57">
        <v>0.129</v>
      </c>
      <c r="EH15" s="57">
        <v>0.01</v>
      </c>
      <c r="EI15" s="57">
        <v>0.12</v>
      </c>
      <c r="EJ15" s="57">
        <v>0.01</v>
      </c>
      <c r="EK15" s="57">
        <v>0.88900000000000001</v>
      </c>
      <c r="EL15" s="57">
        <v>8.9999999999999993E-3</v>
      </c>
      <c r="EM15" s="57">
        <v>0.871</v>
      </c>
      <c r="EN15" s="57">
        <v>0.01</v>
      </c>
      <c r="EO15" s="57">
        <v>0.61699999999999999</v>
      </c>
      <c r="EP15" s="57">
        <v>0.08</v>
      </c>
      <c r="EQ15" s="57">
        <v>0.75800000000000001</v>
      </c>
      <c r="ER15" s="57">
        <v>7.1999999999999995E-2</v>
      </c>
      <c r="ES15" s="57">
        <v>0</v>
      </c>
      <c r="ET15" s="57">
        <v>0</v>
      </c>
      <c r="EU15" s="57">
        <v>0</v>
      </c>
      <c r="EV15" s="57">
        <v>0</v>
      </c>
      <c r="EW15" s="57">
        <v>0</v>
      </c>
      <c r="EX15" s="57">
        <v>0</v>
      </c>
      <c r="EY15" s="57">
        <v>0.85599999999999998</v>
      </c>
      <c r="EZ15" s="57">
        <v>7.0000000000000001E-3</v>
      </c>
      <c r="FA15" s="57">
        <v>0.79600000000000004</v>
      </c>
      <c r="FB15" s="57">
        <v>8.9999999999999993E-3</v>
      </c>
      <c r="FC15" s="57">
        <v>0.93100000000000005</v>
      </c>
      <c r="FD15" s="57">
        <v>6.0000000000000001E-3</v>
      </c>
      <c r="FE15" s="57">
        <v>0.318</v>
      </c>
      <c r="FF15" s="57">
        <v>2.1999999999999999E-2</v>
      </c>
      <c r="FG15" s="57">
        <v>0.877</v>
      </c>
      <c r="FH15" s="57">
        <v>7.0000000000000001E-3</v>
      </c>
      <c r="FI15" s="57">
        <v>0.14399999999999999</v>
      </c>
      <c r="FJ15" s="57">
        <v>7.0000000000000001E-3</v>
      </c>
      <c r="FK15" s="57">
        <v>0.20399999999999999</v>
      </c>
      <c r="FL15" s="57">
        <v>8.9999999999999993E-3</v>
      </c>
      <c r="FM15" s="57">
        <v>6.9000000000000006E-2</v>
      </c>
      <c r="FN15" s="57">
        <v>6.0000000000000001E-3</v>
      </c>
      <c r="FO15" s="57">
        <v>0.68200000000000005</v>
      </c>
      <c r="FP15" s="57">
        <v>2.1999999999999999E-2</v>
      </c>
      <c r="FQ15" s="57">
        <v>0.25</v>
      </c>
      <c r="FR15" s="57">
        <v>2.5000000000000001E-2</v>
      </c>
      <c r="FS15" s="57">
        <v>0.17399999999999999</v>
      </c>
      <c r="FT15" s="57">
        <v>1.0999999999999999E-2</v>
      </c>
      <c r="FU15" s="57">
        <v>1.274</v>
      </c>
      <c r="FV15" s="57">
        <v>3.9E-2</v>
      </c>
      <c r="FW15" s="57">
        <v>0</v>
      </c>
      <c r="FX15" s="57">
        <v>0</v>
      </c>
      <c r="FY15" s="57">
        <v>0</v>
      </c>
      <c r="FZ15" s="57">
        <v>0</v>
      </c>
      <c r="GA15" s="57">
        <v>0</v>
      </c>
      <c r="GB15" s="57">
        <v>0</v>
      </c>
      <c r="GC15" s="57">
        <v>0</v>
      </c>
      <c r="GD15" s="57">
        <v>0</v>
      </c>
      <c r="GE15" s="57">
        <v>0.67300000000000004</v>
      </c>
      <c r="GF15" s="57">
        <v>6.0999999999999999E-2</v>
      </c>
      <c r="GG15" s="57">
        <v>0</v>
      </c>
      <c r="GH15" s="57">
        <v>0</v>
      </c>
      <c r="GI15" s="57">
        <v>1</v>
      </c>
      <c r="GJ15" s="57">
        <v>0</v>
      </c>
      <c r="GK15" s="57">
        <v>1</v>
      </c>
      <c r="GL15" s="57">
        <v>0</v>
      </c>
      <c r="GM15" s="57">
        <v>1</v>
      </c>
      <c r="GN15" s="57">
        <v>0</v>
      </c>
      <c r="GO15" s="57">
        <v>1</v>
      </c>
      <c r="GP15" s="57">
        <v>0</v>
      </c>
      <c r="GQ15" s="57">
        <v>1</v>
      </c>
      <c r="GR15" s="57">
        <v>0</v>
      </c>
      <c r="GS15" s="57">
        <v>0.61699999999999999</v>
      </c>
      <c r="GT15" s="57">
        <v>0.08</v>
      </c>
      <c r="GU15" s="57">
        <v>0.75800000000000001</v>
      </c>
      <c r="GV15" s="57">
        <v>7.1999999999999995E-2</v>
      </c>
      <c r="GW15" s="57">
        <v>0</v>
      </c>
      <c r="GX15" s="57">
        <v>0</v>
      </c>
      <c r="GY15" s="57">
        <v>0</v>
      </c>
      <c r="GZ15" s="57">
        <v>0</v>
      </c>
      <c r="HA15" s="57">
        <v>0</v>
      </c>
      <c r="HB15" s="57">
        <v>0</v>
      </c>
      <c r="HC15" s="57">
        <v>1</v>
      </c>
      <c r="HD15" s="57">
        <v>0</v>
      </c>
      <c r="HE15" s="57">
        <v>1</v>
      </c>
      <c r="HF15" s="57">
        <v>0</v>
      </c>
      <c r="HG15" s="57">
        <v>1</v>
      </c>
      <c r="HH15" s="57">
        <v>0</v>
      </c>
      <c r="HI15" s="57">
        <v>1</v>
      </c>
      <c r="HJ15" s="57">
        <v>0</v>
      </c>
      <c r="HK15" s="57">
        <v>1</v>
      </c>
      <c r="HL15" s="57">
        <v>0</v>
      </c>
      <c r="HM15" s="57">
        <v>1</v>
      </c>
      <c r="HN15" s="57">
        <v>0</v>
      </c>
      <c r="HO15" s="57">
        <v>1</v>
      </c>
      <c r="HP15" s="57">
        <v>0</v>
      </c>
      <c r="HQ15" s="57">
        <v>0.25</v>
      </c>
      <c r="HR15" s="57">
        <v>2.5000000000000001E-2</v>
      </c>
      <c r="HS15" s="57">
        <v>0.17399999999999999</v>
      </c>
      <c r="HT15" s="57">
        <v>1.0999999999999999E-2</v>
      </c>
      <c r="HU15" s="57">
        <v>1.274</v>
      </c>
      <c r="HV15" s="57">
        <v>3.9E-2</v>
      </c>
      <c r="HW15" s="57">
        <v>0</v>
      </c>
      <c r="HX15" s="57">
        <v>0</v>
      </c>
      <c r="HY15" s="57">
        <v>0</v>
      </c>
      <c r="HZ15" s="57">
        <v>0</v>
      </c>
      <c r="IA15" s="57">
        <v>0</v>
      </c>
      <c r="IB15" s="57">
        <v>0</v>
      </c>
      <c r="IC15" s="57">
        <v>0.67300000000000004</v>
      </c>
      <c r="ID15" s="57">
        <v>6.0999999999999999E-2</v>
      </c>
      <c r="IE15" s="57">
        <v>9.2999999999999999E-2</v>
      </c>
      <c r="IF15" s="57">
        <v>3.3000000000000002E-2</v>
      </c>
      <c r="IG15" s="57">
        <v>0.114</v>
      </c>
      <c r="IH15" s="57">
        <v>3.9E-2</v>
      </c>
      <c r="II15" s="57">
        <v>0</v>
      </c>
      <c r="IJ15" s="57">
        <v>0</v>
      </c>
      <c r="IK15" s="57">
        <v>0</v>
      </c>
      <c r="IL15" s="57">
        <v>0</v>
      </c>
      <c r="IM15" s="57">
        <v>0</v>
      </c>
      <c r="IN15" s="57">
        <v>0</v>
      </c>
      <c r="IO15" s="57">
        <v>0.20599999999999999</v>
      </c>
      <c r="IP15" s="57">
        <v>5.0999999999999997E-2</v>
      </c>
      <c r="IQ15" s="57">
        <v>1.698</v>
      </c>
      <c r="IR15" s="57">
        <v>4.8000000000000001E-2</v>
      </c>
      <c r="IS15" s="57">
        <v>1.032</v>
      </c>
      <c r="IT15" s="57">
        <v>3.3000000000000002E-2</v>
      </c>
      <c r="IU15" s="57">
        <v>0.17899999999999999</v>
      </c>
      <c r="IV15" s="57">
        <v>4.4999999999999998E-2</v>
      </c>
      <c r="IW15" s="57">
        <v>1.5089999999999999</v>
      </c>
      <c r="IX15" s="57">
        <v>6.6000000000000003E-2</v>
      </c>
      <c r="IY15" s="57">
        <v>0.92600000000000005</v>
      </c>
      <c r="IZ15" s="57">
        <v>4.1000000000000002E-2</v>
      </c>
      <c r="JA15" s="57">
        <v>0</v>
      </c>
      <c r="JB15" s="57">
        <v>0</v>
      </c>
      <c r="JC15" s="57">
        <v>0.67300000000000004</v>
      </c>
      <c r="JD15" s="57">
        <v>6.0999999999999999E-2</v>
      </c>
      <c r="JE15" s="57">
        <v>0.253</v>
      </c>
      <c r="JF15" s="57">
        <v>2.9000000000000001E-2</v>
      </c>
      <c r="JG15" s="57">
        <v>48.435000000000002</v>
      </c>
      <c r="JH15" s="57">
        <v>0.23</v>
      </c>
      <c r="JI15" s="57">
        <v>4.0999999999999996</v>
      </c>
      <c r="JJ15" s="57">
        <v>0.76</v>
      </c>
      <c r="JK15" s="57">
        <v>0.26</v>
      </c>
      <c r="JL15" s="57">
        <v>2.5999999999999999E-2</v>
      </c>
      <c r="JM15" s="57">
        <v>2.875</v>
      </c>
      <c r="JN15" s="57">
        <v>9.2999999999999999E-2</v>
      </c>
      <c r="JO15" s="57">
        <v>0.67300000000000004</v>
      </c>
      <c r="JP15" s="57">
        <v>6.0999999999999999E-2</v>
      </c>
      <c r="JQ15" s="57">
        <v>3.548</v>
      </c>
      <c r="JR15" s="57">
        <v>0.111</v>
      </c>
      <c r="JS15" s="57">
        <v>4.2279999999999998</v>
      </c>
      <c r="JT15" s="57">
        <v>0.443</v>
      </c>
    </row>
    <row r="16" spans="1:280" s="57" customFormat="1" x14ac:dyDescent="0.25">
      <c r="A16" s="57" t="s">
        <v>656</v>
      </c>
      <c r="B16" s="57" t="s">
        <v>661</v>
      </c>
      <c r="C16" s="57" t="s">
        <v>524</v>
      </c>
      <c r="D16" s="57">
        <v>1.377</v>
      </c>
      <c r="E16" s="57">
        <v>0.13100000000000001</v>
      </c>
      <c r="F16" s="57">
        <v>2.1930000000000001</v>
      </c>
      <c r="G16" s="57">
        <v>0.18</v>
      </c>
      <c r="H16" s="57">
        <v>1.1000000000000001</v>
      </c>
      <c r="I16" s="57">
        <v>7.1999999999999995E-2</v>
      </c>
      <c r="J16" s="57">
        <v>0</v>
      </c>
      <c r="K16" s="57">
        <v>0</v>
      </c>
      <c r="L16" s="57">
        <v>2.5999999999999999E-2</v>
      </c>
      <c r="M16" s="57">
        <v>1.2E-2</v>
      </c>
      <c r="N16" s="57">
        <v>0.2</v>
      </c>
      <c r="O16" s="57">
        <v>0.1</v>
      </c>
      <c r="P16" s="57">
        <v>4.87</v>
      </c>
      <c r="Q16" s="57">
        <v>0.254</v>
      </c>
      <c r="R16" s="57">
        <v>2.5999999999999999E-2</v>
      </c>
      <c r="S16" s="57">
        <v>1.2E-2</v>
      </c>
      <c r="T16" s="57">
        <v>4.8959999999999999</v>
      </c>
      <c r="U16" s="57">
        <v>0.255</v>
      </c>
      <c r="V16" s="57">
        <v>204.47</v>
      </c>
      <c r="W16" s="57">
        <v>2.69</v>
      </c>
      <c r="X16" s="57">
        <v>41.765000000000001</v>
      </c>
      <c r="Y16" s="57">
        <v>2.2410000000000001</v>
      </c>
      <c r="AB16" s="57" t="s">
        <v>656</v>
      </c>
      <c r="AC16" s="57" t="s">
        <v>661</v>
      </c>
      <c r="AD16" s="57" t="s">
        <v>524</v>
      </c>
      <c r="AE16" s="57" t="s">
        <v>119</v>
      </c>
      <c r="AF16" s="57">
        <v>4</v>
      </c>
      <c r="AG16" s="57">
        <v>0.4</v>
      </c>
      <c r="AH16" s="57">
        <v>12</v>
      </c>
      <c r="AI16" s="57">
        <v>0.12</v>
      </c>
      <c r="AJ16" s="57">
        <v>0.83</v>
      </c>
      <c r="AK16" s="57">
        <v>0.08</v>
      </c>
      <c r="AL16" s="57">
        <v>0</v>
      </c>
      <c r="AM16" s="57">
        <v>0</v>
      </c>
      <c r="AN16" s="57" t="s">
        <v>520</v>
      </c>
      <c r="AO16" s="57" t="s">
        <v>506</v>
      </c>
      <c r="AP16" s="57" t="s">
        <v>506</v>
      </c>
      <c r="AQ16" s="57" t="s">
        <v>506</v>
      </c>
      <c r="AR16" s="57" t="s">
        <v>506</v>
      </c>
      <c r="AS16" s="57">
        <v>12.5</v>
      </c>
      <c r="AT16" s="57">
        <v>0.5</v>
      </c>
      <c r="AU16" s="57" t="s">
        <v>506</v>
      </c>
      <c r="AV16" s="57" t="s">
        <v>506</v>
      </c>
      <c r="AW16" s="57" t="s">
        <v>505</v>
      </c>
      <c r="AX16" s="57" t="s">
        <v>506</v>
      </c>
      <c r="AY16" s="57" t="s">
        <v>506</v>
      </c>
      <c r="AZ16" s="57">
        <v>2.5</v>
      </c>
      <c r="BA16" s="57">
        <v>0.15</v>
      </c>
      <c r="BB16" s="57" t="s">
        <v>506</v>
      </c>
      <c r="BC16" s="57" t="s">
        <v>506</v>
      </c>
      <c r="BD16" s="57" t="s">
        <v>506</v>
      </c>
      <c r="BE16" s="57" t="s">
        <v>506</v>
      </c>
      <c r="BF16" s="57" t="s">
        <v>520</v>
      </c>
      <c r="BG16" s="57">
        <v>4</v>
      </c>
      <c r="BH16" s="57">
        <v>11</v>
      </c>
      <c r="BI16" s="57" t="s">
        <v>13</v>
      </c>
      <c r="BJ16" s="57" t="s">
        <v>519</v>
      </c>
      <c r="BK16" s="57">
        <v>0</v>
      </c>
      <c r="BL16" s="57">
        <v>0</v>
      </c>
      <c r="BM16" s="57" t="s">
        <v>506</v>
      </c>
      <c r="BN16" s="57">
        <v>8.5999999999999993E-2</v>
      </c>
      <c r="BO16" s="57">
        <v>3.8E-3</v>
      </c>
      <c r="BP16" s="57">
        <v>10</v>
      </c>
      <c r="BQ16" s="57">
        <v>5</v>
      </c>
      <c r="BR16" s="57">
        <v>0.2</v>
      </c>
      <c r="BS16" s="57">
        <v>0.02</v>
      </c>
      <c r="BT16" s="57">
        <v>1.8</v>
      </c>
      <c r="BU16" s="57">
        <v>0.1</v>
      </c>
      <c r="BV16" s="57">
        <v>46</v>
      </c>
      <c r="BW16" s="57">
        <v>118</v>
      </c>
      <c r="BX16" s="57">
        <v>200</v>
      </c>
      <c r="BY16" s="57">
        <v>0.2</v>
      </c>
      <c r="BZ16" s="57">
        <v>0.1</v>
      </c>
      <c r="CA16" s="57">
        <v>204.47</v>
      </c>
      <c r="CB16" s="57">
        <v>2.69</v>
      </c>
      <c r="CE16" s="57">
        <v>11.12</v>
      </c>
      <c r="CF16" s="57">
        <v>1.113</v>
      </c>
      <c r="CG16" s="57">
        <v>0.58399999999999996</v>
      </c>
      <c r="CH16" s="57">
        <v>5.8000000000000003E-2</v>
      </c>
      <c r="CI16" s="57">
        <v>0.45200000000000001</v>
      </c>
      <c r="CJ16" s="57">
        <v>4.4999999999999998E-2</v>
      </c>
      <c r="CK16" s="57">
        <v>8.7840000000000007</v>
      </c>
      <c r="CL16" s="57">
        <v>9.2999999999999999E-2</v>
      </c>
      <c r="CM16" s="57">
        <v>0.32800000000000001</v>
      </c>
      <c r="CN16" s="57">
        <v>1.0999999999999999E-2</v>
      </c>
      <c r="CO16" s="57">
        <v>0.57099999999999995</v>
      </c>
      <c r="CP16" s="57">
        <v>6.0000000000000001E-3</v>
      </c>
      <c r="CQ16" s="57">
        <v>0.64900000000000002</v>
      </c>
      <c r="CR16" s="57">
        <v>6.3E-2</v>
      </c>
      <c r="CS16" s="57">
        <v>0.20200000000000001</v>
      </c>
      <c r="CT16" s="57">
        <v>0.02</v>
      </c>
      <c r="CU16" s="57">
        <v>0</v>
      </c>
      <c r="CV16" s="57">
        <v>0</v>
      </c>
      <c r="CW16" s="57">
        <v>0</v>
      </c>
      <c r="CX16" s="57">
        <v>0</v>
      </c>
      <c r="CY16" s="57">
        <v>0</v>
      </c>
      <c r="CZ16" s="57">
        <v>0</v>
      </c>
      <c r="DA16" s="57">
        <v>0</v>
      </c>
      <c r="DB16" s="57">
        <v>0</v>
      </c>
      <c r="DC16" s="57">
        <v>0</v>
      </c>
      <c r="DD16" s="57">
        <v>0</v>
      </c>
      <c r="DE16" s="57">
        <v>9.7750000000000004</v>
      </c>
      <c r="DF16" s="57">
        <v>0.40100000000000002</v>
      </c>
      <c r="DG16" s="57">
        <v>0</v>
      </c>
      <c r="DH16" s="57">
        <v>0</v>
      </c>
      <c r="DI16" s="57">
        <v>0.96599999999999997</v>
      </c>
      <c r="DJ16" s="57">
        <v>0.95899999999999996</v>
      </c>
      <c r="DK16" s="57">
        <v>0.95699999999999996</v>
      </c>
      <c r="DL16" s="57">
        <v>0.96099999999999997</v>
      </c>
      <c r="DM16" s="57">
        <v>0.437</v>
      </c>
      <c r="DN16" s="57">
        <v>4.3999999999999997E-2</v>
      </c>
      <c r="DO16" s="57">
        <v>0.54800000000000004</v>
      </c>
      <c r="DP16" s="57">
        <v>6.0000000000000001E-3</v>
      </c>
      <c r="DQ16" s="57">
        <v>0.193</v>
      </c>
      <c r="DR16" s="57">
        <v>1.9E-2</v>
      </c>
      <c r="DS16" s="57">
        <v>1.177</v>
      </c>
      <c r="DT16" s="57">
        <v>4.8000000000000001E-2</v>
      </c>
      <c r="DU16" s="57">
        <v>19.904</v>
      </c>
      <c r="DV16" s="57">
        <v>1.117</v>
      </c>
      <c r="DW16" s="57">
        <v>2.5</v>
      </c>
      <c r="DX16" s="57">
        <v>0.15</v>
      </c>
      <c r="DY16" s="57">
        <v>1.2250000000000001</v>
      </c>
      <c r="DZ16" s="57">
        <v>0.05</v>
      </c>
      <c r="EA16" s="57">
        <v>0</v>
      </c>
      <c r="EB16" s="57">
        <v>0</v>
      </c>
      <c r="EC16" s="57">
        <v>9.7750000000000004</v>
      </c>
      <c r="ED16" s="57">
        <v>0.40100000000000002</v>
      </c>
      <c r="EE16" s="57">
        <v>0.91900000000000004</v>
      </c>
      <c r="EF16" s="57">
        <v>3.9E-2</v>
      </c>
      <c r="EG16" s="57">
        <v>0.93100000000000005</v>
      </c>
      <c r="EH16" s="57">
        <v>3.3000000000000002E-2</v>
      </c>
      <c r="EI16" s="57">
        <v>0.92500000000000004</v>
      </c>
      <c r="EJ16" s="57">
        <v>3.5999999999999997E-2</v>
      </c>
      <c r="EK16" s="57">
        <v>8.1000000000000003E-2</v>
      </c>
      <c r="EL16" s="57">
        <v>3.9E-2</v>
      </c>
      <c r="EM16" s="57">
        <v>6.9000000000000006E-2</v>
      </c>
      <c r="EN16" s="57">
        <v>3.3000000000000002E-2</v>
      </c>
      <c r="EO16" s="57">
        <v>10.223000000000001</v>
      </c>
      <c r="EP16" s="57">
        <v>1.1100000000000001</v>
      </c>
      <c r="EQ16" s="57">
        <v>8.1760000000000002</v>
      </c>
      <c r="ER16" s="57">
        <v>0.30399999999999999</v>
      </c>
      <c r="ES16" s="57">
        <v>0</v>
      </c>
      <c r="ET16" s="57">
        <v>0</v>
      </c>
      <c r="EU16" s="57">
        <v>0</v>
      </c>
      <c r="EV16" s="57">
        <v>0</v>
      </c>
      <c r="EW16" s="57">
        <v>0</v>
      </c>
      <c r="EX16" s="57">
        <v>0</v>
      </c>
      <c r="EY16" s="57">
        <v>0.98299999999999998</v>
      </c>
      <c r="EZ16" s="57">
        <v>7.0000000000000001E-3</v>
      </c>
      <c r="FA16" s="57">
        <v>0.97099999999999997</v>
      </c>
      <c r="FB16" s="57">
        <v>0.01</v>
      </c>
      <c r="FC16" s="57">
        <v>0.997</v>
      </c>
      <c r="FD16" s="57">
        <v>1E-3</v>
      </c>
      <c r="FE16" s="57">
        <v>0.93799999999999994</v>
      </c>
      <c r="FF16" s="57">
        <v>2.5999999999999999E-2</v>
      </c>
      <c r="FG16" s="57">
        <v>0.98699999999999999</v>
      </c>
      <c r="FH16" s="57">
        <v>5.0000000000000001E-3</v>
      </c>
      <c r="FI16" s="57">
        <v>1.7000000000000001E-2</v>
      </c>
      <c r="FJ16" s="57">
        <v>7.0000000000000001E-3</v>
      </c>
      <c r="FK16" s="57">
        <v>2.9000000000000001E-2</v>
      </c>
      <c r="FL16" s="57">
        <v>0.01</v>
      </c>
      <c r="FM16" s="57">
        <v>3.0000000000000001E-3</v>
      </c>
      <c r="FN16" s="57">
        <v>1E-3</v>
      </c>
      <c r="FO16" s="57">
        <v>6.2E-2</v>
      </c>
      <c r="FP16" s="57">
        <v>2.5999999999999999E-2</v>
      </c>
      <c r="FQ16" s="57">
        <v>0.57399999999999995</v>
      </c>
      <c r="FR16" s="57">
        <v>5.8000000000000003E-2</v>
      </c>
      <c r="FS16" s="57">
        <v>0.318</v>
      </c>
      <c r="FT16" s="57">
        <v>1.0999999999999999E-2</v>
      </c>
      <c r="FU16" s="57">
        <v>0.64700000000000002</v>
      </c>
      <c r="FV16" s="57">
        <v>6.3E-2</v>
      </c>
      <c r="FW16" s="57">
        <v>0</v>
      </c>
      <c r="FX16" s="57">
        <v>0</v>
      </c>
      <c r="FY16" s="57">
        <v>2.4670000000000001</v>
      </c>
      <c r="FZ16" s="57">
        <v>0.14899999999999999</v>
      </c>
      <c r="GA16" s="57">
        <v>0</v>
      </c>
      <c r="GB16" s="57">
        <v>0</v>
      </c>
      <c r="GC16" s="57">
        <v>0</v>
      </c>
      <c r="GD16" s="57">
        <v>0</v>
      </c>
      <c r="GE16" s="57">
        <v>2.5999999999999999E-2</v>
      </c>
      <c r="GF16" s="57">
        <v>1.2E-2</v>
      </c>
      <c r="GG16" s="57">
        <v>0</v>
      </c>
      <c r="GH16" s="57">
        <v>0</v>
      </c>
      <c r="GI16" s="57">
        <v>1</v>
      </c>
      <c r="GJ16" s="57">
        <v>0</v>
      </c>
      <c r="GK16" s="57">
        <v>1</v>
      </c>
      <c r="GL16" s="57">
        <v>0</v>
      </c>
      <c r="GM16" s="57">
        <v>1</v>
      </c>
      <c r="GN16" s="57">
        <v>0</v>
      </c>
      <c r="GO16" s="57">
        <v>1</v>
      </c>
      <c r="GP16" s="57">
        <v>0</v>
      </c>
      <c r="GQ16" s="57">
        <v>1</v>
      </c>
      <c r="GR16" s="57">
        <v>0</v>
      </c>
      <c r="GS16" s="57">
        <v>10.223000000000001</v>
      </c>
      <c r="GT16" s="57">
        <v>1.1100000000000001</v>
      </c>
      <c r="GU16" s="57">
        <v>8.1760000000000002</v>
      </c>
      <c r="GV16" s="57">
        <v>0.30399999999999999</v>
      </c>
      <c r="GW16" s="57">
        <v>0</v>
      </c>
      <c r="GX16" s="57">
        <v>0</v>
      </c>
      <c r="GY16" s="57">
        <v>0</v>
      </c>
      <c r="GZ16" s="57">
        <v>0</v>
      </c>
      <c r="HA16" s="57">
        <v>0</v>
      </c>
      <c r="HB16" s="57">
        <v>0</v>
      </c>
      <c r="HC16" s="57">
        <v>1</v>
      </c>
      <c r="HD16" s="57">
        <v>0</v>
      </c>
      <c r="HE16" s="57">
        <v>1</v>
      </c>
      <c r="HF16" s="57">
        <v>0</v>
      </c>
      <c r="HG16" s="57">
        <v>1</v>
      </c>
      <c r="HH16" s="57">
        <v>0</v>
      </c>
      <c r="HI16" s="57">
        <v>1</v>
      </c>
      <c r="HJ16" s="57">
        <v>0</v>
      </c>
      <c r="HK16" s="57">
        <v>1</v>
      </c>
      <c r="HL16" s="57">
        <v>0</v>
      </c>
      <c r="HM16" s="57">
        <v>1</v>
      </c>
      <c r="HN16" s="57">
        <v>0</v>
      </c>
      <c r="HO16" s="57">
        <v>1</v>
      </c>
      <c r="HP16" s="57">
        <v>0</v>
      </c>
      <c r="HQ16" s="57">
        <v>0.57399999999999995</v>
      </c>
      <c r="HR16" s="57">
        <v>5.8000000000000003E-2</v>
      </c>
      <c r="HS16" s="57">
        <v>0.318</v>
      </c>
      <c r="HT16" s="57">
        <v>1.0999999999999999E-2</v>
      </c>
      <c r="HU16" s="57">
        <v>0.64700000000000002</v>
      </c>
      <c r="HV16" s="57">
        <v>6.3E-2</v>
      </c>
      <c r="HW16" s="57">
        <v>2.4670000000000001</v>
      </c>
      <c r="HX16" s="57">
        <v>0.14899999999999999</v>
      </c>
      <c r="HY16" s="57">
        <v>0</v>
      </c>
      <c r="HZ16" s="57">
        <v>0</v>
      </c>
      <c r="IA16" s="57">
        <v>0</v>
      </c>
      <c r="IB16" s="57">
        <v>0</v>
      </c>
      <c r="IC16" s="57">
        <v>2.5999999999999999E-2</v>
      </c>
      <c r="ID16" s="57">
        <v>1.2E-2</v>
      </c>
      <c r="IE16" s="57">
        <v>0.879</v>
      </c>
      <c r="IF16" s="57">
        <v>0.10299999999999999</v>
      </c>
      <c r="IG16" s="57">
        <v>0.70299999999999996</v>
      </c>
      <c r="IH16" s="57">
        <v>4.1000000000000002E-2</v>
      </c>
      <c r="II16" s="57">
        <v>0</v>
      </c>
      <c r="IJ16" s="57">
        <v>0</v>
      </c>
      <c r="IK16" s="57">
        <v>0</v>
      </c>
      <c r="IL16" s="57">
        <v>0</v>
      </c>
      <c r="IM16" s="57">
        <v>0</v>
      </c>
      <c r="IN16" s="57">
        <v>0</v>
      </c>
      <c r="IO16" s="57">
        <v>1.5820000000000001</v>
      </c>
      <c r="IP16" s="57">
        <v>0.111</v>
      </c>
      <c r="IQ16" s="57">
        <v>2.4670000000000001</v>
      </c>
      <c r="IR16" s="57">
        <v>0.14899999999999999</v>
      </c>
      <c r="IS16" s="57">
        <v>1.2250000000000001</v>
      </c>
      <c r="IT16" s="57">
        <v>0.05</v>
      </c>
      <c r="IU16" s="57">
        <v>1.377</v>
      </c>
      <c r="IV16" s="57">
        <v>0.13100000000000001</v>
      </c>
      <c r="IW16" s="57">
        <v>2.1930000000000001</v>
      </c>
      <c r="IX16" s="57">
        <v>0.18</v>
      </c>
      <c r="IY16" s="57">
        <v>1.1000000000000001</v>
      </c>
      <c r="IZ16" s="57">
        <v>7.1999999999999995E-2</v>
      </c>
      <c r="JA16" s="57">
        <v>0</v>
      </c>
      <c r="JB16" s="57">
        <v>0</v>
      </c>
      <c r="JC16" s="57">
        <v>2.5999999999999999E-2</v>
      </c>
      <c r="JD16" s="57">
        <v>1.2E-2</v>
      </c>
      <c r="JE16" s="57">
        <v>0.24299999999999999</v>
      </c>
      <c r="JF16" s="57">
        <v>2.8000000000000001E-2</v>
      </c>
      <c r="JG16" s="57">
        <v>34.351999999999997</v>
      </c>
      <c r="JH16" s="57">
        <v>0.25</v>
      </c>
      <c r="JI16" s="57">
        <v>4.1100000000000003</v>
      </c>
      <c r="JJ16" s="57">
        <v>0.745</v>
      </c>
      <c r="JK16" s="57">
        <v>0.2</v>
      </c>
      <c r="JL16" s="57">
        <v>0.1</v>
      </c>
      <c r="JM16" s="57">
        <v>4.87</v>
      </c>
      <c r="JN16" s="57">
        <v>0.254</v>
      </c>
      <c r="JO16" s="57">
        <v>2.5999999999999999E-2</v>
      </c>
      <c r="JP16" s="57">
        <v>1.2E-2</v>
      </c>
      <c r="JQ16" s="57">
        <v>4.8959999999999999</v>
      </c>
      <c r="JR16" s="57">
        <v>0.255</v>
      </c>
      <c r="JS16" s="57">
        <v>41.765000000000001</v>
      </c>
      <c r="JT16" s="57">
        <v>2.2410000000000001</v>
      </c>
    </row>
    <row r="17" spans="84:280" x14ac:dyDescent="0.25">
      <c r="IE17" s="248"/>
    </row>
    <row r="18" spans="84:280" x14ac:dyDescent="0.25">
      <c r="IE18" s="248"/>
    </row>
    <row r="19" spans="84:280" x14ac:dyDescent="0.25">
      <c r="IE19" s="248"/>
    </row>
    <row r="20" spans="84:280" x14ac:dyDescent="0.25">
      <c r="IE20" s="248"/>
    </row>
    <row r="21" spans="84:280" x14ac:dyDescent="0.25">
      <c r="IE21" s="248"/>
    </row>
    <row r="22" spans="84:280" x14ac:dyDescent="0.25">
      <c r="IE22" s="248"/>
    </row>
    <row r="23" spans="84:280" x14ac:dyDescent="0.25">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49"/>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row>
    <row r="24" spans="84:280" s="57" customFormat="1" x14ac:dyDescent="0.25"/>
  </sheetData>
  <sortState ref="CE21:CG271">
    <sortCondition ref="CE21:CE271"/>
  </sortState>
  <customSheetViews>
    <customSheetView guid="{0E0958A0-CA27-4D51-A4B2-87E58FC98B30}">
      <selection activeCell="E29" sqref="E29"/>
      <pageMargins left="0.7" right="0.7" top="0.75" bottom="0.75" header="0.3" footer="0.3"/>
    </customSheetView>
    <customSheetView guid="{A9D8DC52-F871-43AB-9FC4-781C7783690E}">
      <selection activeCell="B22" sqref="B22"/>
      <pageMargins left="0.7" right="0.7" top="0.75" bottom="0.75" header="0.3" footer="0.3"/>
    </customSheetView>
    <customSheetView guid="{5F7B65FB-3629-484C-99F7-C769A18C2DDB}">
      <selection activeCell="E29" sqref="E29"/>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32" sqref="C32"/>
    </sheetView>
  </sheetViews>
  <sheetFormatPr defaultRowHeight="15" x14ac:dyDescent="0.25"/>
  <cols>
    <col min="1" max="1" width="23.5703125" bestFit="1" customWidth="1"/>
  </cols>
  <sheetData>
    <row r="1" spans="1:1" ht="18.75" x14ac:dyDescent="0.3">
      <c r="A1" s="1" t="s">
        <v>26</v>
      </c>
    </row>
    <row r="3" spans="1:1" x14ac:dyDescent="0.25">
      <c r="A3" t="s">
        <v>31</v>
      </c>
    </row>
    <row r="4" spans="1:1" s="57" customFormat="1" x14ac:dyDescent="0.25">
      <c r="A4" s="57" t="s">
        <v>763</v>
      </c>
    </row>
    <row r="5" spans="1:1" x14ac:dyDescent="0.25">
      <c r="A5" t="s">
        <v>30</v>
      </c>
    </row>
    <row r="6" spans="1:1" x14ac:dyDescent="0.25">
      <c r="A6" t="s">
        <v>32</v>
      </c>
    </row>
    <row r="7" spans="1:1" x14ac:dyDescent="0.25">
      <c r="A7" t="s">
        <v>33</v>
      </c>
    </row>
    <row r="8" spans="1:1" x14ac:dyDescent="0.25">
      <c r="A8" t="s">
        <v>34</v>
      </c>
    </row>
    <row r="9" spans="1:1" x14ac:dyDescent="0.25">
      <c r="A9" t="s">
        <v>58</v>
      </c>
    </row>
    <row r="10" spans="1:1" s="57" customFormat="1" x14ac:dyDescent="0.25">
      <c r="A10" t="s">
        <v>96</v>
      </c>
    </row>
    <row r="11" spans="1:1" x14ac:dyDescent="0.25">
      <c r="A11" t="s">
        <v>37</v>
      </c>
    </row>
    <row r="12" spans="1:1" x14ac:dyDescent="0.25">
      <c r="A12" t="s">
        <v>35</v>
      </c>
    </row>
    <row r="13" spans="1:1" x14ac:dyDescent="0.25">
      <c r="A13" t="s">
        <v>27</v>
      </c>
    </row>
    <row r="14" spans="1:1" x14ac:dyDescent="0.25">
      <c r="A14" t="s">
        <v>28</v>
      </c>
    </row>
    <row r="15" spans="1:1" x14ac:dyDescent="0.25">
      <c r="A15" t="s">
        <v>36</v>
      </c>
    </row>
    <row r="16" spans="1:1" x14ac:dyDescent="0.25">
      <c r="A16" t="s">
        <v>38</v>
      </c>
    </row>
    <row r="18" spans="1:6" x14ac:dyDescent="0.25">
      <c r="A18" s="237"/>
    </row>
    <row r="22" spans="1:6" x14ac:dyDescent="0.25">
      <c r="F22" s="3"/>
    </row>
  </sheetData>
  <sortState ref="A3:A14">
    <sortCondition ref="A3"/>
  </sortState>
  <customSheetViews>
    <customSheetView guid="{0E0958A0-CA27-4D51-A4B2-87E58FC98B30}">
      <selection activeCell="C32" sqref="C32"/>
      <pageMargins left="0.7" right="0.7" top="0.75" bottom="0.75" header="0.3" footer="0.3"/>
      <pageSetup paperSize="9" orientation="portrait" r:id="rId1"/>
    </customSheetView>
    <customSheetView guid="{A9D8DC52-F871-43AB-9FC4-781C7783690E}" topLeftCell="A19">
      <selection activeCell="C32" sqref="C32"/>
      <pageMargins left="0.7" right="0.7" top="0.75" bottom="0.75" header="0.3" footer="0.3"/>
      <pageSetup paperSize="9" orientation="portrait" r:id="rId2"/>
    </customSheetView>
    <customSheetView guid="{5F7B65FB-3629-484C-99F7-C769A18C2DDB}">
      <selection activeCell="A5" sqref="A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6" sqref="A6"/>
    </sheetView>
  </sheetViews>
  <sheetFormatPr defaultRowHeight="15" x14ac:dyDescent="0.25"/>
  <cols>
    <col min="1" max="1" width="9.140625" style="57"/>
    <col min="2" max="2" width="18.140625" style="57" bestFit="1" customWidth="1"/>
    <col min="3" max="3" width="13.85546875" style="57" customWidth="1"/>
    <col min="4" max="4" width="10.5703125" style="57" customWidth="1"/>
    <col min="5" max="6" width="10.7109375" style="57" customWidth="1"/>
    <col min="7" max="16384" width="9.140625" style="57"/>
  </cols>
  <sheetData>
    <row r="1" spans="1:7" ht="18.75" x14ac:dyDescent="0.3">
      <c r="A1" s="1" t="s">
        <v>773</v>
      </c>
    </row>
    <row r="2" spans="1:7" ht="18.75" x14ac:dyDescent="0.3">
      <c r="A2" s="1"/>
    </row>
    <row r="3" spans="1:7" ht="15" customHeight="1" x14ac:dyDescent="0.25">
      <c r="A3" s="251" t="s">
        <v>774</v>
      </c>
      <c r="B3" s="251"/>
      <c r="C3" s="251"/>
      <c r="D3" s="251"/>
      <c r="E3" s="251"/>
      <c r="F3" s="251"/>
      <c r="G3" s="251"/>
    </row>
    <row r="4" spans="1:7" x14ac:dyDescent="0.25">
      <c r="A4" s="251"/>
      <c r="B4" s="251"/>
      <c r="C4" s="251"/>
      <c r="D4" s="251"/>
      <c r="E4" s="251"/>
      <c r="F4" s="251"/>
      <c r="G4" s="251"/>
    </row>
    <row r="5" spans="1:7" x14ac:dyDescent="0.25">
      <c r="A5" s="251"/>
      <c r="B5" s="251"/>
      <c r="C5" s="251"/>
      <c r="D5" s="251"/>
      <c r="E5" s="251"/>
      <c r="F5" s="251"/>
      <c r="G5" s="251"/>
    </row>
    <row r="6" spans="1:7" x14ac:dyDescent="0.25">
      <c r="A6" s="230"/>
      <c r="B6" s="230"/>
      <c r="C6" s="230"/>
      <c r="D6" s="230"/>
      <c r="E6" s="230"/>
      <c r="F6" s="230"/>
      <c r="G6" s="230"/>
    </row>
    <row r="7" spans="1:7" ht="30" x14ac:dyDescent="0.25">
      <c r="C7" s="54" t="s">
        <v>43</v>
      </c>
      <c r="D7" s="55" t="s">
        <v>3</v>
      </c>
      <c r="E7" s="54" t="s">
        <v>2</v>
      </c>
      <c r="F7" s="55" t="s">
        <v>47</v>
      </c>
      <c r="G7" s="54" t="s">
        <v>48</v>
      </c>
    </row>
    <row r="8" spans="1:7" x14ac:dyDescent="0.25">
      <c r="A8" s="6" t="s">
        <v>11</v>
      </c>
      <c r="B8" s="6" t="s">
        <v>44</v>
      </c>
      <c r="C8" s="56">
        <v>12.900000000000002</v>
      </c>
      <c r="D8" s="11">
        <v>12.919999999999998</v>
      </c>
      <c r="E8" s="56">
        <v>12.927</v>
      </c>
      <c r="F8" s="11">
        <v>8.0000000000000002E-3</v>
      </c>
      <c r="G8" s="56">
        <f t="shared" ref="G8:G11" si="0">AVERAGE(C8:E8)</f>
        <v>12.915666666666667</v>
      </c>
    </row>
    <row r="9" spans="1:7" x14ac:dyDescent="0.25">
      <c r="A9" s="6" t="s">
        <v>12</v>
      </c>
      <c r="B9" s="6" t="s">
        <v>44</v>
      </c>
      <c r="C9" s="56">
        <v>4.0599999999999996</v>
      </c>
      <c r="D9" s="11">
        <v>4.0570000000000004</v>
      </c>
      <c r="E9" s="56">
        <v>4.0579999999999998</v>
      </c>
      <c r="F9" s="11">
        <v>1.7000000000000001E-2</v>
      </c>
      <c r="G9" s="56">
        <f t="shared" si="0"/>
        <v>4.0583333333333336</v>
      </c>
    </row>
    <row r="10" spans="1:7" x14ac:dyDescent="0.25">
      <c r="A10" s="6" t="s">
        <v>18</v>
      </c>
      <c r="B10" s="6" t="s">
        <v>45</v>
      </c>
      <c r="C10" s="56">
        <v>345.26854219948848</v>
      </c>
      <c r="D10" s="11">
        <v>353.92132297669758</v>
      </c>
      <c r="E10" s="56">
        <v>317.38</v>
      </c>
      <c r="F10" s="11">
        <v>2.8</v>
      </c>
      <c r="G10" s="56">
        <f t="shared" si="0"/>
        <v>338.85662172539531</v>
      </c>
    </row>
    <row r="11" spans="1:7" x14ac:dyDescent="0.25">
      <c r="A11" s="6" t="s">
        <v>24</v>
      </c>
      <c r="B11" s="6" t="s">
        <v>50</v>
      </c>
      <c r="C11" s="56" t="s">
        <v>46</v>
      </c>
      <c r="D11" s="11">
        <f>44.8/50</f>
        <v>0.89599999999999991</v>
      </c>
      <c r="E11" s="56">
        <f>44.8/50</f>
        <v>0.89599999999999991</v>
      </c>
      <c r="F11" s="11">
        <f>0.8/50</f>
        <v>1.6E-2</v>
      </c>
      <c r="G11" s="56">
        <f t="shared" si="0"/>
        <v>0.89599999999999991</v>
      </c>
    </row>
    <row r="13" spans="1:7" x14ac:dyDescent="0.25">
      <c r="A13" s="100" t="s">
        <v>662</v>
      </c>
    </row>
    <row r="21" spans="6:7" x14ac:dyDescent="0.25">
      <c r="F21" s="2"/>
      <c r="G21" s="2"/>
    </row>
    <row r="22" spans="6:7" x14ac:dyDescent="0.25">
      <c r="F22" s="51"/>
      <c r="G22" s="51"/>
    </row>
    <row r="23" spans="6:7" x14ac:dyDescent="0.25">
      <c r="F23" s="51"/>
      <c r="G23" s="51"/>
    </row>
    <row r="24" spans="6:7" x14ac:dyDescent="0.25">
      <c r="F24" s="51"/>
      <c r="G24" s="51"/>
    </row>
    <row r="25" spans="6:7" x14ac:dyDescent="0.25">
      <c r="F25" s="51"/>
      <c r="G25" s="51"/>
    </row>
    <row r="26" spans="6:7" x14ac:dyDescent="0.25">
      <c r="F26" s="51"/>
      <c r="G26" s="51"/>
    </row>
    <row r="27" spans="6:7" x14ac:dyDescent="0.25">
      <c r="F27" s="51"/>
      <c r="G27" s="51"/>
    </row>
  </sheetData>
  <customSheetViews>
    <customSheetView guid="{0E0958A0-CA27-4D51-A4B2-87E58FC98B30}">
      <selection activeCell="A6" sqref="A6"/>
      <pageMargins left="0.7" right="0.7" top="0.75" bottom="0.75" header="0.3" footer="0.3"/>
      <pageSetup orientation="portrait" r:id="rId1"/>
    </customSheetView>
    <customSheetView guid="{A9D8DC52-F871-43AB-9FC4-781C7783690E}">
      <selection activeCell="A6" sqref="A6"/>
      <pageMargins left="0.7" right="0.7" top="0.75" bottom="0.75" header="0.3" footer="0.3"/>
      <pageSetup orientation="portrait" r:id="rId2"/>
    </customSheetView>
    <customSheetView guid="{5F7B65FB-3629-484C-99F7-C769A18C2DDB}">
      <selection activeCell="D31" sqref="D31"/>
      <pageMargins left="0.7" right="0.7" top="0.75" bottom="0.75" header="0.3" footer="0.3"/>
      <pageSetup orientation="portrait" r:id="rId3"/>
    </customSheetView>
  </customSheetViews>
  <mergeCells count="1">
    <mergeCell ref="A3:G5"/>
  </mergeCells>
  <pageMargins left="0.7" right="0.7" top="0.75" bottom="0.75" header="0.3" footer="0.3"/>
  <pageSetup orientation="portrait" r:id="rId4"/>
  <ignoredErrors>
    <ignoredError sqref="G8:G1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B4" sqref="B4"/>
    </sheetView>
  </sheetViews>
  <sheetFormatPr defaultRowHeight="15" x14ac:dyDescent="0.25"/>
  <cols>
    <col min="2" max="2" width="20.140625" bestFit="1" customWidth="1"/>
    <col min="3" max="3" width="12.42578125" bestFit="1" customWidth="1"/>
    <col min="4" max="4" width="9.42578125" bestFit="1" customWidth="1"/>
    <col min="5" max="5" width="9" bestFit="1" customWidth="1"/>
  </cols>
  <sheetData>
    <row r="1" spans="1:9" ht="18.75" x14ac:dyDescent="0.3">
      <c r="A1" s="1" t="s">
        <v>775</v>
      </c>
      <c r="B1" s="1"/>
      <c r="C1" s="1"/>
      <c r="D1" s="1"/>
      <c r="E1" s="1"/>
      <c r="F1" s="1"/>
    </row>
    <row r="2" spans="1:9" ht="18.75" x14ac:dyDescent="0.3">
      <c r="A2" s="1"/>
      <c r="B2" s="1"/>
      <c r="C2" s="1"/>
      <c r="D2" s="1"/>
      <c r="E2" s="1"/>
      <c r="F2" s="1"/>
    </row>
    <row r="3" spans="1:9" ht="75" customHeight="1" x14ac:dyDescent="0.25">
      <c r="B3" s="252" t="s">
        <v>776</v>
      </c>
      <c r="C3" s="252"/>
      <c r="D3" s="252"/>
      <c r="E3" s="252"/>
    </row>
    <row r="4" spans="1:9" ht="30" x14ac:dyDescent="0.25">
      <c r="B4" s="8"/>
      <c r="C4" s="12" t="s">
        <v>1</v>
      </c>
      <c r="D4" s="61" t="s">
        <v>3</v>
      </c>
      <c r="E4" s="10" t="s">
        <v>2</v>
      </c>
      <c r="F4" s="9"/>
    </row>
    <row r="5" spans="1:9" x14ac:dyDescent="0.25">
      <c r="B5" s="8"/>
      <c r="C5" s="12" t="s">
        <v>4</v>
      </c>
      <c r="D5" s="61" t="s">
        <v>4</v>
      </c>
      <c r="E5" s="10" t="s">
        <v>4</v>
      </c>
      <c r="F5" s="4"/>
    </row>
    <row r="6" spans="1:9" x14ac:dyDescent="0.25">
      <c r="B6" s="7" t="s">
        <v>71</v>
      </c>
      <c r="C6" s="227">
        <v>2.78</v>
      </c>
      <c r="D6" s="229">
        <v>2.7949999999999999</v>
      </c>
      <c r="E6" s="227">
        <v>2.7930000000000001</v>
      </c>
      <c r="F6" s="4"/>
      <c r="H6" s="57"/>
      <c r="I6" s="57"/>
    </row>
    <row r="7" spans="1:9" x14ac:dyDescent="0.25">
      <c r="B7" s="7" t="s">
        <v>72</v>
      </c>
      <c r="C7" s="227">
        <f>(E7/E6)*C6</f>
        <v>1.0948800572860721E-2</v>
      </c>
      <c r="D7" s="228">
        <f>E7/E6*D6</f>
        <v>1.1007876834944502E-2</v>
      </c>
      <c r="E7" s="227">
        <v>1.0999999999999999E-2</v>
      </c>
      <c r="F7" s="4"/>
      <c r="G7" s="57"/>
      <c r="H7" s="57"/>
      <c r="I7" s="57"/>
    </row>
    <row r="8" spans="1:9" x14ac:dyDescent="0.25">
      <c r="B8" s="7" t="s">
        <v>73</v>
      </c>
      <c r="C8" s="227">
        <v>0.73199999999999998</v>
      </c>
      <c r="D8" s="228">
        <v>0.73750000000000004</v>
      </c>
      <c r="E8" s="227">
        <v>0.73750000000000004</v>
      </c>
      <c r="F8" s="4"/>
      <c r="G8" s="57"/>
      <c r="H8" s="57"/>
      <c r="I8" s="57"/>
    </row>
    <row r="9" spans="1:9" x14ac:dyDescent="0.25">
      <c r="B9" s="7" t="s">
        <v>74</v>
      </c>
      <c r="C9" s="227">
        <f>(E9/E8)*C8</f>
        <v>2.5806101694915251E-3</v>
      </c>
      <c r="D9" s="228">
        <f>E9/E8*D8</f>
        <v>2.5999999999999999E-3</v>
      </c>
      <c r="E9" s="227">
        <v>2.5999999999999999E-3</v>
      </c>
      <c r="F9" s="4"/>
      <c r="G9" s="57"/>
      <c r="H9" s="57"/>
      <c r="I9" s="57"/>
    </row>
    <row r="10" spans="1:9" x14ac:dyDescent="0.25">
      <c r="B10" s="127" t="s">
        <v>75</v>
      </c>
      <c r="C10" s="227">
        <v>0.14599999999999999</v>
      </c>
      <c r="D10" s="228">
        <v>0.1457</v>
      </c>
      <c r="E10" s="227">
        <v>0.1459</v>
      </c>
      <c r="F10" s="4"/>
      <c r="G10" s="57"/>
      <c r="H10" s="57"/>
      <c r="I10" s="57"/>
    </row>
    <row r="11" spans="1:9" x14ac:dyDescent="0.25">
      <c r="B11" s="7" t="s">
        <v>76</v>
      </c>
      <c r="C11" s="227">
        <f>(E11/E10)*C10</f>
        <v>4.0027416038382454E-4</v>
      </c>
      <c r="D11" s="228">
        <f>E11/E10*D10</f>
        <v>3.9945167923235097E-4</v>
      </c>
      <c r="E11" s="227">
        <v>4.0000000000000002E-4</v>
      </c>
      <c r="F11" s="4"/>
      <c r="G11" s="57"/>
      <c r="H11" s="57"/>
      <c r="I11" s="57"/>
    </row>
    <row r="12" spans="1:9" x14ac:dyDescent="0.25">
      <c r="B12" s="127" t="s">
        <v>77</v>
      </c>
      <c r="C12" s="227">
        <v>2.7300000000000001E-2</v>
      </c>
      <c r="D12" s="228">
        <v>2.7699999999999999E-2</v>
      </c>
      <c r="E12" s="227">
        <v>2.75E-2</v>
      </c>
      <c r="F12" s="4"/>
      <c r="G12" s="57"/>
      <c r="H12" s="57"/>
      <c r="I12" s="57"/>
    </row>
    <row r="13" spans="1:9" x14ac:dyDescent="0.25">
      <c r="B13" s="7" t="s">
        <v>78</v>
      </c>
      <c r="C13" s="227">
        <f>(E13/E12)*C12</f>
        <v>8.9345454545454537E-4</v>
      </c>
      <c r="D13" s="228">
        <f>E13/E12*D12</f>
        <v>9.0654545454545436E-4</v>
      </c>
      <c r="E13" s="227">
        <v>8.9999999999999998E-4</v>
      </c>
      <c r="F13" s="5"/>
      <c r="G13" s="57"/>
      <c r="H13" s="57"/>
      <c r="I13" s="57"/>
    </row>
    <row r="14" spans="1:9" x14ac:dyDescent="0.25">
      <c r="B14" s="127" t="s">
        <v>79</v>
      </c>
      <c r="C14" s="227">
        <v>0.78200000000000003</v>
      </c>
      <c r="D14" s="228">
        <v>0.79820000000000002</v>
      </c>
      <c r="E14" s="227">
        <v>0.80110000000000003</v>
      </c>
      <c r="F14" s="4"/>
      <c r="G14" s="57"/>
      <c r="H14" s="57"/>
      <c r="I14" s="57"/>
    </row>
    <row r="15" spans="1:9" x14ac:dyDescent="0.25">
      <c r="B15" s="7" t="s">
        <v>80</v>
      </c>
      <c r="C15" s="227">
        <f>(E15/E14)*C14</f>
        <v>7.1259518162526524E-3</v>
      </c>
      <c r="D15" s="228">
        <f>E15/E14*D14</f>
        <v>7.2735738359755329E-3</v>
      </c>
      <c r="E15" s="227">
        <v>7.3000000000000001E-3</v>
      </c>
      <c r="F15" s="4"/>
      <c r="G15" s="57"/>
      <c r="H15" s="57"/>
      <c r="I15" s="57"/>
    </row>
    <row r="16" spans="1:9" x14ac:dyDescent="0.25">
      <c r="B16" s="50" t="s">
        <v>81</v>
      </c>
      <c r="C16" s="227">
        <f>0.019/50</f>
        <v>3.7999999999999997E-4</v>
      </c>
      <c r="D16" s="228">
        <f>0.0185/50</f>
        <v>3.6999999999999999E-4</v>
      </c>
      <c r="E16" s="227">
        <f>0.0185/50</f>
        <v>3.6999999999999999E-4</v>
      </c>
      <c r="F16" s="4"/>
      <c r="G16" s="57"/>
      <c r="H16" s="57"/>
      <c r="I16" s="57"/>
    </row>
    <row r="17" spans="2:9" x14ac:dyDescent="0.25">
      <c r="B17" s="7" t="s">
        <v>82</v>
      </c>
      <c r="C17" s="227">
        <f>(E17/E16)*C16</f>
        <v>8.2162162162162151E-6</v>
      </c>
      <c r="D17" s="228">
        <f>E17/E16*D16</f>
        <v>7.9999999999999996E-6</v>
      </c>
      <c r="E17" s="227">
        <f>0.0004/50</f>
        <v>7.9999999999999996E-6</v>
      </c>
      <c r="F17" s="4"/>
      <c r="G17" s="57"/>
      <c r="H17" s="57"/>
      <c r="I17" s="57"/>
    </row>
    <row r="18" spans="2:9" x14ac:dyDescent="0.25">
      <c r="B18" s="127" t="s">
        <v>83</v>
      </c>
      <c r="C18" s="227">
        <v>0.113</v>
      </c>
      <c r="D18" s="228">
        <v>0.1116</v>
      </c>
      <c r="E18" s="227">
        <v>0.1118</v>
      </c>
      <c r="F18" s="4"/>
      <c r="G18" s="57"/>
      <c r="H18" s="57"/>
      <c r="I18" s="57"/>
    </row>
    <row r="19" spans="2:9" x14ac:dyDescent="0.25">
      <c r="B19" s="7" t="s">
        <v>84</v>
      </c>
      <c r="C19" s="227">
        <f>(E19/E18)*C18</f>
        <v>2.0214669051878356E-4</v>
      </c>
      <c r="D19" s="228">
        <f>E19/E18*D18</f>
        <v>1.9964221824686945E-4</v>
      </c>
      <c r="E19" s="227">
        <v>2.0000000000000001E-4</v>
      </c>
      <c r="F19" s="4"/>
      <c r="G19" s="57"/>
      <c r="H19" s="57"/>
      <c r="I19" s="57"/>
    </row>
    <row r="20" spans="2:9" x14ac:dyDescent="0.25">
      <c r="B20" s="127" t="s">
        <v>85</v>
      </c>
      <c r="C20" s="227">
        <v>4.7600000000000003E-2</v>
      </c>
      <c r="D20" s="228">
        <v>4.7899999999999998E-2</v>
      </c>
      <c r="E20" s="227">
        <v>4.8099999999999997E-2</v>
      </c>
      <c r="F20" s="4"/>
      <c r="G20" s="57"/>
      <c r="H20" s="57"/>
      <c r="I20" s="57"/>
    </row>
    <row r="21" spans="2:9" x14ac:dyDescent="0.25">
      <c r="B21" s="7" t="s">
        <v>86</v>
      </c>
      <c r="C21" s="227">
        <f>(E21/E20)*C20</f>
        <v>1.9792099792099795E-4</v>
      </c>
      <c r="D21" s="228">
        <f>E21/E20*D20</f>
        <v>1.9916839916839918E-4</v>
      </c>
      <c r="E21" s="227">
        <v>2.0000000000000001E-4</v>
      </c>
      <c r="F21" s="4"/>
      <c r="G21" s="57"/>
      <c r="H21" s="57"/>
      <c r="I21" s="57"/>
    </row>
    <row r="22" spans="2:9" x14ac:dyDescent="0.25">
      <c r="B22" s="7" t="s">
        <v>87</v>
      </c>
      <c r="C22" s="227">
        <v>0.24299999999999999</v>
      </c>
      <c r="D22" s="228">
        <v>0.24909999999999999</v>
      </c>
      <c r="E22" s="227">
        <v>0.24979999999999999</v>
      </c>
      <c r="F22" s="5"/>
      <c r="G22" s="57"/>
      <c r="H22" s="57"/>
      <c r="I22" s="57"/>
    </row>
    <row r="23" spans="2:9" x14ac:dyDescent="0.25">
      <c r="B23" s="7" t="s">
        <v>88</v>
      </c>
      <c r="C23" s="227">
        <f>(E23/E22)*C22</f>
        <v>4.6693354683746994E-3</v>
      </c>
      <c r="D23" s="228">
        <f>E23/E22*D22</f>
        <v>4.7865492393915129E-3</v>
      </c>
      <c r="E23" s="227">
        <v>4.7999999999999996E-3</v>
      </c>
      <c r="F23" s="4"/>
      <c r="G23" s="57"/>
      <c r="H23" s="57"/>
      <c r="I23" s="57"/>
    </row>
    <row r="24" spans="2:9" x14ac:dyDescent="0.25">
      <c r="B24" s="4"/>
      <c r="C24" s="4"/>
      <c r="D24" s="4"/>
      <c r="E24" s="4"/>
    </row>
  </sheetData>
  <customSheetViews>
    <customSheetView guid="{0E0958A0-CA27-4D51-A4B2-87E58FC98B30}">
      <selection activeCell="B4" sqref="B4"/>
      <pageMargins left="0.7" right="0.7" top="0.75" bottom="0.75" header="0.3" footer="0.3"/>
    </customSheetView>
    <customSheetView guid="{A9D8DC52-F871-43AB-9FC4-781C7783690E}">
      <selection activeCell="B4" sqref="B4"/>
      <pageMargins left="0.7" right="0.7" top="0.75" bottom="0.75" header="0.3" footer="0.3"/>
    </customSheetView>
    <customSheetView guid="{5F7B65FB-3629-484C-99F7-C769A18C2DDB}">
      <selection activeCell="E12" sqref="E12"/>
      <pageMargins left="0.7" right="0.7" top="0.75" bottom="0.75" header="0.3" footer="0.3"/>
    </customSheetView>
  </customSheetViews>
  <mergeCells count="1">
    <mergeCell ref="B3:E3"/>
  </mergeCells>
  <pageMargins left="0.7" right="0.7" top="0.75" bottom="0.75" header="0.3" footer="0.3"/>
  <ignoredErrors>
    <ignoredError sqref="C16:D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7"/>
  <sheetViews>
    <sheetView zoomScale="70" zoomScaleNormal="70" workbookViewId="0"/>
  </sheetViews>
  <sheetFormatPr defaultRowHeight="15" x14ac:dyDescent="0.25"/>
  <cols>
    <col min="2" max="2" width="12" bestFit="1" customWidth="1"/>
    <col min="3" max="3" width="6.85546875" bestFit="1" customWidth="1"/>
    <col min="4" max="4" width="10.140625" bestFit="1" customWidth="1"/>
    <col min="5" max="5" width="6.85546875" bestFit="1" customWidth="1"/>
    <col min="6" max="6" width="10.140625" bestFit="1" customWidth="1"/>
    <col min="7" max="7" width="6.85546875" bestFit="1" customWidth="1"/>
    <col min="8" max="8" width="10.140625" bestFit="1" customWidth="1"/>
    <col min="9" max="9" width="6.85546875" bestFit="1" customWidth="1"/>
    <col min="10" max="10" width="10.140625" bestFit="1" customWidth="1"/>
    <col min="12" max="12" width="13.42578125" bestFit="1" customWidth="1"/>
    <col min="13" max="13" width="6.85546875" bestFit="1" customWidth="1"/>
    <col min="14" max="14" width="10.140625" bestFit="1" customWidth="1"/>
    <col min="15" max="15" width="6.85546875" bestFit="1" customWidth="1"/>
    <col min="16" max="16" width="10.140625" bestFit="1" customWidth="1"/>
    <col min="17" max="17" width="6.85546875" bestFit="1" customWidth="1"/>
    <col min="18" max="18" width="10.140625" bestFit="1" customWidth="1"/>
    <col min="19" max="19" width="6.85546875" bestFit="1" customWidth="1"/>
    <col min="20" max="20" width="10.140625" bestFit="1" customWidth="1"/>
    <col min="21" max="21" width="6.85546875" bestFit="1" customWidth="1"/>
    <col min="22" max="22" width="10.140625" style="22" bestFit="1" customWidth="1"/>
    <col min="23" max="23" width="6.85546875" bestFit="1" customWidth="1"/>
    <col min="24" max="24" width="10.140625" bestFit="1" customWidth="1"/>
  </cols>
  <sheetData>
    <row r="1" spans="1:45" ht="18.75" x14ac:dyDescent="0.3">
      <c r="A1" s="1" t="s">
        <v>89</v>
      </c>
    </row>
    <row r="4" spans="1:45" ht="28.5" customHeight="1" x14ac:dyDescent="0.25">
      <c r="B4" s="261" t="s">
        <v>90</v>
      </c>
      <c r="C4" s="261"/>
      <c r="D4" s="262"/>
      <c r="E4" s="262"/>
      <c r="F4" s="262"/>
      <c r="G4" s="262"/>
      <c r="H4" s="262"/>
      <c r="I4" s="262"/>
      <c r="J4" s="262"/>
      <c r="M4" s="257" t="s">
        <v>91</v>
      </c>
      <c r="N4" s="257"/>
      <c r="O4" s="257"/>
      <c r="P4" s="257"/>
      <c r="Q4" s="257"/>
      <c r="R4" s="257"/>
      <c r="S4" s="257"/>
      <c r="T4" s="257"/>
      <c r="U4" s="257"/>
      <c r="V4" s="257"/>
      <c r="W4" s="257"/>
      <c r="X4" s="257"/>
    </row>
    <row r="5" spans="1:45" x14ac:dyDescent="0.25">
      <c r="A5" s="47"/>
      <c r="B5" s="27"/>
      <c r="C5" s="253" t="s">
        <v>8</v>
      </c>
      <c r="D5" s="263"/>
      <c r="E5" s="263"/>
      <c r="F5" s="254"/>
      <c r="G5" s="258" t="s">
        <v>9</v>
      </c>
      <c r="H5" s="259"/>
      <c r="I5" s="259"/>
      <c r="J5" s="260"/>
      <c r="K5" s="47"/>
      <c r="L5" s="47"/>
      <c r="M5" s="266" t="s">
        <v>13</v>
      </c>
      <c r="N5" s="266"/>
      <c r="O5" s="266"/>
      <c r="P5" s="266"/>
      <c r="Q5" s="266"/>
      <c r="R5" s="266"/>
      <c r="S5" s="258" t="s">
        <v>14</v>
      </c>
      <c r="T5" s="259"/>
      <c r="U5" s="259"/>
      <c r="V5" s="259"/>
      <c r="W5" s="259"/>
      <c r="X5" s="260"/>
      <c r="Y5" s="47"/>
      <c r="Z5" s="47"/>
      <c r="AA5" s="47"/>
      <c r="AB5" s="47"/>
      <c r="AC5" s="47"/>
      <c r="AD5" s="47"/>
      <c r="AE5" s="47"/>
      <c r="AF5" s="47"/>
      <c r="AG5" s="47"/>
      <c r="AH5" s="47"/>
      <c r="AI5" s="47"/>
      <c r="AJ5" s="47"/>
      <c r="AK5" s="47"/>
      <c r="AL5" s="47"/>
      <c r="AM5" s="47"/>
      <c r="AN5" s="47"/>
      <c r="AO5" s="47"/>
      <c r="AP5" s="47"/>
      <c r="AQ5" s="47"/>
      <c r="AR5" s="47"/>
      <c r="AS5" s="47"/>
    </row>
    <row r="6" spans="1:45" x14ac:dyDescent="0.25">
      <c r="B6" s="6"/>
      <c r="C6" s="253" t="s">
        <v>11</v>
      </c>
      <c r="D6" s="254"/>
      <c r="E6" s="253" t="s">
        <v>12</v>
      </c>
      <c r="F6" s="254"/>
      <c r="G6" s="255" t="s">
        <v>11</v>
      </c>
      <c r="H6" s="256"/>
      <c r="I6" s="255" t="s">
        <v>12</v>
      </c>
      <c r="J6" s="256"/>
      <c r="M6" s="265" t="s">
        <v>11</v>
      </c>
      <c r="N6" s="265"/>
      <c r="O6" s="265" t="s">
        <v>12</v>
      </c>
      <c r="P6" s="265"/>
      <c r="Q6" s="265" t="s">
        <v>17</v>
      </c>
      <c r="R6" s="265"/>
      <c r="S6" s="255" t="s">
        <v>11</v>
      </c>
      <c r="T6" s="256"/>
      <c r="U6" s="255" t="s">
        <v>12</v>
      </c>
      <c r="V6" s="256"/>
      <c r="W6" s="255" t="s">
        <v>17</v>
      </c>
      <c r="X6" s="256"/>
      <c r="Y6" s="19"/>
    </row>
    <row r="7" spans="1:45" ht="30" x14ac:dyDescent="0.25">
      <c r="B7" s="29" t="s">
        <v>10</v>
      </c>
      <c r="C7" s="15" t="s">
        <v>15</v>
      </c>
      <c r="D7" s="15" t="s">
        <v>16</v>
      </c>
      <c r="E7" s="15" t="s">
        <v>15</v>
      </c>
      <c r="F7" s="15" t="s">
        <v>16</v>
      </c>
      <c r="G7" s="28" t="s">
        <v>15</v>
      </c>
      <c r="H7" s="28" t="s">
        <v>16</v>
      </c>
      <c r="I7" s="28" t="s">
        <v>15</v>
      </c>
      <c r="J7" s="28" t="s">
        <v>16</v>
      </c>
      <c r="L7" s="29" t="s">
        <v>10</v>
      </c>
      <c r="M7" s="15" t="s">
        <v>15</v>
      </c>
      <c r="N7" s="15" t="s">
        <v>16</v>
      </c>
      <c r="O7" s="15" t="s">
        <v>15</v>
      </c>
      <c r="P7" s="15" t="s">
        <v>16</v>
      </c>
      <c r="Q7" s="15" t="s">
        <v>15</v>
      </c>
      <c r="R7" s="15" t="s">
        <v>16</v>
      </c>
      <c r="S7" s="28" t="s">
        <v>15</v>
      </c>
      <c r="T7" s="28" t="s">
        <v>16</v>
      </c>
      <c r="U7" s="28" t="s">
        <v>15</v>
      </c>
      <c r="V7" s="126" t="s">
        <v>16</v>
      </c>
      <c r="W7" s="28" t="s">
        <v>15</v>
      </c>
      <c r="X7" s="28" t="s">
        <v>16</v>
      </c>
      <c r="Y7" s="20"/>
    </row>
    <row r="8" spans="1:45" x14ac:dyDescent="0.25">
      <c r="B8" s="17">
        <v>1</v>
      </c>
      <c r="C8" s="23">
        <f>1-D8</f>
        <v>1.0000000000000009E-2</v>
      </c>
      <c r="D8" s="23">
        <v>0.99</v>
      </c>
      <c r="E8" s="23">
        <f>1-F8</f>
        <v>9.000000000000008E-3</v>
      </c>
      <c r="F8" s="23">
        <v>0.99099999999999999</v>
      </c>
      <c r="G8" s="32">
        <f>1-H8</f>
        <v>2.0000000000000018E-2</v>
      </c>
      <c r="H8" s="33">
        <v>0.98</v>
      </c>
      <c r="I8" s="32">
        <f>1-J8</f>
        <v>2.0000000000000018E-2</v>
      </c>
      <c r="J8" s="33">
        <v>0.98</v>
      </c>
      <c r="L8" s="6">
        <v>1</v>
      </c>
      <c r="M8" s="30">
        <v>1.0073664174293007E-2</v>
      </c>
      <c r="N8" s="30">
        <v>0.98992633582570699</v>
      </c>
      <c r="O8" s="30">
        <v>8.9335461980309949E-3</v>
      </c>
      <c r="P8" s="30">
        <v>0.99106645380196901</v>
      </c>
      <c r="Q8" s="30">
        <f t="shared" ref="Q8:R71" si="0">(O8*0.5129)+(M8*0.487)</f>
        <v>9.4878902978507915E-3</v>
      </c>
      <c r="R8" s="30">
        <f>(P8*0.5129)+(N8*0.487)</f>
        <v>0.99041210970214921</v>
      </c>
      <c r="S8" s="31">
        <f t="shared" ref="S8:S71" si="1">1-T8</f>
        <v>1.8751673756868037E-2</v>
      </c>
      <c r="T8" s="31">
        <v>0.98124832624313196</v>
      </c>
      <c r="U8" s="31">
        <f>1-V8</f>
        <v>1.9949712798437047E-2</v>
      </c>
      <c r="V8" s="31">
        <v>0.98005028720156295</v>
      </c>
      <c r="W8" s="31">
        <f t="shared" ref="W8:X71" si="2">(U8*0.5129)+(S8*0.487)</f>
        <v>1.9364272813913095E-2</v>
      </c>
      <c r="X8" s="31">
        <f t="shared" si="2"/>
        <v>0.98053572718608695</v>
      </c>
      <c r="Y8" s="21"/>
    </row>
    <row r="9" spans="1:45" x14ac:dyDescent="0.25">
      <c r="B9" s="17">
        <v>2</v>
      </c>
      <c r="C9" s="23">
        <f t="shared" ref="C9:E38" si="3">1-D9</f>
        <v>2.1000000000000019E-2</v>
      </c>
      <c r="D9" s="24">
        <v>0.97899999999999998</v>
      </c>
      <c r="E9" s="23">
        <f t="shared" si="3"/>
        <v>1.8000000000000016E-2</v>
      </c>
      <c r="F9" s="24">
        <v>0.98199999999999998</v>
      </c>
      <c r="G9" s="32">
        <f t="shared" ref="G9" si="4">1-H9</f>
        <v>4.0000000000000036E-2</v>
      </c>
      <c r="H9" s="33">
        <v>0.96</v>
      </c>
      <c r="I9" s="32">
        <f t="shared" ref="I9" si="5">1-J9</f>
        <v>4.500000000000004E-2</v>
      </c>
      <c r="J9" s="33">
        <v>0.95499999999999996</v>
      </c>
      <c r="L9" s="6">
        <v>2</v>
      </c>
      <c r="M9" s="30">
        <v>2.0692154806461027E-2</v>
      </c>
      <c r="N9" s="30">
        <v>0.97930784519353897</v>
      </c>
      <c r="O9" s="30">
        <v>1.7938310305361971E-2</v>
      </c>
      <c r="P9" s="30">
        <v>0.98206168969463803</v>
      </c>
      <c r="Q9" s="30">
        <f t="shared" si="0"/>
        <v>1.9277638746366677E-2</v>
      </c>
      <c r="R9" s="30">
        <f t="shared" si="0"/>
        <v>0.98062236125363333</v>
      </c>
      <c r="S9" s="31">
        <f t="shared" si="1"/>
        <v>4.0180187159953973E-2</v>
      </c>
      <c r="T9" s="31">
        <v>0.95981981284004603</v>
      </c>
      <c r="U9" s="31">
        <f t="shared" ref="U9:U71" si="6">1-V9</f>
        <v>3.7243543708908033E-2</v>
      </c>
      <c r="V9" s="31">
        <v>0.96275645629109197</v>
      </c>
      <c r="W9" s="31">
        <f t="shared" si="2"/>
        <v>3.8669964715196514E-2</v>
      </c>
      <c r="X9" s="31">
        <f t="shared" si="2"/>
        <v>0.96123003528480355</v>
      </c>
      <c r="Y9" s="21"/>
    </row>
    <row r="10" spans="1:45" x14ac:dyDescent="0.25">
      <c r="B10" s="17">
        <v>3</v>
      </c>
      <c r="C10" s="23">
        <f t="shared" si="3"/>
        <v>3.1000000000000028E-2</v>
      </c>
      <c r="D10" s="24">
        <v>0.96899999999999997</v>
      </c>
      <c r="E10" s="23">
        <f t="shared" si="3"/>
        <v>2.7000000000000024E-2</v>
      </c>
      <c r="F10" s="24">
        <v>0.97299999999999998</v>
      </c>
      <c r="G10" s="32">
        <f t="shared" ref="G10" si="7">1-H10</f>
        <v>6.0000000000000053E-2</v>
      </c>
      <c r="H10" s="33">
        <v>0.94</v>
      </c>
      <c r="I10" s="32">
        <f t="shared" ref="I10" si="8">1-J10</f>
        <v>5.5000000000000049E-2</v>
      </c>
      <c r="J10" s="33">
        <v>0.94499999999999995</v>
      </c>
      <c r="L10" s="6">
        <v>3</v>
      </c>
      <c r="M10" s="30">
        <v>3.1276410931789012E-2</v>
      </c>
      <c r="N10" s="30">
        <v>0.96872358906821099</v>
      </c>
      <c r="O10" s="30">
        <v>2.6973490331459016E-2</v>
      </c>
      <c r="P10" s="30">
        <v>0.97302650966854098</v>
      </c>
      <c r="Q10" s="30">
        <f t="shared" si="0"/>
        <v>2.9066315314786578E-2</v>
      </c>
      <c r="R10" s="30">
        <f t="shared" si="0"/>
        <v>0.97083368468521347</v>
      </c>
      <c r="S10" s="31">
        <f t="shared" si="1"/>
        <v>6.1663948420341952E-2</v>
      </c>
      <c r="T10" s="31">
        <v>0.93833605157965805</v>
      </c>
      <c r="U10" s="31">
        <f t="shared" si="6"/>
        <v>5.4526774072793049E-2</v>
      </c>
      <c r="V10" s="31">
        <v>0.94547322592720695</v>
      </c>
      <c r="W10" s="31">
        <f t="shared" si="2"/>
        <v>5.7997125302642089E-2</v>
      </c>
      <c r="X10" s="31">
        <f t="shared" si="2"/>
        <v>0.94190287469735789</v>
      </c>
      <c r="Y10" s="21"/>
    </row>
    <row r="11" spans="1:45" x14ac:dyDescent="0.25">
      <c r="B11" s="17">
        <v>4</v>
      </c>
      <c r="C11" s="23">
        <f t="shared" si="3"/>
        <v>4.2000000000000037E-2</v>
      </c>
      <c r="D11" s="24">
        <v>0.95799999999999996</v>
      </c>
      <c r="E11" s="23">
        <f t="shared" si="3"/>
        <v>3.6000000000000032E-2</v>
      </c>
      <c r="F11" s="24">
        <v>0.96399999999999997</v>
      </c>
      <c r="G11" s="32">
        <f t="shared" ref="G11" si="9">1-H11</f>
        <v>7.999999999999996E-2</v>
      </c>
      <c r="H11" s="33">
        <v>0.92</v>
      </c>
      <c r="I11" s="32">
        <f t="shared" ref="I11" si="10">1-J11</f>
        <v>6.9999999999999951E-2</v>
      </c>
      <c r="J11" s="33">
        <v>0.93</v>
      </c>
      <c r="L11" s="6">
        <v>4</v>
      </c>
      <c r="M11" s="30">
        <v>4.2035258374665041E-2</v>
      </c>
      <c r="N11" s="30">
        <v>0.95796474162533496</v>
      </c>
      <c r="O11" s="30">
        <v>3.6087572573700988E-2</v>
      </c>
      <c r="P11" s="30">
        <v>0.96391242742629901</v>
      </c>
      <c r="Q11" s="30">
        <f t="shared" si="0"/>
        <v>3.8980486801513115E-2</v>
      </c>
      <c r="R11" s="30">
        <f t="shared" si="0"/>
        <v>0.9609195131984869</v>
      </c>
      <c r="S11" s="31">
        <f t="shared" si="1"/>
        <v>8.3240202148360032E-2</v>
      </c>
      <c r="T11" s="31">
        <v>0.91675979785163997</v>
      </c>
      <c r="U11" s="31">
        <f t="shared" si="6"/>
        <v>7.1797772103603053E-2</v>
      </c>
      <c r="V11" s="31">
        <v>0.92820222789639695</v>
      </c>
      <c r="W11" s="31">
        <f t="shared" si="2"/>
        <v>7.7363055758189345E-2</v>
      </c>
      <c r="X11" s="31">
        <f t="shared" si="2"/>
        <v>0.92253694424181065</v>
      </c>
      <c r="Y11" s="21"/>
    </row>
    <row r="12" spans="1:45" x14ac:dyDescent="0.25">
      <c r="B12" s="17">
        <v>5</v>
      </c>
      <c r="C12" s="23">
        <f t="shared" si="3"/>
        <v>5.3000000000000047E-2</v>
      </c>
      <c r="D12" s="24">
        <v>0.94699999999999995</v>
      </c>
      <c r="E12" s="23">
        <f t="shared" si="3"/>
        <v>4.500000000000004E-2</v>
      </c>
      <c r="F12" s="24">
        <v>0.95499999999999996</v>
      </c>
      <c r="G12" s="32">
        <f t="shared" ref="G12" si="11">1-H12</f>
        <v>0.10999999999999999</v>
      </c>
      <c r="H12" s="33">
        <v>0.89</v>
      </c>
      <c r="I12" s="32">
        <f t="shared" ref="I12" si="12">1-J12</f>
        <v>8.9999999999999969E-2</v>
      </c>
      <c r="J12" s="33">
        <v>0.91</v>
      </c>
      <c r="L12" s="6">
        <v>5</v>
      </c>
      <c r="M12" s="30">
        <v>5.2965467912026054E-2</v>
      </c>
      <c r="N12" s="30">
        <v>0.94703453208797395</v>
      </c>
      <c r="O12" s="30">
        <v>4.5334350420627945E-2</v>
      </c>
      <c r="P12" s="30">
        <v>0.95466564957937206</v>
      </c>
      <c r="Q12" s="30">
        <f t="shared" si="0"/>
        <v>4.904617120389676E-2</v>
      </c>
      <c r="R12" s="30">
        <f>(P12*0.5129)+(N12*0.487)</f>
        <v>0.95085382879610325</v>
      </c>
      <c r="S12" s="31">
        <f t="shared" si="1"/>
        <v>0.10487004176660297</v>
      </c>
      <c r="T12" s="31">
        <v>0.89512995823339703</v>
      </c>
      <c r="U12" s="31">
        <f t="shared" si="6"/>
        <v>8.9084990549253007E-2</v>
      </c>
      <c r="V12" s="31">
        <v>0.91091500945074699</v>
      </c>
      <c r="W12" s="31">
        <f t="shared" si="2"/>
        <v>9.6763401993047518E-2</v>
      </c>
      <c r="X12" s="31">
        <f t="shared" si="2"/>
        <v>0.90313659800695256</v>
      </c>
      <c r="Y12" s="21"/>
    </row>
    <row r="13" spans="1:45" x14ac:dyDescent="0.25">
      <c r="B13" s="17">
        <v>6</v>
      </c>
      <c r="C13" s="23">
        <f t="shared" si="3"/>
        <v>6.3999999999999946E-2</v>
      </c>
      <c r="D13" s="24">
        <v>0.93600000000000005</v>
      </c>
      <c r="E13" s="23">
        <f t="shared" si="3"/>
        <v>5.5000000000000049E-2</v>
      </c>
      <c r="F13" s="24">
        <v>0.94499999999999995</v>
      </c>
      <c r="G13" s="32">
        <f t="shared" ref="G13" si="13">1-H13</f>
        <v>0.125</v>
      </c>
      <c r="H13" s="33">
        <v>0.875</v>
      </c>
      <c r="I13" s="32">
        <f t="shared" ref="I13" si="14">1-J13</f>
        <v>0.10999999999999999</v>
      </c>
      <c r="J13" s="33">
        <v>0.89</v>
      </c>
      <c r="L13" s="6">
        <v>6</v>
      </c>
      <c r="M13" s="30">
        <v>6.396662090569305E-2</v>
      </c>
      <c r="N13" s="30">
        <v>0.93603337909430695</v>
      </c>
      <c r="O13" s="30">
        <v>5.4724145653355039E-2</v>
      </c>
      <c r="P13" s="30">
        <v>0.94527585434664496</v>
      </c>
      <c r="Q13" s="30">
        <f t="shared" si="0"/>
        <v>5.9219758686678316E-2</v>
      </c>
      <c r="R13" s="30">
        <f t="shared" si="0"/>
        <v>0.94068024131332173</v>
      </c>
      <c r="S13" s="31">
        <f t="shared" si="1"/>
        <v>0.12644265096393603</v>
      </c>
      <c r="T13" s="31">
        <v>0.87355734903606397</v>
      </c>
      <c r="U13" s="31">
        <f t="shared" si="6"/>
        <v>0.10641318539698297</v>
      </c>
      <c r="V13" s="31">
        <v>0.89358681460301703</v>
      </c>
      <c r="W13" s="31">
        <f t="shared" si="2"/>
        <v>0.11615689380954941</v>
      </c>
      <c r="X13" s="31">
        <f t="shared" si="2"/>
        <v>0.8837431061904506</v>
      </c>
      <c r="Y13" s="21"/>
    </row>
    <row r="14" spans="1:45" x14ac:dyDescent="0.25">
      <c r="B14" s="17">
        <v>7</v>
      </c>
      <c r="C14" s="23">
        <f t="shared" si="3"/>
        <v>7.4999999999999956E-2</v>
      </c>
      <c r="D14" s="24">
        <v>0.92500000000000004</v>
      </c>
      <c r="E14" s="23">
        <f t="shared" si="3"/>
        <v>6.3999999999999946E-2</v>
      </c>
      <c r="F14" s="24">
        <v>0.93600000000000005</v>
      </c>
      <c r="G14" s="32">
        <f t="shared" ref="G14" si="15">1-H14</f>
        <v>0.14900000000000002</v>
      </c>
      <c r="H14" s="33">
        <v>0.85099999999999998</v>
      </c>
      <c r="I14" s="32">
        <f t="shared" ref="I14" si="16">1-J14</f>
        <v>0.13</v>
      </c>
      <c r="J14" s="33">
        <v>0.87</v>
      </c>
      <c r="L14" s="6">
        <v>7</v>
      </c>
      <c r="M14" s="30">
        <v>7.4972948042125953E-2</v>
      </c>
      <c r="N14" s="30">
        <v>0.92502705195787405</v>
      </c>
      <c r="O14" s="30">
        <v>6.419123257136905E-2</v>
      </c>
      <c r="P14" s="30">
        <v>0.93580876742863095</v>
      </c>
      <c r="Q14" s="30">
        <f t="shared" si="0"/>
        <v>6.9435508882370517E-2</v>
      </c>
      <c r="R14" s="30">
        <f t="shared" si="0"/>
        <v>0.93046449111762941</v>
      </c>
      <c r="S14" s="31">
        <f t="shared" si="1"/>
        <v>0.14796713117648097</v>
      </c>
      <c r="T14" s="31">
        <v>0.85203286882351903</v>
      </c>
      <c r="U14" s="31">
        <f t="shared" si="6"/>
        <v>0.12378127460403099</v>
      </c>
      <c r="V14" s="31">
        <v>0.87621872539596901</v>
      </c>
      <c r="W14" s="31">
        <f t="shared" si="2"/>
        <v>0.13554740862735373</v>
      </c>
      <c r="X14" s="31">
        <f t="shared" si="2"/>
        <v>0.86435259137264631</v>
      </c>
      <c r="Y14" s="21"/>
    </row>
    <row r="15" spans="1:45" x14ac:dyDescent="0.25">
      <c r="B15" s="17">
        <v>8</v>
      </c>
      <c r="C15" s="23">
        <f t="shared" si="3"/>
        <v>8.5999999999999965E-2</v>
      </c>
      <c r="D15" s="24">
        <v>0.91400000000000003</v>
      </c>
      <c r="E15" s="23">
        <f t="shared" si="3"/>
        <v>7.3999999999999955E-2</v>
      </c>
      <c r="F15" s="24">
        <v>0.92600000000000005</v>
      </c>
      <c r="G15" s="32">
        <f t="shared" ref="G15" si="17">1-H15</f>
        <v>0.17000000000000004</v>
      </c>
      <c r="H15" s="33">
        <v>0.83</v>
      </c>
      <c r="I15" s="32">
        <f t="shared" ref="I15" si="18">1-J15</f>
        <v>0.14000000000000001</v>
      </c>
      <c r="J15" s="33">
        <v>0.86</v>
      </c>
      <c r="L15" s="6">
        <v>8</v>
      </c>
      <c r="M15" s="30">
        <v>8.5968247033324952E-2</v>
      </c>
      <c r="N15" s="30">
        <v>0.91403175296667505</v>
      </c>
      <c r="O15" s="30">
        <v>7.3708211646428046E-2</v>
      </c>
      <c r="P15" s="30">
        <v>0.92629178835357195</v>
      </c>
      <c r="Q15" s="30">
        <f t="shared" si="0"/>
        <v>7.9671478058682188E-2</v>
      </c>
      <c r="R15" s="30">
        <f t="shared" si="0"/>
        <v>0.92022852194131777</v>
      </c>
      <c r="S15" s="31">
        <f t="shared" si="1"/>
        <v>0.169455410816989</v>
      </c>
      <c r="T15" s="31">
        <v>0.830544589183011</v>
      </c>
      <c r="U15" s="31">
        <f t="shared" si="6"/>
        <v>0.141160857824287</v>
      </c>
      <c r="V15" s="31">
        <v>0.858839142175713</v>
      </c>
      <c r="W15" s="31">
        <f t="shared" si="2"/>
        <v>0.15492618904595046</v>
      </c>
      <c r="X15" s="31">
        <f t="shared" si="2"/>
        <v>0.84497381095404955</v>
      </c>
      <c r="Y15" s="21"/>
    </row>
    <row r="16" spans="1:45" x14ac:dyDescent="0.25">
      <c r="B16" s="17">
        <v>9</v>
      </c>
      <c r="C16" s="23">
        <f t="shared" si="3"/>
        <v>9.6999999999999975E-2</v>
      </c>
      <c r="D16" s="24">
        <v>0.90300000000000002</v>
      </c>
      <c r="E16" s="23">
        <f t="shared" si="3"/>
        <v>8.2999999999999963E-2</v>
      </c>
      <c r="F16" s="24">
        <v>0.91700000000000004</v>
      </c>
      <c r="G16" s="32">
        <f t="shared" ref="G16" si="19">1-H16</f>
        <v>0.18999999999999995</v>
      </c>
      <c r="H16" s="33">
        <v>0.81</v>
      </c>
      <c r="I16" s="32">
        <f t="shared" ref="I16" si="20">1-J16</f>
        <v>0.16000000000000003</v>
      </c>
      <c r="J16" s="33">
        <v>0.84</v>
      </c>
      <c r="L16" s="6">
        <v>9</v>
      </c>
      <c r="M16" s="30">
        <v>9.6980346250753025E-2</v>
      </c>
      <c r="N16" s="30">
        <v>0.90301965374924698</v>
      </c>
      <c r="O16" s="30">
        <v>8.3234520465788053E-2</v>
      </c>
      <c r="P16" s="30">
        <v>0.91676547953421195</v>
      </c>
      <c r="Q16" s="30">
        <f t="shared" si="0"/>
        <v>8.9920414171019425E-2</v>
      </c>
      <c r="R16" s="30">
        <f t="shared" si="0"/>
        <v>0.90997958582898053</v>
      </c>
      <c r="S16" s="31">
        <f t="shared" si="1"/>
        <v>0.19094390082211499</v>
      </c>
      <c r="T16" s="31">
        <v>0.80905609917788501</v>
      </c>
      <c r="U16" s="31">
        <f t="shared" si="6"/>
        <v>0.15854104159357096</v>
      </c>
      <c r="V16" s="31">
        <v>0.84145895840642904</v>
      </c>
      <c r="W16" s="31">
        <f t="shared" si="2"/>
        <v>0.17430537993371253</v>
      </c>
      <c r="X16" s="31">
        <f t="shared" si="2"/>
        <v>0.82559462006628748</v>
      </c>
      <c r="Y16" s="21"/>
    </row>
    <row r="17" spans="2:44" x14ac:dyDescent="0.25">
      <c r="B17" s="17">
        <v>10</v>
      </c>
      <c r="C17" s="23">
        <f t="shared" si="3"/>
        <v>0.10799999999999998</v>
      </c>
      <c r="D17" s="24">
        <v>0.89200000000000002</v>
      </c>
      <c r="E17" s="23">
        <f t="shared" si="3"/>
        <v>9.2999999999999972E-2</v>
      </c>
      <c r="F17" s="24">
        <v>0.90700000000000003</v>
      </c>
      <c r="G17" s="32">
        <f t="shared" ref="G17" si="21">1-H17</f>
        <v>0.20999999999999996</v>
      </c>
      <c r="H17" s="33">
        <v>0.79</v>
      </c>
      <c r="I17" s="32">
        <f t="shared" ref="I17" si="22">1-J17</f>
        <v>0.17000000000000004</v>
      </c>
      <c r="J17" s="33">
        <v>0.83</v>
      </c>
      <c r="L17" s="6">
        <v>10</v>
      </c>
      <c r="M17" s="30">
        <v>0.10808121449920705</v>
      </c>
      <c r="N17" s="30">
        <v>0.89191878550079295</v>
      </c>
      <c r="O17" s="30">
        <v>9.2778722415801984E-2</v>
      </c>
      <c r="P17" s="30">
        <v>0.90722127758419802</v>
      </c>
      <c r="Q17" s="30">
        <f t="shared" si="0"/>
        <v>0.10022175818817866</v>
      </c>
      <c r="R17" s="30">
        <f t="shared" si="0"/>
        <v>0.89967824181182143</v>
      </c>
      <c r="S17" s="31">
        <f t="shared" si="1"/>
        <v>0.21248616187943004</v>
      </c>
      <c r="T17" s="31">
        <v>0.78751383812056996</v>
      </c>
      <c r="U17" s="31">
        <f t="shared" si="6"/>
        <v>0.17591837491837203</v>
      </c>
      <c r="V17" s="31">
        <v>0.82408162508162797</v>
      </c>
      <c r="W17" s="31">
        <f t="shared" si="2"/>
        <v>0.19370929533091547</v>
      </c>
      <c r="X17" s="31">
        <f t="shared" si="2"/>
        <v>0.8061907046690846</v>
      </c>
      <c r="Y17" s="21"/>
    </row>
    <row r="18" spans="2:44" x14ac:dyDescent="0.25">
      <c r="B18" s="17">
        <v>15</v>
      </c>
      <c r="C18" s="23">
        <f t="shared" si="3"/>
        <v>0.16600000000000004</v>
      </c>
      <c r="D18" s="24">
        <v>0.83399999999999996</v>
      </c>
      <c r="E18" s="23">
        <f t="shared" si="3"/>
        <v>0.14100000000000001</v>
      </c>
      <c r="F18" s="24">
        <v>0.85899999999999999</v>
      </c>
      <c r="G18" s="32"/>
      <c r="H18" s="33"/>
      <c r="I18" s="32"/>
      <c r="J18" s="33"/>
      <c r="L18" s="6">
        <v>11</v>
      </c>
      <c r="M18" s="30">
        <v>0.11935045715148196</v>
      </c>
      <c r="N18" s="30">
        <v>0.88064954284851804</v>
      </c>
      <c r="O18" s="30">
        <v>0.10232102374461005</v>
      </c>
      <c r="P18" s="30">
        <v>0.89767897625538995</v>
      </c>
      <c r="Q18" s="30">
        <f t="shared" si="0"/>
        <v>0.1106041257113822</v>
      </c>
      <c r="R18" s="30">
        <f t="shared" si="0"/>
        <v>0.88929587428861778</v>
      </c>
      <c r="S18" s="31">
        <f t="shared" si="1"/>
        <v>0.23409348407279096</v>
      </c>
      <c r="T18" s="31">
        <v>0.76590651592720904</v>
      </c>
      <c r="U18" s="31">
        <f t="shared" si="6"/>
        <v>0.19327188503789905</v>
      </c>
      <c r="V18" s="31">
        <v>0.80672811496210095</v>
      </c>
      <c r="W18" s="31">
        <f t="shared" si="2"/>
        <v>0.21313267657938761</v>
      </c>
      <c r="X18" s="31">
        <f t="shared" si="2"/>
        <v>0.7867673234206124</v>
      </c>
      <c r="Y18" s="21"/>
    </row>
    <row r="19" spans="2:44" x14ac:dyDescent="0.25">
      <c r="B19" s="17">
        <v>20</v>
      </c>
      <c r="C19" s="23">
        <f t="shared" si="3"/>
        <v>0.22799999999999998</v>
      </c>
      <c r="D19" s="24">
        <v>0.77200000000000002</v>
      </c>
      <c r="E19" s="23">
        <f t="shared" si="3"/>
        <v>0.19299999999999995</v>
      </c>
      <c r="F19" s="24">
        <v>0.80700000000000005</v>
      </c>
      <c r="G19" s="32">
        <f t="shared" ref="G19" si="23">1-H19</f>
        <v>0.42000000000000004</v>
      </c>
      <c r="H19" s="33">
        <v>0.57999999999999996</v>
      </c>
      <c r="I19" s="32">
        <f t="shared" ref="I19" si="24">1-J19</f>
        <v>0.33999999999999997</v>
      </c>
      <c r="J19" s="33">
        <v>0.66</v>
      </c>
      <c r="L19" s="6">
        <v>12</v>
      </c>
      <c r="M19" s="30">
        <v>0.13078983583898496</v>
      </c>
      <c r="N19" s="30">
        <v>0.86921016416101504</v>
      </c>
      <c r="O19" s="30">
        <v>0.11188482919045994</v>
      </c>
      <c r="P19" s="30">
        <v>0.88811517080954006</v>
      </c>
      <c r="Q19" s="30">
        <f t="shared" si="0"/>
        <v>0.12108037894537257</v>
      </c>
      <c r="R19" s="30">
        <f t="shared" si="0"/>
        <v>0.87881962105462752</v>
      </c>
      <c r="S19" s="31">
        <f t="shared" si="1"/>
        <v>0.255693985600144</v>
      </c>
      <c r="T19" s="31">
        <v>0.744306014399856</v>
      </c>
      <c r="U19" s="31">
        <f t="shared" si="6"/>
        <v>0.21055918059658596</v>
      </c>
      <c r="V19" s="31">
        <v>0.78944081940341404</v>
      </c>
      <c r="W19" s="31">
        <f t="shared" si="2"/>
        <v>0.23251877471525906</v>
      </c>
      <c r="X19" s="31">
        <f t="shared" si="2"/>
        <v>0.76738122528474095</v>
      </c>
      <c r="Y19" s="21"/>
    </row>
    <row r="20" spans="2:44" x14ac:dyDescent="0.25">
      <c r="B20" s="17">
        <v>30</v>
      </c>
      <c r="C20" s="23">
        <f t="shared" si="3"/>
        <v>0.372</v>
      </c>
      <c r="D20" s="24">
        <v>0.628</v>
      </c>
      <c r="E20" s="23">
        <f t="shared" si="3"/>
        <v>0.31000000000000005</v>
      </c>
      <c r="F20" s="24">
        <v>0.69</v>
      </c>
      <c r="G20" s="32">
        <f t="shared" ref="G20" si="25">1-H20</f>
        <v>0.56000000000000005</v>
      </c>
      <c r="H20" s="33">
        <v>0.44</v>
      </c>
      <c r="I20" s="32">
        <f t="shared" ref="I20" si="26">1-J20</f>
        <v>0.48</v>
      </c>
      <c r="J20" s="33">
        <v>0.52</v>
      </c>
      <c r="L20" s="6">
        <v>13</v>
      </c>
      <c r="M20" s="30">
        <v>0.14238038116410001</v>
      </c>
      <c r="N20" s="30">
        <v>0.85761961883589999</v>
      </c>
      <c r="O20" s="30">
        <v>0.12150824412177197</v>
      </c>
      <c r="P20" s="30">
        <v>0.87849175587822803</v>
      </c>
      <c r="Q20" s="30">
        <f t="shared" si="0"/>
        <v>0.13166082403697354</v>
      </c>
      <c r="R20" s="30">
        <f t="shared" si="0"/>
        <v>0.86823917596302647</v>
      </c>
      <c r="S20" s="31">
        <f t="shared" si="1"/>
        <v>0.27719669172553596</v>
      </c>
      <c r="T20" s="31">
        <v>0.72280330827446404</v>
      </c>
      <c r="U20" s="31">
        <f t="shared" si="6"/>
        <v>0.22774599187358102</v>
      </c>
      <c r="V20" s="31">
        <v>0.77225400812641898</v>
      </c>
      <c r="W20" s="31">
        <f t="shared" si="2"/>
        <v>0.25180570810229574</v>
      </c>
      <c r="X20" s="31">
        <f t="shared" si="2"/>
        <v>0.74809429189770427</v>
      </c>
      <c r="Y20" s="21"/>
    </row>
    <row r="21" spans="2:44" x14ac:dyDescent="0.25">
      <c r="B21" s="17">
        <v>40</v>
      </c>
      <c r="C21" s="23">
        <f t="shared" si="3"/>
        <v>0.498</v>
      </c>
      <c r="D21" s="24">
        <v>0.502</v>
      </c>
      <c r="E21" s="23">
        <f t="shared" si="3"/>
        <v>0.43300000000000005</v>
      </c>
      <c r="F21" s="24">
        <v>0.56699999999999995</v>
      </c>
      <c r="G21" s="32">
        <f t="shared" ref="G21" si="27">1-H21</f>
        <v>0.65</v>
      </c>
      <c r="H21" s="33">
        <v>0.35</v>
      </c>
      <c r="I21" s="32">
        <f t="shared" ref="I21" si="28">1-J21</f>
        <v>0.58000000000000007</v>
      </c>
      <c r="J21" s="33">
        <v>0.42</v>
      </c>
      <c r="L21" s="6">
        <v>14</v>
      </c>
      <c r="M21" s="30">
        <v>0.15410312372921198</v>
      </c>
      <c r="N21" s="30">
        <v>0.84589687627078802</v>
      </c>
      <c r="O21" s="30">
        <v>0.13122937390696998</v>
      </c>
      <c r="P21" s="30">
        <v>0.86877062609303002</v>
      </c>
      <c r="Q21" s="30">
        <f t="shared" si="0"/>
        <v>0.14235576713301112</v>
      </c>
      <c r="R21" s="30">
        <f t="shared" si="0"/>
        <v>0.85754423286698889</v>
      </c>
      <c r="S21" s="31">
        <f t="shared" si="1"/>
        <v>0.29851062771301196</v>
      </c>
      <c r="T21" s="31">
        <v>0.70148937228698804</v>
      </c>
      <c r="U21" s="31">
        <f t="shared" si="6"/>
        <v>0.24480351790723998</v>
      </c>
      <c r="V21" s="31">
        <v>0.75519648209276002</v>
      </c>
      <c r="W21" s="31">
        <f t="shared" si="2"/>
        <v>0.27093440003086022</v>
      </c>
      <c r="X21" s="31">
        <f t="shared" si="2"/>
        <v>0.72896559996913979</v>
      </c>
      <c r="Y21" s="21"/>
    </row>
    <row r="22" spans="2:44" x14ac:dyDescent="0.25">
      <c r="B22" s="17">
        <v>50</v>
      </c>
      <c r="C22" s="23">
        <f t="shared" si="3"/>
        <v>0.58600000000000008</v>
      </c>
      <c r="D22" s="24">
        <v>0.41399999999999998</v>
      </c>
      <c r="E22" s="23">
        <f t="shared" si="3"/>
        <v>0.52900000000000003</v>
      </c>
      <c r="F22" s="24">
        <v>0.47099999999999997</v>
      </c>
      <c r="G22" s="32">
        <f t="shared" ref="G22" si="29">1-H22</f>
        <v>0.72</v>
      </c>
      <c r="H22" s="33">
        <v>0.28000000000000003</v>
      </c>
      <c r="I22" s="32">
        <f t="shared" ref="I22" si="30">1-J22</f>
        <v>0.63500000000000001</v>
      </c>
      <c r="J22" s="33">
        <v>0.36499999999999999</v>
      </c>
      <c r="L22" s="6">
        <v>15</v>
      </c>
      <c r="M22" s="30">
        <v>0.16593909413670604</v>
      </c>
      <c r="N22" s="30">
        <v>0.83406090586329396</v>
      </c>
      <c r="O22" s="30">
        <v>0.14108632391447296</v>
      </c>
      <c r="P22" s="30">
        <v>0.85891367608552704</v>
      </c>
      <c r="Q22" s="30">
        <f t="shared" si="0"/>
        <v>0.15317551438030902</v>
      </c>
      <c r="R22" s="30">
        <f t="shared" si="0"/>
        <v>0.84672448561969094</v>
      </c>
      <c r="S22" s="31">
        <f t="shared" si="1"/>
        <v>0.319544818826618</v>
      </c>
      <c r="T22" s="31">
        <v>0.680455181173382</v>
      </c>
      <c r="U22" s="31">
        <f t="shared" si="6"/>
        <v>0.261705122920597</v>
      </c>
      <c r="V22" s="31">
        <v>0.738294877079403</v>
      </c>
      <c r="W22" s="31">
        <f t="shared" si="2"/>
        <v>0.2898468843145372</v>
      </c>
      <c r="X22" s="31">
        <f t="shared" si="2"/>
        <v>0.71005311568546281</v>
      </c>
      <c r="Y22" s="21"/>
    </row>
    <row r="23" spans="2:44" x14ac:dyDescent="0.25">
      <c r="B23" s="17">
        <v>60</v>
      </c>
      <c r="C23" s="23">
        <f t="shared" si="3"/>
        <v>0.65</v>
      </c>
      <c r="D23" s="24">
        <v>0.35</v>
      </c>
      <c r="E23" s="23">
        <f t="shared" si="3"/>
        <v>0.59799999999999998</v>
      </c>
      <c r="F23" s="24">
        <v>0.40200000000000002</v>
      </c>
      <c r="G23" s="32">
        <f t="shared" ref="G23" si="31">1-H23</f>
        <v>0.76</v>
      </c>
      <c r="H23" s="33">
        <v>0.24</v>
      </c>
      <c r="I23" s="32">
        <f t="shared" ref="I23" si="32">1-J23</f>
        <v>0.71</v>
      </c>
      <c r="J23" s="33">
        <v>0.28999999999999998</v>
      </c>
      <c r="L23" s="6">
        <v>16</v>
      </c>
      <c r="M23" s="30">
        <v>0.17788487042249401</v>
      </c>
      <c r="N23" s="30">
        <v>0.82211512957750599</v>
      </c>
      <c r="O23" s="30">
        <v>0.15111147264074198</v>
      </c>
      <c r="P23" s="30">
        <v>0.84888852735925802</v>
      </c>
      <c r="Q23" s="30">
        <f t="shared" si="0"/>
        <v>0.16413500621319116</v>
      </c>
      <c r="R23" s="30">
        <f t="shared" si="0"/>
        <v>0.8357649937868088</v>
      </c>
      <c r="S23" s="31">
        <f t="shared" si="1"/>
        <v>0.34020829033040101</v>
      </c>
      <c r="T23" s="31">
        <v>0.65979170966959899</v>
      </c>
      <c r="U23" s="31">
        <f t="shared" si="6"/>
        <v>0.27842998701782296</v>
      </c>
      <c r="V23" s="31">
        <v>0.72157001298217704</v>
      </c>
      <c r="W23" s="31">
        <f t="shared" si="2"/>
        <v>0.30848817773234671</v>
      </c>
      <c r="X23" s="31">
        <f t="shared" si="2"/>
        <v>0.6914118222676533</v>
      </c>
      <c r="Y23" s="21"/>
    </row>
    <row r="24" spans="2:44" x14ac:dyDescent="0.25">
      <c r="B24" s="17">
        <v>70</v>
      </c>
      <c r="C24" s="23">
        <f t="shared" si="3"/>
        <v>0.69700000000000006</v>
      </c>
      <c r="D24" s="24">
        <v>0.30299999999999999</v>
      </c>
      <c r="E24" s="23">
        <f t="shared" si="3"/>
        <v>0.65100000000000002</v>
      </c>
      <c r="F24" s="24">
        <v>0.34899999999999998</v>
      </c>
      <c r="G24" s="32">
        <f t="shared" ref="G24" si="33">1-H24</f>
        <v>0.79</v>
      </c>
      <c r="H24" s="33">
        <v>0.21</v>
      </c>
      <c r="I24" s="32">
        <f t="shared" ref="I24" si="34">1-J24</f>
        <v>0.74</v>
      </c>
      <c r="J24" s="33">
        <v>0.26</v>
      </c>
      <c r="L24" s="6">
        <v>17</v>
      </c>
      <c r="M24" s="30">
        <v>0.189999220356592</v>
      </c>
      <c r="N24" s="30">
        <v>0.810000779643408</v>
      </c>
      <c r="O24" s="30">
        <v>0.161314291094377</v>
      </c>
      <c r="P24" s="30">
        <v>0.838685708905623</v>
      </c>
      <c r="Q24" s="30">
        <f t="shared" si="0"/>
        <v>0.17526772021596626</v>
      </c>
      <c r="R24" s="30">
        <f t="shared" si="0"/>
        <v>0.82463227978403375</v>
      </c>
      <c r="S24" s="31">
        <f t="shared" si="1"/>
        <v>0.36041006748840598</v>
      </c>
      <c r="T24" s="31">
        <v>0.63958993251159402</v>
      </c>
      <c r="U24" s="31">
        <f t="shared" si="6"/>
        <v>0.29496250619453701</v>
      </c>
      <c r="V24" s="31">
        <v>0.70503749380546299</v>
      </c>
      <c r="W24" s="31">
        <f t="shared" si="2"/>
        <v>0.32680597229403174</v>
      </c>
      <c r="X24" s="31">
        <f t="shared" si="2"/>
        <v>0.67309402770596827</v>
      </c>
      <c r="Y24" s="21"/>
    </row>
    <row r="25" spans="2:44" x14ac:dyDescent="0.25">
      <c r="B25" s="17">
        <v>80</v>
      </c>
      <c r="C25" s="23">
        <f t="shared" si="3"/>
        <v>0.73399999999999999</v>
      </c>
      <c r="D25" s="24">
        <v>0.26600000000000001</v>
      </c>
      <c r="E25" s="23">
        <f t="shared" si="3"/>
        <v>0.69199999999999995</v>
      </c>
      <c r="F25" s="24">
        <v>0.308</v>
      </c>
      <c r="G25" s="32">
        <f t="shared" ref="G25" si="35">1-H25</f>
        <v>0.82000000000000006</v>
      </c>
      <c r="H25" s="33">
        <v>0.18</v>
      </c>
      <c r="I25" s="32">
        <f t="shared" ref="I25" si="36">1-J25</f>
        <v>0.77</v>
      </c>
      <c r="J25" s="33">
        <v>0.23</v>
      </c>
      <c r="L25" s="6">
        <v>18</v>
      </c>
      <c r="M25" s="30">
        <v>0.20235645914254596</v>
      </c>
      <c r="N25" s="30">
        <v>0.79764354085745404</v>
      </c>
      <c r="O25" s="30">
        <v>0.17169852341201697</v>
      </c>
      <c r="P25" s="30">
        <v>0.82830147658798303</v>
      </c>
      <c r="Q25" s="30">
        <f t="shared" si="0"/>
        <v>0.1866117682604434</v>
      </c>
      <c r="R25" s="30">
        <f t="shared" si="0"/>
        <v>0.81328823173955667</v>
      </c>
      <c r="S25" s="31">
        <f t="shared" si="1"/>
        <v>0.38005917556468005</v>
      </c>
      <c r="T25" s="31">
        <v>0.61994082443531995</v>
      </c>
      <c r="U25" s="31">
        <f t="shared" si="6"/>
        <v>0.311285323221838</v>
      </c>
      <c r="V25" s="31">
        <v>0.688714676778162</v>
      </c>
      <c r="W25" s="31">
        <f t="shared" si="2"/>
        <v>0.3447470607804799</v>
      </c>
      <c r="X25" s="31">
        <f t="shared" si="2"/>
        <v>0.65515293921952011</v>
      </c>
      <c r="Y25" s="21"/>
    </row>
    <row r="26" spans="2:44" x14ac:dyDescent="0.25">
      <c r="B26" s="16">
        <v>90</v>
      </c>
      <c r="C26" s="23">
        <f t="shared" si="3"/>
        <v>0.76200000000000001</v>
      </c>
      <c r="D26" s="24">
        <v>0.23799999999999999</v>
      </c>
      <c r="E26" s="23">
        <f t="shared" si="3"/>
        <v>0.72499999999999998</v>
      </c>
      <c r="F26" s="24">
        <v>0.27500000000000002</v>
      </c>
      <c r="G26" s="32">
        <f t="shared" ref="G26" si="37">1-H26</f>
        <v>0.84</v>
      </c>
      <c r="H26" s="33">
        <v>0.16</v>
      </c>
      <c r="I26" s="32">
        <f t="shared" ref="I26" si="38">1-J26</f>
        <v>0.79</v>
      </c>
      <c r="J26" s="33">
        <v>0.21</v>
      </c>
      <c r="L26" s="6">
        <v>19</v>
      </c>
      <c r="M26" s="30">
        <v>0.21503090198389796</v>
      </c>
      <c r="N26" s="30">
        <v>0.78496909801610204</v>
      </c>
      <c r="O26" s="30">
        <v>0.18226791373029905</v>
      </c>
      <c r="P26" s="30">
        <v>0.81773208626970095</v>
      </c>
      <c r="Q26" s="30">
        <f t="shared" si="0"/>
        <v>0.19820526221842868</v>
      </c>
      <c r="R26" s="30">
        <f t="shared" si="0"/>
        <v>0.8016947377815713</v>
      </c>
      <c r="S26" s="31">
        <f t="shared" si="1"/>
        <v>0.39906463982326801</v>
      </c>
      <c r="T26" s="31">
        <v>0.60093536017673199</v>
      </c>
      <c r="U26" s="31">
        <f t="shared" si="6"/>
        <v>0.32737829381053996</v>
      </c>
      <c r="V26" s="31">
        <v>0.67262170618946004</v>
      </c>
      <c r="W26" s="31">
        <f t="shared" si="2"/>
        <v>0.36225680648935743</v>
      </c>
      <c r="X26" s="31">
        <f t="shared" si="2"/>
        <v>0.63764319351064258</v>
      </c>
      <c r="Y26" s="21"/>
    </row>
    <row r="27" spans="2:44" x14ac:dyDescent="0.25">
      <c r="B27" s="16">
        <v>100</v>
      </c>
      <c r="C27" s="23">
        <f t="shared" si="3"/>
        <v>0.78500000000000003</v>
      </c>
      <c r="D27" s="23">
        <v>0.215</v>
      </c>
      <c r="E27" s="23">
        <f t="shared" si="3"/>
        <v>0.752</v>
      </c>
      <c r="F27" s="23">
        <v>0.248</v>
      </c>
      <c r="G27" s="32">
        <f t="shared" ref="G27" si="39">1-H27</f>
        <v>0.85</v>
      </c>
      <c r="H27" s="33">
        <v>0.15</v>
      </c>
      <c r="I27" s="32">
        <f t="shared" ref="I27" si="40">1-J27</f>
        <v>0.82000000000000006</v>
      </c>
      <c r="J27" s="33">
        <v>0.18</v>
      </c>
      <c r="L27" s="6">
        <v>20</v>
      </c>
      <c r="M27" s="30">
        <v>0.22809686408419105</v>
      </c>
      <c r="N27" s="30">
        <v>0.77190313591580895</v>
      </c>
      <c r="O27" s="30">
        <v>0.19302620618586197</v>
      </c>
      <c r="P27" s="30">
        <v>0.80697379381413803</v>
      </c>
      <c r="Q27" s="30">
        <f t="shared" si="0"/>
        <v>0.21008631396172966</v>
      </c>
      <c r="R27" s="30">
        <f t="shared" si="0"/>
        <v>0.78981368603827029</v>
      </c>
      <c r="S27" s="31">
        <f t="shared" si="1"/>
        <v>0.41733548552821598</v>
      </c>
      <c r="T27" s="31">
        <v>0.58266451447178402</v>
      </c>
      <c r="U27" s="31">
        <f t="shared" si="6"/>
        <v>0.34322272888886296</v>
      </c>
      <c r="V27" s="31">
        <v>0.65677727111113704</v>
      </c>
      <c r="W27" s="31">
        <f t="shared" si="2"/>
        <v>0.37928131909933904</v>
      </c>
      <c r="X27" s="31">
        <f t="shared" si="2"/>
        <v>0.62061868090066108</v>
      </c>
      <c r="Y27" s="21"/>
    </row>
    <row r="28" spans="2:44" x14ac:dyDescent="0.25">
      <c r="B28" s="17">
        <v>150</v>
      </c>
      <c r="C28" s="23">
        <f t="shared" si="3"/>
        <v>0.85599999999999998</v>
      </c>
      <c r="D28" s="23">
        <v>0.14399999999999999</v>
      </c>
      <c r="E28" s="23">
        <f t="shared" si="3"/>
        <v>0.83299999999999996</v>
      </c>
      <c r="F28" s="23">
        <v>0.16700000000000001</v>
      </c>
      <c r="G28" s="32"/>
      <c r="H28" s="33"/>
      <c r="I28" s="32"/>
      <c r="J28" s="33"/>
      <c r="L28" s="6">
        <v>21</v>
      </c>
      <c r="M28" s="30">
        <v>0.24160398476302003</v>
      </c>
      <c r="N28" s="30">
        <v>0.75839601523697997</v>
      </c>
      <c r="O28" s="30">
        <v>0.20397542872506502</v>
      </c>
      <c r="P28" s="30">
        <v>0.79602457127493498</v>
      </c>
      <c r="Q28" s="30">
        <f t="shared" si="0"/>
        <v>0.22228013797267659</v>
      </c>
      <c r="R28" s="30">
        <f t="shared" si="0"/>
        <v>0.77761986202732336</v>
      </c>
      <c r="S28" s="31">
        <f t="shared" si="1"/>
        <v>0.43480093041588297</v>
      </c>
      <c r="T28" s="31">
        <v>0.56519906958411703</v>
      </c>
      <c r="U28" s="31">
        <f t="shared" si="6"/>
        <v>0.35880144851802998</v>
      </c>
      <c r="V28" s="31">
        <v>0.64119855148197002</v>
      </c>
      <c r="W28" s="31">
        <f t="shared" si="2"/>
        <v>0.3957773160574326</v>
      </c>
      <c r="X28" s="31">
        <f t="shared" si="2"/>
        <v>0.60412268394256741</v>
      </c>
      <c r="Y28" s="21"/>
    </row>
    <row r="29" spans="2:44" x14ac:dyDescent="0.25">
      <c r="B29" s="17">
        <v>200</v>
      </c>
      <c r="C29" s="23">
        <f t="shared" si="3"/>
        <v>0.89200000000000002</v>
      </c>
      <c r="D29" s="24">
        <v>0.108</v>
      </c>
      <c r="E29" s="23">
        <f t="shared" si="3"/>
        <v>0.874</v>
      </c>
      <c r="F29" s="24">
        <v>0.126</v>
      </c>
      <c r="G29" s="32">
        <f t="shared" ref="G29" si="41">1-H29</f>
        <v>0.92</v>
      </c>
      <c r="H29" s="33">
        <v>0.08</v>
      </c>
      <c r="I29" s="32">
        <f t="shared" ref="I29" si="42">1-J29</f>
        <v>0.90500000000000003</v>
      </c>
      <c r="J29" s="33">
        <v>9.5000000000000001E-2</v>
      </c>
      <c r="L29" s="6">
        <v>22</v>
      </c>
      <c r="M29" s="30">
        <v>0.25550319980416902</v>
      </c>
      <c r="N29" s="30">
        <v>0.74449680019583098</v>
      </c>
      <c r="O29" s="30">
        <v>0.21511074453315604</v>
      </c>
      <c r="P29" s="30">
        <v>0.78488925546684396</v>
      </c>
      <c r="Q29" s="30">
        <f t="shared" si="0"/>
        <v>0.23476035917568605</v>
      </c>
      <c r="R29" s="30">
        <f t="shared" si="0"/>
        <v>0.76513964082431396</v>
      </c>
      <c r="S29" s="31">
        <f t="shared" si="1"/>
        <v>0.45147096211187598</v>
      </c>
      <c r="T29" s="31">
        <v>0.54852903788812402</v>
      </c>
      <c r="U29" s="31">
        <f t="shared" si="6"/>
        <v>0.37409269109972498</v>
      </c>
      <c r="V29" s="31">
        <v>0.62590730890027502</v>
      </c>
      <c r="W29" s="31">
        <f t="shared" si="2"/>
        <v>0.41173849981353255</v>
      </c>
      <c r="X29" s="31">
        <f t="shared" si="2"/>
        <v>0.58816150018646751</v>
      </c>
      <c r="Y29" s="21"/>
    </row>
    <row r="30" spans="2:44" x14ac:dyDescent="0.25">
      <c r="B30" s="17">
        <v>250</v>
      </c>
      <c r="C30" s="23">
        <f t="shared" si="3"/>
        <v>0.91300000000000003</v>
      </c>
      <c r="D30" s="24">
        <v>8.6999999999999994E-2</v>
      </c>
      <c r="E30" s="23">
        <f t="shared" si="3"/>
        <v>0.89900000000000002</v>
      </c>
      <c r="F30" s="24">
        <v>0.10100000000000001</v>
      </c>
      <c r="G30" s="32"/>
      <c r="H30" s="33"/>
      <c r="I30" s="32"/>
      <c r="J30" s="33"/>
      <c r="L30" s="6">
        <v>23</v>
      </c>
      <c r="M30" s="30">
        <v>0.269720769107474</v>
      </c>
      <c r="N30" s="30">
        <v>0.730279230892526</v>
      </c>
      <c r="O30" s="30">
        <v>0.22642560060510097</v>
      </c>
      <c r="P30" s="30">
        <v>0.77357439939489903</v>
      </c>
      <c r="Q30" s="30">
        <f t="shared" si="0"/>
        <v>0.24748770510569615</v>
      </c>
      <c r="R30" s="30">
        <f t="shared" si="0"/>
        <v>0.75241229489430395</v>
      </c>
      <c r="S30" s="31">
        <f t="shared" si="1"/>
        <v>0.46737576071411402</v>
      </c>
      <c r="T30" s="31">
        <v>0.53262423928588598</v>
      </c>
      <c r="U30" s="31">
        <f t="shared" si="6"/>
        <v>0.38905781986695098</v>
      </c>
      <c r="V30" s="31">
        <v>0.61094218013304902</v>
      </c>
      <c r="W30" s="31">
        <f t="shared" si="2"/>
        <v>0.4271597512775327</v>
      </c>
      <c r="X30" s="31">
        <f t="shared" si="2"/>
        <v>0.57274024872246732</v>
      </c>
      <c r="Y30" s="21"/>
    </row>
    <row r="31" spans="2:44" x14ac:dyDescent="0.25">
      <c r="B31" s="17">
        <v>300</v>
      </c>
      <c r="C31" s="23">
        <f t="shared" si="3"/>
        <v>0.92700000000000005</v>
      </c>
      <c r="D31" s="24">
        <v>7.2999999999999995E-2</v>
      </c>
      <c r="E31" s="23">
        <f t="shared" si="3"/>
        <v>0.91600000000000004</v>
      </c>
      <c r="F31" s="24">
        <v>8.4000000000000005E-2</v>
      </c>
      <c r="G31" s="32">
        <f t="shared" ref="G31" si="43">1-H31</f>
        <v>0.94499999999999995</v>
      </c>
      <c r="H31" s="33">
        <v>5.5E-2</v>
      </c>
      <c r="I31" s="32">
        <f t="shared" ref="I31" si="44">1-J31</f>
        <v>0.94</v>
      </c>
      <c r="J31" s="33">
        <v>0.06</v>
      </c>
      <c r="L31" s="6">
        <v>24</v>
      </c>
      <c r="M31" s="30">
        <v>0.28418295257276904</v>
      </c>
      <c r="N31" s="30">
        <v>0.71581704742723096</v>
      </c>
      <c r="O31" s="30">
        <v>0.23791344393586999</v>
      </c>
      <c r="P31" s="30">
        <v>0.76208655606413001</v>
      </c>
      <c r="Q31" s="30">
        <f t="shared" si="0"/>
        <v>0.26042290329764628</v>
      </c>
      <c r="R31" s="30">
        <f t="shared" si="0"/>
        <v>0.73947709670235384</v>
      </c>
      <c r="S31" s="31">
        <f t="shared" si="1"/>
        <v>0.48254550632051796</v>
      </c>
      <c r="T31" s="31">
        <v>0.51745449367948204</v>
      </c>
      <c r="U31" s="31">
        <f t="shared" si="6"/>
        <v>0.40365842699670096</v>
      </c>
      <c r="V31" s="31">
        <v>0.59634157300329904</v>
      </c>
      <c r="W31" s="31">
        <f t="shared" si="2"/>
        <v>0.44203606878470014</v>
      </c>
      <c r="X31" s="31">
        <f t="shared" si="2"/>
        <v>0.55786393121529976</v>
      </c>
      <c r="Y31" s="21"/>
      <c r="Z31" s="264" t="s">
        <v>668</v>
      </c>
      <c r="AA31" s="264"/>
      <c r="AB31" s="264"/>
      <c r="AC31" s="264"/>
      <c r="AD31" s="264"/>
      <c r="AE31" s="264"/>
      <c r="AF31" s="264"/>
      <c r="AG31" s="264"/>
      <c r="AH31" s="264"/>
      <c r="AI31" s="264"/>
      <c r="AJ31" s="264"/>
      <c r="AK31" s="264"/>
      <c r="AL31" s="264"/>
      <c r="AM31" s="264"/>
      <c r="AN31" s="264"/>
      <c r="AO31" s="264"/>
      <c r="AP31" s="264"/>
      <c r="AQ31" s="264"/>
      <c r="AR31" s="264"/>
    </row>
    <row r="32" spans="2:44" x14ac:dyDescent="0.25">
      <c r="B32" s="17">
        <v>400</v>
      </c>
      <c r="C32" s="23">
        <f t="shared" si="3"/>
        <v>0.94599999999999995</v>
      </c>
      <c r="D32" s="24">
        <v>5.3999999999999999E-2</v>
      </c>
      <c r="E32" s="23">
        <f t="shared" si="3"/>
        <v>0.93700000000000006</v>
      </c>
      <c r="F32" s="24">
        <v>6.3E-2</v>
      </c>
      <c r="G32" s="32">
        <f t="shared" ref="G32" si="45">1-H32</f>
        <v>0.96</v>
      </c>
      <c r="H32" s="33">
        <v>0.04</v>
      </c>
      <c r="I32" s="32">
        <f t="shared" ref="I32" si="46">1-J32</f>
        <v>0.95</v>
      </c>
      <c r="J32" s="33">
        <v>0.05</v>
      </c>
      <c r="L32" s="6">
        <v>25</v>
      </c>
      <c r="M32" s="30">
        <v>0.29881601009988901</v>
      </c>
      <c r="N32" s="30">
        <v>0.70118398990011099</v>
      </c>
      <c r="O32" s="30">
        <v>0.24956772152043005</v>
      </c>
      <c r="P32" s="30">
        <v>0.75043227847956995</v>
      </c>
      <c r="Q32" s="30">
        <f t="shared" si="0"/>
        <v>0.2735266812864745</v>
      </c>
      <c r="R32" s="30">
        <f t="shared" si="0"/>
        <v>0.72637331871352551</v>
      </c>
      <c r="S32" s="31">
        <f t="shared" si="1"/>
        <v>0.49701037902900702</v>
      </c>
      <c r="T32" s="31">
        <v>0.50298962097099298</v>
      </c>
      <c r="U32" s="31">
        <f t="shared" si="6"/>
        <v>0.41787852914082502</v>
      </c>
      <c r="V32" s="31">
        <v>0.58212147085917498</v>
      </c>
      <c r="W32" s="31">
        <f t="shared" si="2"/>
        <v>0.45637395218345556</v>
      </c>
      <c r="X32" s="31">
        <f t="shared" si="2"/>
        <v>0.54352604781654446</v>
      </c>
      <c r="Y32" s="21"/>
    </row>
    <row r="33" spans="2:25" x14ac:dyDescent="0.25">
      <c r="B33" s="17">
        <v>500</v>
      </c>
      <c r="C33" s="23">
        <f t="shared" si="3"/>
        <v>0.95699999999999996</v>
      </c>
      <c r="D33" s="24">
        <v>4.2999999999999997E-2</v>
      </c>
      <c r="E33" s="23">
        <f t="shared" si="3"/>
        <v>0.95</v>
      </c>
      <c r="F33" s="24">
        <v>0.05</v>
      </c>
      <c r="G33" s="32">
        <f t="shared" ref="G33" si="47">1-H33</f>
        <v>0.97</v>
      </c>
      <c r="H33" s="33">
        <v>0.03</v>
      </c>
      <c r="I33" s="32">
        <f t="shared" ref="I33" si="48">1-J33</f>
        <v>0.95499999999999996</v>
      </c>
      <c r="J33" s="33">
        <v>4.4999999999999998E-2</v>
      </c>
      <c r="L33" s="6">
        <v>26</v>
      </c>
      <c r="M33" s="30">
        <v>0.31354620158866997</v>
      </c>
      <c r="N33" s="30">
        <v>0.68645379841133003</v>
      </c>
      <c r="O33" s="30">
        <v>0.26138188035375098</v>
      </c>
      <c r="P33" s="30">
        <v>0.73861811964624902</v>
      </c>
      <c r="Q33" s="30">
        <f t="shared" si="0"/>
        <v>0.28675976660712116</v>
      </c>
      <c r="R33" s="30">
        <f t="shared" si="0"/>
        <v>0.71314023339287891</v>
      </c>
      <c r="S33" s="31">
        <f t="shared" si="1"/>
        <v>0.51080055893750098</v>
      </c>
      <c r="T33" s="31">
        <v>0.48919944106249902</v>
      </c>
      <c r="U33" s="31">
        <f t="shared" si="6"/>
        <v>0.43170982755695697</v>
      </c>
      <c r="V33" s="31">
        <v>0.56829017244304303</v>
      </c>
      <c r="W33" s="31">
        <f t="shared" si="2"/>
        <v>0.47018384275652619</v>
      </c>
      <c r="X33" s="31">
        <f t="shared" si="2"/>
        <v>0.52971615724347387</v>
      </c>
      <c r="Y33" s="21"/>
    </row>
    <row r="34" spans="2:25" x14ac:dyDescent="0.25">
      <c r="B34" s="17">
        <v>600</v>
      </c>
      <c r="C34" s="23"/>
      <c r="D34" s="26"/>
      <c r="E34" s="23"/>
      <c r="F34" s="26"/>
      <c r="G34" s="32">
        <f t="shared" ref="G34" si="49">1-H34</f>
        <v>0.97499999999999998</v>
      </c>
      <c r="H34" s="33">
        <v>2.5000000000000001E-2</v>
      </c>
      <c r="I34" s="32">
        <f t="shared" ref="I34" si="50">1-J34</f>
        <v>0.96499999999999997</v>
      </c>
      <c r="J34" s="33">
        <v>3.5000000000000003E-2</v>
      </c>
      <c r="L34" s="6">
        <v>27</v>
      </c>
      <c r="M34" s="30">
        <v>0.32829978693894502</v>
      </c>
      <c r="N34" s="30">
        <v>0.67170021306105498</v>
      </c>
      <c r="O34" s="30">
        <v>0.27334936743079896</v>
      </c>
      <c r="P34" s="30">
        <v>0.72665063256920104</v>
      </c>
      <c r="Q34" s="30">
        <f t="shared" si="0"/>
        <v>0.300082886794523</v>
      </c>
      <c r="R34" s="30">
        <f t="shared" si="0"/>
        <v>0.6998171132054769</v>
      </c>
      <c r="S34" s="31">
        <f t="shared" si="1"/>
        <v>0.52394622614392006</v>
      </c>
      <c r="T34" s="31">
        <v>0.47605377385608</v>
      </c>
      <c r="U34" s="31">
        <f t="shared" si="6"/>
        <v>0.44514410879949495</v>
      </c>
      <c r="V34" s="31">
        <v>0.55485589120050505</v>
      </c>
      <c r="W34" s="31">
        <f t="shared" si="2"/>
        <v>0.48347622553535002</v>
      </c>
      <c r="X34" s="31">
        <f t="shared" si="2"/>
        <v>0.51642377446465004</v>
      </c>
      <c r="Y34" s="21"/>
    </row>
    <row r="35" spans="2:25" x14ac:dyDescent="0.25">
      <c r="B35" s="17">
        <v>700</v>
      </c>
      <c r="C35" s="23"/>
      <c r="D35" s="26"/>
      <c r="E35" s="23"/>
      <c r="F35" s="26"/>
      <c r="G35" s="32">
        <f t="shared" ref="G35" si="51">1-H35</f>
        <v>0.97699999999999998</v>
      </c>
      <c r="H35" s="33">
        <v>2.3E-2</v>
      </c>
      <c r="I35" s="32">
        <f t="shared" ref="I35" si="52">1-J35</f>
        <v>0.97</v>
      </c>
      <c r="J35" s="33">
        <v>0.03</v>
      </c>
      <c r="L35" s="6">
        <v>28</v>
      </c>
      <c r="M35" s="30">
        <v>0.34300302605055</v>
      </c>
      <c r="N35" s="30">
        <v>0.65699697394945</v>
      </c>
      <c r="O35" s="30">
        <v>0.28546362974654405</v>
      </c>
      <c r="P35" s="30">
        <v>0.71453637025345595</v>
      </c>
      <c r="Q35" s="30">
        <f t="shared" si="0"/>
        <v>0.31345676938362033</v>
      </c>
      <c r="R35" s="30">
        <f t="shared" si="0"/>
        <v>0.68644323061637968</v>
      </c>
      <c r="S35" s="31">
        <f t="shared" si="1"/>
        <v>0.53647756074618302</v>
      </c>
      <c r="T35" s="31">
        <v>0.46352243925381698</v>
      </c>
      <c r="U35" s="31">
        <f t="shared" si="6"/>
        <v>0.45817436781663001</v>
      </c>
      <c r="V35" s="31">
        <v>0.54182563218336999</v>
      </c>
      <c r="W35" s="31">
        <f t="shared" si="2"/>
        <v>0.49626220533654064</v>
      </c>
      <c r="X35" s="31">
        <f t="shared" si="2"/>
        <v>0.50363779466345937</v>
      </c>
      <c r="Y35" s="21"/>
    </row>
    <row r="36" spans="2:25" x14ac:dyDescent="0.25">
      <c r="B36" s="17">
        <v>800</v>
      </c>
      <c r="C36" s="23"/>
      <c r="D36" s="26"/>
      <c r="E36" s="23"/>
      <c r="F36" s="26"/>
      <c r="G36" s="32">
        <f t="shared" ref="G36" si="53">1-H36</f>
        <v>0.98</v>
      </c>
      <c r="H36" s="33">
        <v>0.02</v>
      </c>
      <c r="I36" s="32">
        <f t="shared" ref="I36" si="54">1-J36</f>
        <v>0.97</v>
      </c>
      <c r="J36" s="33">
        <v>0.03</v>
      </c>
      <c r="L36" s="6">
        <v>29</v>
      </c>
      <c r="M36" s="30">
        <v>0.35758217882332</v>
      </c>
      <c r="N36" s="30">
        <v>0.64241782117668</v>
      </c>
      <c r="O36" s="30">
        <v>0.29771811429595396</v>
      </c>
      <c r="P36" s="30">
        <v>0.70228188570404604</v>
      </c>
      <c r="Q36" s="30">
        <f t="shared" si="0"/>
        <v>0.32684214190935162</v>
      </c>
      <c r="R36" s="30">
        <f t="shared" si="0"/>
        <v>0.67305785809064833</v>
      </c>
      <c r="S36" s="31">
        <f t="shared" si="1"/>
        <v>0.54842474284220999</v>
      </c>
      <c r="T36" s="31">
        <v>0.45157525715779001</v>
      </c>
      <c r="U36" s="31">
        <f t="shared" si="6"/>
        <v>0.47079454783698005</v>
      </c>
      <c r="V36" s="31">
        <v>0.52920545216301995</v>
      </c>
      <c r="W36" s="31">
        <f t="shared" si="2"/>
        <v>0.50855337334974338</v>
      </c>
      <c r="X36" s="31">
        <f t="shared" si="2"/>
        <v>0.49134662665025669</v>
      </c>
      <c r="Y36" s="21"/>
    </row>
    <row r="37" spans="2:25" x14ac:dyDescent="0.25">
      <c r="B37" s="17">
        <v>900</v>
      </c>
      <c r="C37" s="23"/>
      <c r="D37" s="26"/>
      <c r="E37" s="23"/>
      <c r="F37" s="26"/>
      <c r="G37" s="32">
        <f t="shared" ref="G37" si="55">1-H37</f>
        <v>0.98</v>
      </c>
      <c r="H37" s="33">
        <v>0.02</v>
      </c>
      <c r="I37" s="32">
        <f t="shared" ref="I37" si="56">1-J37</f>
        <v>0.97499999999999998</v>
      </c>
      <c r="J37" s="33">
        <v>2.5000000000000001E-2</v>
      </c>
      <c r="L37" s="6">
        <v>30</v>
      </c>
      <c r="M37" s="30">
        <v>0.37196350515708898</v>
      </c>
      <c r="N37" s="30">
        <v>0.62803649484291102</v>
      </c>
      <c r="O37" s="30">
        <v>0.31010626807399599</v>
      </c>
      <c r="P37" s="30">
        <v>0.68989373192600401</v>
      </c>
      <c r="Q37" s="30">
        <f t="shared" si="0"/>
        <v>0.34019973190665487</v>
      </c>
      <c r="R37" s="30">
        <f t="shared" si="0"/>
        <v>0.65970026809334503</v>
      </c>
      <c r="S37" s="31">
        <f t="shared" si="1"/>
        <v>0.55981795252992095</v>
      </c>
      <c r="T37" s="31">
        <v>0.440182047470079</v>
      </c>
      <c r="U37" s="31">
        <f t="shared" si="6"/>
        <v>0.48299934274996603</v>
      </c>
      <c r="V37" s="31">
        <v>0.51700065725003397</v>
      </c>
      <c r="W37" s="31">
        <f t="shared" si="2"/>
        <v>0.52036170577852903</v>
      </c>
      <c r="X37" s="31">
        <f t="shared" si="2"/>
        <v>0.47953829422147087</v>
      </c>
      <c r="Y37" s="21"/>
    </row>
    <row r="38" spans="2:25" ht="15" customHeight="1" x14ac:dyDescent="0.25">
      <c r="B38" s="17">
        <v>1000</v>
      </c>
      <c r="C38" s="23">
        <f t="shared" si="3"/>
        <v>0.97799999999999998</v>
      </c>
      <c r="D38" s="26">
        <v>2.1999999999999999E-2</v>
      </c>
      <c r="E38" s="23">
        <f t="shared" si="3"/>
        <v>0.97499999999999998</v>
      </c>
      <c r="F38" s="26">
        <v>2.5000000000000001E-2</v>
      </c>
      <c r="G38" s="32">
        <f t="shared" ref="G38" si="57">1-H38</f>
        <v>0.98</v>
      </c>
      <c r="H38" s="33">
        <v>0.02</v>
      </c>
      <c r="I38" s="32">
        <f t="shared" ref="I38" si="58">1-J38</f>
        <v>0.98</v>
      </c>
      <c r="J38" s="33">
        <v>0.02</v>
      </c>
      <c r="L38" s="6">
        <v>31</v>
      </c>
      <c r="M38" s="30">
        <v>0.38608256335047597</v>
      </c>
      <c r="N38" s="30">
        <v>0.61391743664952403</v>
      </c>
      <c r="O38" s="30">
        <v>0.32261449720211</v>
      </c>
      <c r="P38" s="30">
        <v>0.67738550279789</v>
      </c>
      <c r="Q38" s="30">
        <f t="shared" si="0"/>
        <v>0.35349118396664403</v>
      </c>
      <c r="R38" s="30">
        <f t="shared" si="0"/>
        <v>0.64640881603335598</v>
      </c>
      <c r="S38" s="31">
        <f t="shared" si="1"/>
        <v>0.57068873206336901</v>
      </c>
      <c r="T38" s="31">
        <v>0.42931126793663099</v>
      </c>
      <c r="U38" s="31">
        <f t="shared" si="6"/>
        <v>0.49478575503015798</v>
      </c>
      <c r="V38" s="31">
        <v>0.50521424496984202</v>
      </c>
      <c r="W38" s="31">
        <f t="shared" si="2"/>
        <v>0.53170102626982874</v>
      </c>
      <c r="X38" s="31">
        <f t="shared" si="2"/>
        <v>0.46819897373017128</v>
      </c>
      <c r="Y38" s="21"/>
    </row>
    <row r="39" spans="2:25" x14ac:dyDescent="0.25">
      <c r="L39" s="6">
        <v>32</v>
      </c>
      <c r="M39" s="30">
        <v>0.39991210529723398</v>
      </c>
      <c r="N39" s="30">
        <v>0.60008789470276602</v>
      </c>
      <c r="O39" s="30">
        <v>0.33520104430761499</v>
      </c>
      <c r="P39" s="30">
        <v>0.66479895569238501</v>
      </c>
      <c r="Q39" s="30">
        <f t="shared" si="0"/>
        <v>0.36668181090512864</v>
      </c>
      <c r="R39" s="30">
        <f t="shared" si="0"/>
        <v>0.63321818909487138</v>
      </c>
      <c r="S39" s="31">
        <f t="shared" si="1"/>
        <v>0.58107407232114094</v>
      </c>
      <c r="T39" s="31">
        <v>0.418925927678859</v>
      </c>
      <c r="U39" s="31">
        <f t="shared" si="6"/>
        <v>0.50615124549508805</v>
      </c>
      <c r="V39" s="31">
        <v>0.493848754504912</v>
      </c>
      <c r="W39" s="31">
        <f t="shared" si="2"/>
        <v>0.54258804703482633</v>
      </c>
      <c r="X39" s="31">
        <f t="shared" si="2"/>
        <v>0.45731195296517368</v>
      </c>
      <c r="Y39" s="21"/>
    </row>
    <row r="40" spans="2:25" x14ac:dyDescent="0.25">
      <c r="L40" s="6">
        <v>33</v>
      </c>
      <c r="M40" s="30">
        <v>0.41343418128990295</v>
      </c>
      <c r="N40" s="30">
        <v>0.58656581871009705</v>
      </c>
      <c r="O40" s="30">
        <v>0.34781711114430203</v>
      </c>
      <c r="P40" s="30">
        <v>0.65218288885569797</v>
      </c>
      <c r="Q40" s="30">
        <f t="shared" si="0"/>
        <v>0.37973784259409527</v>
      </c>
      <c r="R40" s="30">
        <f t="shared" si="0"/>
        <v>0.62016215740590486</v>
      </c>
      <c r="S40" s="31">
        <f t="shared" si="1"/>
        <v>0.59101232633795897</v>
      </c>
      <c r="T40" s="31">
        <v>0.40898767366204097</v>
      </c>
      <c r="U40" s="31">
        <f t="shared" si="6"/>
        <v>0.51709348665925903</v>
      </c>
      <c r="V40" s="31">
        <v>0.48290651334074097</v>
      </c>
      <c r="W40" s="31">
        <f t="shared" si="2"/>
        <v>0.55304025223412001</v>
      </c>
      <c r="X40" s="31">
        <f t="shared" si="2"/>
        <v>0.44685974776588</v>
      </c>
      <c r="Y40" s="21"/>
    </row>
    <row r="41" spans="2:25" x14ac:dyDescent="0.25">
      <c r="L41" s="6">
        <v>34</v>
      </c>
      <c r="M41" s="30">
        <v>0.42663084162101905</v>
      </c>
      <c r="N41" s="30">
        <v>0.57336915837898095</v>
      </c>
      <c r="O41" s="30">
        <v>0.36041389946596103</v>
      </c>
      <c r="P41" s="30">
        <v>0.63958610053403897</v>
      </c>
      <c r="Q41" s="30">
        <f t="shared" si="0"/>
        <v>0.39262550890552772</v>
      </c>
      <c r="R41" s="30">
        <f t="shared" si="0"/>
        <v>0.60727449109447229</v>
      </c>
      <c r="S41" s="31">
        <f t="shared" si="1"/>
        <v>0.60054184714854297</v>
      </c>
      <c r="T41" s="31">
        <v>0.39945815285145703</v>
      </c>
      <c r="U41" s="31">
        <f t="shared" si="6"/>
        <v>0.52762181149656806</v>
      </c>
      <c r="V41" s="31">
        <v>0.47237818850343199</v>
      </c>
      <c r="W41" s="31">
        <f t="shared" si="2"/>
        <v>0.56308110667793021</v>
      </c>
      <c r="X41" s="31">
        <f t="shared" si="2"/>
        <v>0.4368188933220698</v>
      </c>
      <c r="Y41" s="21"/>
    </row>
    <row r="42" spans="2:25" x14ac:dyDescent="0.25">
      <c r="L42" s="6">
        <v>35</v>
      </c>
      <c r="M42" s="30">
        <v>0.43948413658312002</v>
      </c>
      <c r="N42" s="30">
        <v>0.56051586341687998</v>
      </c>
      <c r="O42" s="30">
        <v>0.37294261102638404</v>
      </c>
      <c r="P42" s="30">
        <v>0.62705738897361596</v>
      </c>
      <c r="Q42" s="30">
        <f t="shared" si="0"/>
        <v>0.4053110397114118</v>
      </c>
      <c r="R42" s="30">
        <f t="shared" si="0"/>
        <v>0.5945889602885881</v>
      </c>
      <c r="S42" s="31">
        <f t="shared" si="1"/>
        <v>0.60970098778761406</v>
      </c>
      <c r="T42" s="31">
        <v>0.390299012212386</v>
      </c>
      <c r="U42" s="31">
        <f t="shared" si="6"/>
        <v>0.53776305206102393</v>
      </c>
      <c r="V42" s="31">
        <v>0.46223694793897602</v>
      </c>
      <c r="W42" s="31">
        <f t="shared" si="2"/>
        <v>0.57274305045466722</v>
      </c>
      <c r="X42" s="31">
        <f t="shared" si="2"/>
        <v>0.42715694954533279</v>
      </c>
      <c r="Y42" s="21"/>
    </row>
    <row r="43" spans="2:25" x14ac:dyDescent="0.25">
      <c r="L43" s="6">
        <v>36</v>
      </c>
      <c r="M43" s="30">
        <v>0.45197611646874403</v>
      </c>
      <c r="N43" s="30">
        <v>0.54802388353125597</v>
      </c>
      <c r="O43" s="30">
        <v>0.38535444757935999</v>
      </c>
      <c r="P43" s="30">
        <v>0.61464555242064001</v>
      </c>
      <c r="Q43" s="30">
        <f t="shared" si="0"/>
        <v>0.41776066488373209</v>
      </c>
      <c r="R43" s="30">
        <f t="shared" si="0"/>
        <v>0.58213933511626792</v>
      </c>
      <c r="S43" s="31">
        <f t="shared" si="1"/>
        <v>0.61852810128989399</v>
      </c>
      <c r="T43" s="31">
        <v>0.38147189871010601</v>
      </c>
      <c r="U43" s="31">
        <f t="shared" si="6"/>
        <v>0.54754548048965102</v>
      </c>
      <c r="V43" s="31">
        <v>0.45245451951034898</v>
      </c>
      <c r="W43" s="31">
        <f t="shared" si="2"/>
        <v>0.58205926227132032</v>
      </c>
      <c r="X43" s="31">
        <f t="shared" si="2"/>
        <v>0.41784073772867958</v>
      </c>
      <c r="Y43" s="21"/>
    </row>
    <row r="44" spans="2:25" x14ac:dyDescent="0.25">
      <c r="L44" s="6">
        <v>37</v>
      </c>
      <c r="M44" s="30">
        <v>0.46408883157042802</v>
      </c>
      <c r="N44" s="30">
        <v>0.53591116842957198</v>
      </c>
      <c r="O44" s="30">
        <v>0.39760061087867904</v>
      </c>
      <c r="P44" s="30">
        <v>0.60239938912132096</v>
      </c>
      <c r="Q44" s="30">
        <f t="shared" si="0"/>
        <v>0.42994061429447294</v>
      </c>
      <c r="R44" s="30">
        <f t="shared" si="0"/>
        <v>0.56995938570552707</v>
      </c>
      <c r="S44" s="31">
        <f t="shared" si="1"/>
        <v>0.627061540690104</v>
      </c>
      <c r="T44" s="31">
        <v>0.372938459309896</v>
      </c>
      <c r="U44" s="31">
        <f t="shared" si="6"/>
        <v>0.55699661783240106</v>
      </c>
      <c r="V44" s="31">
        <v>0.44300338216759899</v>
      </c>
      <c r="W44" s="31">
        <f t="shared" si="2"/>
        <v>0.59106253560231914</v>
      </c>
      <c r="X44" s="31">
        <f t="shared" si="2"/>
        <v>0.40883746439768087</v>
      </c>
      <c r="Y44" s="21"/>
    </row>
    <row r="45" spans="2:25" x14ac:dyDescent="0.25">
      <c r="L45" s="6">
        <v>38</v>
      </c>
      <c r="M45" s="30">
        <v>0.47580433218071105</v>
      </c>
      <c r="N45" s="30">
        <v>0.52419566781928895</v>
      </c>
      <c r="O45" s="30">
        <v>0.409632302678133</v>
      </c>
      <c r="P45" s="30">
        <v>0.590367697321867</v>
      </c>
      <c r="Q45" s="30">
        <f t="shared" si="0"/>
        <v>0.44181711781562072</v>
      </c>
      <c r="R45" s="30">
        <f t="shared" si="0"/>
        <v>0.55808288218437929</v>
      </c>
      <c r="S45" s="31">
        <f t="shared" si="1"/>
        <v>0.63533965902296408</v>
      </c>
      <c r="T45" s="31">
        <v>0.36466034097703598</v>
      </c>
      <c r="U45" s="31">
        <f t="shared" si="6"/>
        <v>0.56613153989642506</v>
      </c>
      <c r="V45" s="31">
        <v>0.43386846010357499</v>
      </c>
      <c r="W45" s="31">
        <f t="shared" si="2"/>
        <v>0.59977928075705988</v>
      </c>
      <c r="X45" s="31">
        <f t="shared" si="2"/>
        <v>0.40012071924294013</v>
      </c>
      <c r="Y45" s="21"/>
    </row>
    <row r="46" spans="2:25" x14ac:dyDescent="0.25">
      <c r="L46" s="6">
        <v>39</v>
      </c>
      <c r="M46" s="30">
        <v>0.48710466859212997</v>
      </c>
      <c r="N46" s="30">
        <v>0.51289533140787003</v>
      </c>
      <c r="O46" s="30">
        <v>0.42140072473151202</v>
      </c>
      <c r="P46" s="30">
        <v>0.57859927526848798</v>
      </c>
      <c r="Q46" s="30">
        <f t="shared" si="0"/>
        <v>0.45335640531915977</v>
      </c>
      <c r="R46" s="30">
        <f t="shared" si="0"/>
        <v>0.54654359468084024</v>
      </c>
      <c r="S46" s="31">
        <f t="shared" si="1"/>
        <v>0.64340080932319499</v>
      </c>
      <c r="T46" s="31">
        <v>0.35659919067680501</v>
      </c>
      <c r="U46" s="31">
        <f t="shared" si="6"/>
        <v>0.57495508479483792</v>
      </c>
      <c r="V46" s="31">
        <v>0.42504491520516202</v>
      </c>
      <c r="W46" s="31">
        <f t="shared" si="2"/>
        <v>0.60823065713166824</v>
      </c>
      <c r="X46" s="31">
        <f t="shared" si="2"/>
        <v>0.39166934286833166</v>
      </c>
      <c r="Y46" s="21"/>
    </row>
    <row r="47" spans="2:25" x14ac:dyDescent="0.25">
      <c r="L47" s="6">
        <v>40</v>
      </c>
      <c r="M47" s="30">
        <v>0.49797189109722195</v>
      </c>
      <c r="N47" s="30">
        <v>0.50202810890277805</v>
      </c>
      <c r="O47" s="30">
        <v>0.43285707879260604</v>
      </c>
      <c r="P47" s="30">
        <v>0.56714292120739396</v>
      </c>
      <c r="Q47" s="30">
        <f t="shared" si="0"/>
        <v>0.46452470667707474</v>
      </c>
      <c r="R47" s="30">
        <f t="shared" si="0"/>
        <v>0.53537529332292533</v>
      </c>
      <c r="S47" s="31">
        <f t="shared" si="1"/>
        <v>0.65128334462551907</v>
      </c>
      <c r="T47" s="31">
        <v>0.34871665537448099</v>
      </c>
      <c r="U47" s="31">
        <f t="shared" si="6"/>
        <v>0.58347178634707397</v>
      </c>
      <c r="V47" s="31">
        <v>0.41652821365292603</v>
      </c>
      <c r="W47" s="31">
        <f t="shared" si="2"/>
        <v>0.61643766805004208</v>
      </c>
      <c r="X47" s="31">
        <f t="shared" si="2"/>
        <v>0.38346233194995799</v>
      </c>
      <c r="Y47" s="21"/>
    </row>
    <row r="48" spans="2:25" x14ac:dyDescent="0.25">
      <c r="L48" s="6">
        <v>41</v>
      </c>
      <c r="M48" s="30">
        <v>0.50839519120763998</v>
      </c>
      <c r="N48" s="30">
        <v>0.49160480879236002</v>
      </c>
      <c r="O48" s="30">
        <v>0.44396202970693299</v>
      </c>
      <c r="P48" s="30">
        <v>0.55603797029306701</v>
      </c>
      <c r="Q48" s="30">
        <f t="shared" si="0"/>
        <v>0.47529658315480661</v>
      </c>
      <c r="R48" s="30">
        <f t="shared" si="0"/>
        <v>0.5246034168451934</v>
      </c>
      <c r="S48" s="31">
        <f t="shared" si="1"/>
        <v>0.65901590328290705</v>
      </c>
      <c r="T48" s="31">
        <v>0.34098409671709301</v>
      </c>
      <c r="U48" s="31">
        <f t="shared" si="6"/>
        <v>0.59168617837257098</v>
      </c>
      <c r="V48" s="31">
        <v>0.40831382162742902</v>
      </c>
      <c r="W48" s="31">
        <f t="shared" si="2"/>
        <v>0.6244165857860674</v>
      </c>
      <c r="X48" s="31">
        <f t="shared" si="2"/>
        <v>0.37548341421393261</v>
      </c>
      <c r="Y48" s="21"/>
    </row>
    <row r="49" spans="12:25" x14ac:dyDescent="0.25">
      <c r="L49" s="6">
        <v>42</v>
      </c>
      <c r="M49" s="30">
        <v>0.51839232531148904</v>
      </c>
      <c r="N49" s="30">
        <v>0.48160767468851101</v>
      </c>
      <c r="O49" s="30">
        <v>0.45471409468692203</v>
      </c>
      <c r="P49" s="30">
        <v>0.54528590531307797</v>
      </c>
      <c r="Q49" s="30">
        <f t="shared" si="0"/>
        <v>0.48567992159161744</v>
      </c>
      <c r="R49" s="30">
        <f t="shared" si="0"/>
        <v>0.51422007840838257</v>
      </c>
      <c r="S49" s="31">
        <f t="shared" si="1"/>
        <v>0.66658826492134104</v>
      </c>
      <c r="T49" s="31">
        <v>0.33341173507865901</v>
      </c>
      <c r="U49" s="31">
        <f t="shared" si="6"/>
        <v>0.59960327616361808</v>
      </c>
      <c r="V49" s="31">
        <v>0.40039672383638197</v>
      </c>
      <c r="W49" s="31">
        <f t="shared" si="2"/>
        <v>0.63216500536101283</v>
      </c>
      <c r="X49" s="31">
        <f t="shared" si="2"/>
        <v>0.36773499463898729</v>
      </c>
      <c r="Y49" s="21"/>
    </row>
    <row r="50" spans="12:25" x14ac:dyDescent="0.25">
      <c r="L50" s="6">
        <v>43</v>
      </c>
      <c r="M50" s="30">
        <v>0.52798819101599093</v>
      </c>
      <c r="N50" s="30">
        <v>0.47201180898400902</v>
      </c>
      <c r="O50" s="30">
        <v>0.46512125403672899</v>
      </c>
      <c r="P50" s="30">
        <v>0.53487874596327101</v>
      </c>
      <c r="Q50" s="30">
        <f t="shared" si="0"/>
        <v>0.49569094022022592</v>
      </c>
      <c r="R50" s="30">
        <f t="shared" si="0"/>
        <v>0.50420905977977415</v>
      </c>
      <c r="S50" s="31">
        <f t="shared" si="1"/>
        <v>0.67398049448505093</v>
      </c>
      <c r="T50" s="31">
        <v>0.32601950551494902</v>
      </c>
      <c r="U50" s="31">
        <f t="shared" si="6"/>
        <v>0.60723465240518393</v>
      </c>
      <c r="V50" s="31">
        <v>0.39276534759481602</v>
      </c>
      <c r="W50" s="31">
        <f t="shared" si="2"/>
        <v>0.63967915403283859</v>
      </c>
      <c r="X50" s="31">
        <f t="shared" si="2"/>
        <v>0.36022084596716131</v>
      </c>
      <c r="Y50" s="21"/>
    </row>
    <row r="51" spans="12:25" x14ac:dyDescent="0.25">
      <c r="L51" s="6">
        <v>44</v>
      </c>
      <c r="M51" s="30">
        <v>0.53720768592836399</v>
      </c>
      <c r="N51" s="30">
        <v>0.46279231407163601</v>
      </c>
      <c r="O51" s="30">
        <v>0.47519148806051004</v>
      </c>
      <c r="P51" s="30">
        <v>0.52480851193948996</v>
      </c>
      <c r="Q51" s="30">
        <f t="shared" si="0"/>
        <v>0.5053458572733488</v>
      </c>
      <c r="R51" s="30">
        <f t="shared" si="0"/>
        <v>0.4945541427266511</v>
      </c>
      <c r="S51" s="31">
        <f t="shared" si="1"/>
        <v>0.68117265691827</v>
      </c>
      <c r="T51" s="31">
        <v>0.31882734308173</v>
      </c>
      <c r="U51" s="31">
        <f t="shared" si="6"/>
        <v>0.61459661603076898</v>
      </c>
      <c r="V51" s="31">
        <v>0.38540338396923102</v>
      </c>
      <c r="W51" s="31">
        <f t="shared" si="2"/>
        <v>0.6469576882813789</v>
      </c>
      <c r="X51" s="31">
        <f t="shared" si="2"/>
        <v>0.35294231171862112</v>
      </c>
      <c r="Y51" s="21"/>
    </row>
    <row r="52" spans="12:25" x14ac:dyDescent="0.25">
      <c r="L52" s="6">
        <v>45</v>
      </c>
      <c r="M52" s="30">
        <v>0.54607570765583102</v>
      </c>
      <c r="N52" s="30">
        <v>0.45392429234416898</v>
      </c>
      <c r="O52" s="30">
        <v>0.48493277706242099</v>
      </c>
      <c r="P52" s="30">
        <v>0.51506722293757901</v>
      </c>
      <c r="Q52" s="30">
        <f t="shared" si="0"/>
        <v>0.51466089098370538</v>
      </c>
      <c r="R52" s="30">
        <f t="shared" si="0"/>
        <v>0.48523910901629458</v>
      </c>
      <c r="S52" s="31">
        <f t="shared" si="1"/>
        <v>0.68814481716522702</v>
      </c>
      <c r="T52" s="31">
        <v>0.31185518283477298</v>
      </c>
      <c r="U52" s="31">
        <f t="shared" si="6"/>
        <v>0.62170558108900598</v>
      </c>
      <c r="V52" s="31">
        <v>0.37829441891099402</v>
      </c>
      <c r="W52" s="31">
        <f t="shared" si="2"/>
        <v>0.6539993185000168</v>
      </c>
      <c r="X52" s="31">
        <f t="shared" si="2"/>
        <v>0.34590068149998332</v>
      </c>
      <c r="Y52" s="21"/>
    </row>
    <row r="53" spans="12:25" x14ac:dyDescent="0.25">
      <c r="L53" s="6">
        <v>46</v>
      </c>
      <c r="M53" s="30">
        <v>0.55461715380561105</v>
      </c>
      <c r="N53" s="30">
        <v>0.445382846194389</v>
      </c>
      <c r="O53" s="30">
        <v>0.49435310134661903</v>
      </c>
      <c r="P53" s="30">
        <v>0.50564689865338097</v>
      </c>
      <c r="Q53" s="30">
        <f t="shared" si="0"/>
        <v>0.52365225958401351</v>
      </c>
      <c r="R53" s="30">
        <f t="shared" si="0"/>
        <v>0.47624774041598655</v>
      </c>
      <c r="S53" s="31">
        <f t="shared" si="1"/>
        <v>0.69487704017015606</v>
      </c>
      <c r="T53" s="31">
        <v>0.305122959829844</v>
      </c>
      <c r="U53" s="31">
        <f t="shared" si="6"/>
        <v>0.62857796162852497</v>
      </c>
      <c r="V53" s="31">
        <v>0.37142203837147503</v>
      </c>
      <c r="W53" s="31">
        <f t="shared" si="2"/>
        <v>0.66080275508213648</v>
      </c>
      <c r="X53" s="31">
        <f t="shared" si="2"/>
        <v>0.33909724491786358</v>
      </c>
      <c r="Y53" s="21"/>
    </row>
    <row r="54" spans="12:25" x14ac:dyDescent="0.25">
      <c r="L54" s="6">
        <v>47</v>
      </c>
      <c r="M54" s="30">
        <v>0.56285692198492399</v>
      </c>
      <c r="N54" s="30">
        <v>0.43714307801507601</v>
      </c>
      <c r="O54" s="30">
        <v>0.50346044121725808</v>
      </c>
      <c r="P54" s="30">
        <v>0.49653955878274197</v>
      </c>
      <c r="Q54" s="30">
        <f t="shared" si="0"/>
        <v>0.53233618130698968</v>
      </c>
      <c r="R54" s="30">
        <f t="shared" si="0"/>
        <v>0.46756381869301039</v>
      </c>
      <c r="S54" s="31">
        <f t="shared" si="1"/>
        <v>0.70134939087728698</v>
      </c>
      <c r="T54" s="31">
        <v>0.29865060912271302</v>
      </c>
      <c r="U54" s="31">
        <f t="shared" si="6"/>
        <v>0.63523017169795803</v>
      </c>
      <c r="V54" s="31">
        <v>0.36476982830204202</v>
      </c>
      <c r="W54" s="31">
        <f t="shared" si="2"/>
        <v>0.66736670842112145</v>
      </c>
      <c r="X54" s="31">
        <f t="shared" si="2"/>
        <v>0.33253329157887862</v>
      </c>
      <c r="Y54" s="21"/>
    </row>
    <row r="55" spans="12:25" x14ac:dyDescent="0.25">
      <c r="L55" s="6">
        <v>48</v>
      </c>
      <c r="M55" s="30">
        <v>0.57081990980099095</v>
      </c>
      <c r="N55" s="30">
        <v>0.42918009019900899</v>
      </c>
      <c r="O55" s="30">
        <v>0.51226277697849698</v>
      </c>
      <c r="P55" s="30">
        <v>0.48773722302150302</v>
      </c>
      <c r="Q55" s="30">
        <f t="shared" si="0"/>
        <v>0.54072887438535377</v>
      </c>
      <c r="R55" s="30">
        <f t="shared" si="0"/>
        <v>0.45917112561464624</v>
      </c>
      <c r="S55" s="31">
        <f t="shared" si="1"/>
        <v>0.70754193423085199</v>
      </c>
      <c r="T55" s="31">
        <v>0.29245806576914801</v>
      </c>
      <c r="U55" s="31">
        <f t="shared" si="6"/>
        <v>0.64167863137707903</v>
      </c>
      <c r="V55" s="31">
        <v>0.35832136862292102</v>
      </c>
      <c r="W55" s="31">
        <f t="shared" si="2"/>
        <v>0.67368989200372875</v>
      </c>
      <c r="X55" s="31">
        <f t="shared" si="2"/>
        <v>0.32621010799627126</v>
      </c>
      <c r="Y55" s="21"/>
    </row>
    <row r="56" spans="12:25" x14ac:dyDescent="0.25">
      <c r="L56" s="6">
        <v>49</v>
      </c>
      <c r="M56" s="30">
        <v>0.57853101486103198</v>
      </c>
      <c r="N56" s="30">
        <v>0.42146898513896802</v>
      </c>
      <c r="O56" s="30">
        <v>0.52076808893449</v>
      </c>
      <c r="P56" s="30">
        <v>0.47923191106551</v>
      </c>
      <c r="Q56" s="30">
        <f t="shared" si="0"/>
        <v>0.5488465570518225</v>
      </c>
      <c r="R56" s="30">
        <f t="shared" si="0"/>
        <v>0.45105344294817751</v>
      </c>
      <c r="S56" s="31">
        <f t="shared" si="1"/>
        <v>0.71343473517508293</v>
      </c>
      <c r="T56" s="31">
        <v>0.28656526482491701</v>
      </c>
      <c r="U56" s="31">
        <f t="shared" si="6"/>
        <v>0.64794342973491692</v>
      </c>
      <c r="V56" s="31">
        <v>0.35205657026508302</v>
      </c>
      <c r="W56" s="31">
        <f t="shared" si="2"/>
        <v>0.67977290114130429</v>
      </c>
      <c r="X56" s="31">
        <f t="shared" si="2"/>
        <v>0.32012709885869567</v>
      </c>
      <c r="Y56" s="21"/>
    </row>
    <row r="57" spans="12:25" x14ac:dyDescent="0.25">
      <c r="L57" s="6">
        <v>50</v>
      </c>
      <c r="M57" s="30">
        <v>0.58601513477226708</v>
      </c>
      <c r="N57" s="30">
        <v>0.41398486522773298</v>
      </c>
      <c r="O57" s="30">
        <v>0.52898435738939398</v>
      </c>
      <c r="P57" s="30">
        <v>0.47101564261060602</v>
      </c>
      <c r="Q57" s="30">
        <f t="shared" si="0"/>
        <v>0.55670544753911422</v>
      </c>
      <c r="R57" s="30">
        <f t="shared" si="0"/>
        <v>0.44319455246088579</v>
      </c>
      <c r="S57" s="31">
        <f t="shared" si="1"/>
        <v>0.71900785865421102</v>
      </c>
      <c r="T57" s="31">
        <v>0.28099214134578898</v>
      </c>
      <c r="U57" s="31">
        <f t="shared" si="6"/>
        <v>0.65405454687410702</v>
      </c>
      <c r="V57" s="31">
        <v>0.34594545312589298</v>
      </c>
      <c r="W57" s="31">
        <f t="shared" si="2"/>
        <v>0.68562140425633022</v>
      </c>
      <c r="X57" s="31">
        <f t="shared" si="2"/>
        <v>0.31427859574366979</v>
      </c>
      <c r="Y57" s="21"/>
    </row>
    <row r="58" spans="12:25" x14ac:dyDescent="0.25">
      <c r="L58" s="6">
        <v>51</v>
      </c>
      <c r="M58" s="30">
        <v>0.59329331173115096</v>
      </c>
      <c r="N58" s="30">
        <v>0.40670668826884898</v>
      </c>
      <c r="O58" s="30">
        <v>0.53692058944619392</v>
      </c>
      <c r="P58" s="30">
        <v>0.46307941055380603</v>
      </c>
      <c r="Q58" s="30">
        <f t="shared" si="0"/>
        <v>0.56432041314002335</v>
      </c>
      <c r="R58" s="30">
        <f t="shared" si="0"/>
        <v>0.43557958685997655</v>
      </c>
      <c r="S58" s="31">
        <f t="shared" si="1"/>
        <v>0.72424888717090896</v>
      </c>
      <c r="T58" s="31">
        <v>0.27575111282909098</v>
      </c>
      <c r="U58" s="31">
        <f t="shared" si="6"/>
        <v>0.66004361290844704</v>
      </c>
      <c r="V58" s="31">
        <v>0.33995638709155301</v>
      </c>
      <c r="W58" s="31">
        <f t="shared" si="2"/>
        <v>0.69124557711297518</v>
      </c>
      <c r="X58" s="31">
        <f t="shared" si="2"/>
        <v>0.30865442288702483</v>
      </c>
      <c r="Y58" s="21"/>
    </row>
    <row r="59" spans="12:25" x14ac:dyDescent="0.25">
      <c r="L59" s="6">
        <v>52</v>
      </c>
      <c r="M59" s="30">
        <v>0.60037116629107601</v>
      </c>
      <c r="N59" s="30">
        <v>0.39962883370892399</v>
      </c>
      <c r="O59" s="30">
        <v>0.54458989940319102</v>
      </c>
      <c r="P59" s="30">
        <v>0.45541010059680898</v>
      </c>
      <c r="Q59" s="30">
        <f t="shared" si="0"/>
        <v>0.57170091738765072</v>
      </c>
      <c r="R59" s="30">
        <f t="shared" si="0"/>
        <v>0.42819908261234929</v>
      </c>
      <c r="S59" s="31">
        <f t="shared" si="1"/>
        <v>0.72917547346162004</v>
      </c>
      <c r="T59" s="31">
        <v>0.27082452653838002</v>
      </c>
      <c r="U59" s="31">
        <f t="shared" si="6"/>
        <v>0.66593912516042808</v>
      </c>
      <c r="V59" s="31">
        <v>0.33406087483957198</v>
      </c>
      <c r="W59" s="31">
        <f t="shared" si="2"/>
        <v>0.69666863287059244</v>
      </c>
      <c r="X59" s="31">
        <f t="shared" si="2"/>
        <v>0.30323136712940757</v>
      </c>
      <c r="Y59" s="21"/>
    </row>
    <row r="60" spans="12:25" x14ac:dyDescent="0.25">
      <c r="L60" s="6">
        <v>53</v>
      </c>
      <c r="M60" s="30">
        <v>0.60725046359466694</v>
      </c>
      <c r="N60" s="30">
        <v>0.392749536405333</v>
      </c>
      <c r="O60" s="30">
        <v>0.55200642835751701</v>
      </c>
      <c r="P60" s="30">
        <v>0.44799357164248299</v>
      </c>
      <c r="Q60" s="30">
        <f t="shared" si="0"/>
        <v>0.57885507287517335</v>
      </c>
      <c r="R60" s="30">
        <f t="shared" si="0"/>
        <v>0.42104492712482672</v>
      </c>
      <c r="S60" s="31">
        <f t="shared" si="1"/>
        <v>0.73381278782122594</v>
      </c>
      <c r="T60" s="31">
        <v>0.266187212178774</v>
      </c>
      <c r="U60" s="31">
        <f t="shared" si="6"/>
        <v>0.67174816930842196</v>
      </c>
      <c r="V60" s="31">
        <v>0.32825183069157798</v>
      </c>
      <c r="W60" s="31">
        <f t="shared" si="2"/>
        <v>0.70190646370722665</v>
      </c>
      <c r="X60" s="31">
        <f t="shared" si="2"/>
        <v>0.29799353629277331</v>
      </c>
      <c r="Y60" s="21"/>
    </row>
    <row r="61" spans="12:25" x14ac:dyDescent="0.25">
      <c r="L61" s="6">
        <v>54</v>
      </c>
      <c r="M61" s="30">
        <v>0.61393296878454895</v>
      </c>
      <c r="N61" s="30">
        <v>0.386067031215451</v>
      </c>
      <c r="O61" s="30">
        <v>0.55918431740630203</v>
      </c>
      <c r="P61" s="30">
        <v>0.44081568259369802</v>
      </c>
      <c r="Q61" s="30">
        <f t="shared" si="0"/>
        <v>0.58579099219576758</v>
      </c>
      <c r="R61" s="30">
        <f t="shared" si="0"/>
        <v>0.41410900780423232</v>
      </c>
      <c r="S61" s="31">
        <f t="shared" si="1"/>
        <v>0.73818600054460992</v>
      </c>
      <c r="T61" s="31">
        <v>0.26181399945539002</v>
      </c>
      <c r="U61" s="31">
        <f t="shared" si="6"/>
        <v>0.67746887578870107</v>
      </c>
      <c r="V61" s="31">
        <v>0.32253112421129898</v>
      </c>
      <c r="W61" s="31">
        <f t="shared" si="2"/>
        <v>0.70697036865724983</v>
      </c>
      <c r="X61" s="31">
        <f t="shared" si="2"/>
        <v>0.29292963134275019</v>
      </c>
      <c r="Y61" s="21"/>
    </row>
    <row r="62" spans="12:25" x14ac:dyDescent="0.25">
      <c r="L62" s="6">
        <v>55</v>
      </c>
      <c r="M62" s="30">
        <v>0.62042044700334997</v>
      </c>
      <c r="N62" s="30">
        <v>0.37957955299665003</v>
      </c>
      <c r="O62" s="30">
        <v>0.56613770764667692</v>
      </c>
      <c r="P62" s="30">
        <v>0.43386229235332302</v>
      </c>
      <c r="Q62" s="30">
        <f t="shared" si="0"/>
        <v>0.59251678794261209</v>
      </c>
      <c r="R62" s="30">
        <f t="shared" si="0"/>
        <v>0.40738321205738792</v>
      </c>
      <c r="S62" s="31">
        <f t="shared" si="1"/>
        <v>0.742320281926657</v>
      </c>
      <c r="T62" s="31">
        <v>0.257679718073343</v>
      </c>
      <c r="U62" s="31">
        <f t="shared" si="6"/>
        <v>0.68309934485605095</v>
      </c>
      <c r="V62" s="31">
        <v>0.31690065514394899</v>
      </c>
      <c r="W62" s="31">
        <f t="shared" si="2"/>
        <v>0.71187163127495046</v>
      </c>
      <c r="X62" s="31">
        <f t="shared" si="2"/>
        <v>0.2880283687250495</v>
      </c>
      <c r="Y62" s="21"/>
    </row>
    <row r="63" spans="12:25" x14ac:dyDescent="0.25">
      <c r="L63" s="6">
        <v>56</v>
      </c>
      <c r="M63" s="30">
        <v>0.62671466339369397</v>
      </c>
      <c r="N63" s="30">
        <v>0.37328533660630597</v>
      </c>
      <c r="O63" s="30">
        <v>0.57288074017577295</v>
      </c>
      <c r="P63" s="30">
        <v>0.42711925982422699</v>
      </c>
      <c r="Q63" s="30">
        <f t="shared" si="0"/>
        <v>0.599040572708883</v>
      </c>
      <c r="R63" s="30">
        <f t="shared" si="0"/>
        <v>0.40085942729111701</v>
      </c>
      <c r="S63" s="31">
        <f t="shared" si="1"/>
        <v>0.74624080226224898</v>
      </c>
      <c r="T63" s="31">
        <v>0.25375919773775102</v>
      </c>
      <c r="U63" s="31">
        <f t="shared" si="6"/>
        <v>0.688637676765261</v>
      </c>
      <c r="V63" s="31">
        <v>0.311362323234739</v>
      </c>
      <c r="W63" s="31">
        <f t="shared" si="2"/>
        <v>0.71662153511461768</v>
      </c>
      <c r="X63" s="31">
        <f t="shared" si="2"/>
        <v>0.28327846488538239</v>
      </c>
      <c r="Y63" s="21"/>
    </row>
    <row r="64" spans="12:25" x14ac:dyDescent="0.25">
      <c r="L64" s="6">
        <v>57</v>
      </c>
      <c r="M64" s="30">
        <v>0.63281738309820601</v>
      </c>
      <c r="N64" s="30">
        <v>0.36718261690179399</v>
      </c>
      <c r="O64" s="30">
        <v>0.57942755609072005</v>
      </c>
      <c r="P64" s="30">
        <v>0.42057244390928</v>
      </c>
      <c r="Q64" s="30">
        <f t="shared" si="0"/>
        <v>0.60537045908775666</v>
      </c>
      <c r="R64" s="30">
        <f t="shared" si="0"/>
        <v>0.39452954091224335</v>
      </c>
      <c r="S64" s="31">
        <f t="shared" si="1"/>
        <v>0.74997273184627</v>
      </c>
      <c r="T64" s="31">
        <v>0.25002726815373</v>
      </c>
      <c r="U64" s="31">
        <f t="shared" si="6"/>
        <v>0.69408197177111597</v>
      </c>
      <c r="V64" s="31">
        <v>0.30591802822888398</v>
      </c>
      <c r="W64" s="31">
        <f t="shared" si="2"/>
        <v>0.72123136373053887</v>
      </c>
      <c r="X64" s="31">
        <f t="shared" si="2"/>
        <v>0.27866863626946109</v>
      </c>
      <c r="Y64" s="21"/>
    </row>
    <row r="65" spans="12:25" x14ac:dyDescent="0.25">
      <c r="L65" s="6">
        <v>58</v>
      </c>
      <c r="M65" s="30">
        <v>0.63873037125951404</v>
      </c>
      <c r="N65" s="30">
        <v>0.36126962874048602</v>
      </c>
      <c r="O65" s="30">
        <v>0.58579229648864906</v>
      </c>
      <c r="P65" s="30">
        <v>0.414207703511351</v>
      </c>
      <c r="Q65" s="30">
        <f t="shared" si="0"/>
        <v>0.61151455967241142</v>
      </c>
      <c r="R65" s="30">
        <f t="shared" si="0"/>
        <v>0.38838544032758859</v>
      </c>
      <c r="S65" s="31">
        <f t="shared" si="1"/>
        <v>0.75354124097360298</v>
      </c>
      <c r="T65" s="31">
        <v>0.246458759026397</v>
      </c>
      <c r="U65" s="31">
        <f t="shared" si="6"/>
        <v>0.69942750053451608</v>
      </c>
      <c r="V65" s="31">
        <v>0.30057249946548398</v>
      </c>
      <c r="W65" s="31">
        <f t="shared" si="2"/>
        <v>0.72571094937829794</v>
      </c>
      <c r="X65" s="31">
        <f t="shared" si="2"/>
        <v>0.27418905062170207</v>
      </c>
      <c r="Y65" s="21"/>
    </row>
    <row r="66" spans="12:25" x14ac:dyDescent="0.25">
      <c r="L66" s="6">
        <v>59</v>
      </c>
      <c r="M66" s="30">
        <v>0.64445539302024202</v>
      </c>
      <c r="N66" s="30">
        <v>0.35554460697975798</v>
      </c>
      <c r="O66" s="30">
        <v>0.59198910246669101</v>
      </c>
      <c r="P66" s="30">
        <v>0.40801089753330899</v>
      </c>
      <c r="Q66" s="30">
        <f t="shared" si="0"/>
        <v>0.61748098705602372</v>
      </c>
      <c r="R66" s="30">
        <f t="shared" si="0"/>
        <v>0.38241901294397634</v>
      </c>
      <c r="S66" s="31">
        <f t="shared" si="1"/>
        <v>0.75697149993913193</v>
      </c>
      <c r="T66" s="31">
        <v>0.24302850006086801</v>
      </c>
      <c r="U66" s="31">
        <f t="shared" si="6"/>
        <v>0.70465486465439597</v>
      </c>
      <c r="V66" s="31">
        <v>0.29534513534560403</v>
      </c>
      <c r="W66" s="31">
        <f t="shared" si="2"/>
        <v>0.73006260055159689</v>
      </c>
      <c r="X66" s="31">
        <f t="shared" si="2"/>
        <v>0.26983739944840301</v>
      </c>
      <c r="Y66" s="21"/>
    </row>
    <row r="67" spans="12:25" x14ac:dyDescent="0.25">
      <c r="L67" s="6">
        <v>60</v>
      </c>
      <c r="M67" s="30">
        <v>0.64999421352301601</v>
      </c>
      <c r="N67" s="30">
        <v>0.35000578647698399</v>
      </c>
      <c r="O67" s="30">
        <v>0.59803211512197696</v>
      </c>
      <c r="P67" s="30">
        <v>0.40196788487802299</v>
      </c>
      <c r="Q67" s="30">
        <f t="shared" si="0"/>
        <v>0.62327785383177081</v>
      </c>
      <c r="R67" s="30">
        <f t="shared" si="0"/>
        <v>0.3766221461682292</v>
      </c>
      <c r="S67" s="31">
        <f t="shared" si="1"/>
        <v>0.760288679037739</v>
      </c>
      <c r="T67" s="31">
        <v>0.239711320962261</v>
      </c>
      <c r="U67" s="31">
        <f t="shared" si="6"/>
        <v>0.709739926658014</v>
      </c>
      <c r="V67" s="31">
        <v>0.290260073341986</v>
      </c>
      <c r="W67" s="31">
        <f t="shared" si="2"/>
        <v>0.73428619507427428</v>
      </c>
      <c r="X67" s="31">
        <f t="shared" si="2"/>
        <v>0.26561380492572573</v>
      </c>
      <c r="Y67" s="21"/>
    </row>
    <row r="68" spans="12:25" x14ac:dyDescent="0.25">
      <c r="L68" s="6">
        <v>61</v>
      </c>
      <c r="M68" s="30">
        <v>0.65535007695883607</v>
      </c>
      <c r="N68" s="30">
        <v>0.34464992304116399</v>
      </c>
      <c r="O68" s="30">
        <v>0.60393335141799498</v>
      </c>
      <c r="P68" s="30">
        <v>0.39606664858200502</v>
      </c>
      <c r="Q68" s="30">
        <f t="shared" si="0"/>
        <v>0.62891290342124284</v>
      </c>
      <c r="R68" s="30">
        <f t="shared" si="0"/>
        <v>0.37098709657875723</v>
      </c>
      <c r="S68" s="31">
        <f t="shared" si="1"/>
        <v>0.76351575924983406</v>
      </c>
      <c r="T68" s="31">
        <v>0.236484240750166</v>
      </c>
      <c r="U68" s="31">
        <f t="shared" si="6"/>
        <v>0.71465854670920792</v>
      </c>
      <c r="V68" s="31">
        <v>0.28534145329079202</v>
      </c>
      <c r="W68" s="31">
        <f t="shared" si="2"/>
        <v>0.73838054336182202</v>
      </c>
      <c r="X68" s="31">
        <f t="shared" si="2"/>
        <v>0.2615194566381781</v>
      </c>
      <c r="Y68" s="21"/>
    </row>
    <row r="69" spans="12:25" x14ac:dyDescent="0.25">
      <c r="L69" s="6">
        <v>62</v>
      </c>
      <c r="M69" s="30">
        <v>0.66053214371219604</v>
      </c>
      <c r="N69" s="30">
        <v>0.33946785628780402</v>
      </c>
      <c r="O69" s="30">
        <v>0.609696331783666</v>
      </c>
      <c r="P69" s="30">
        <v>0.390303668216334</v>
      </c>
      <c r="Q69" s="30">
        <f t="shared" si="0"/>
        <v>0.63439240255968177</v>
      </c>
      <c r="R69" s="30">
        <f t="shared" si="0"/>
        <v>0.36550759744031824</v>
      </c>
      <c r="S69" s="31">
        <f t="shared" si="1"/>
        <v>0.76666696429792403</v>
      </c>
      <c r="T69" s="31">
        <v>0.233333035702076</v>
      </c>
      <c r="U69" s="31">
        <f t="shared" si="6"/>
        <v>0.71938658497181596</v>
      </c>
      <c r="V69" s="31">
        <v>0.28061341502818399</v>
      </c>
      <c r="W69" s="31">
        <f t="shared" si="2"/>
        <v>0.74234019104513349</v>
      </c>
      <c r="X69" s="31">
        <f t="shared" si="2"/>
        <v>0.25755980895486658</v>
      </c>
      <c r="Y69" s="21"/>
    </row>
    <row r="70" spans="12:25" x14ac:dyDescent="0.25">
      <c r="L70" s="6">
        <v>63</v>
      </c>
      <c r="M70" s="30">
        <v>0.66555105321596297</v>
      </c>
      <c r="N70" s="30">
        <v>0.33444894678403703</v>
      </c>
      <c r="O70" s="30">
        <v>0.61532245251426798</v>
      </c>
      <c r="P70" s="30">
        <v>0.38467754748573202</v>
      </c>
      <c r="Q70" s="30">
        <f t="shared" si="0"/>
        <v>0.63972224881074202</v>
      </c>
      <c r="R70" s="30">
        <f t="shared" si="0"/>
        <v>0.36017775118925799</v>
      </c>
      <c r="S70" s="31">
        <f t="shared" si="1"/>
        <v>0.769754328590044</v>
      </c>
      <c r="T70" s="31">
        <v>0.230245671409956</v>
      </c>
      <c r="U70" s="31">
        <f t="shared" si="6"/>
        <v>0.723903696393427</v>
      </c>
      <c r="V70" s="31">
        <v>0.276096303606573</v>
      </c>
      <c r="W70" s="31">
        <f t="shared" si="2"/>
        <v>0.74616056390354024</v>
      </c>
      <c r="X70" s="31">
        <f t="shared" si="2"/>
        <v>0.25373943609645988</v>
      </c>
      <c r="Y70" s="21"/>
    </row>
    <row r="71" spans="12:25" x14ac:dyDescent="0.25">
      <c r="L71" s="6">
        <v>64</v>
      </c>
      <c r="M71" s="30">
        <v>0.67041744490300692</v>
      </c>
      <c r="N71" s="30">
        <v>0.32958255509699302</v>
      </c>
      <c r="O71" s="30">
        <v>0.62081310990507999</v>
      </c>
      <c r="P71" s="30">
        <v>0.37918689009492001</v>
      </c>
      <c r="Q71" s="30">
        <f t="shared" si="0"/>
        <v>0.64490833973807993</v>
      </c>
      <c r="R71" s="30">
        <f t="shared" si="0"/>
        <v>0.35499166026192008</v>
      </c>
      <c r="S71" s="31">
        <f t="shared" si="1"/>
        <v>0.77278988653422698</v>
      </c>
      <c r="T71" s="31">
        <v>0.22721011346577299</v>
      </c>
      <c r="U71" s="31">
        <f t="shared" si="6"/>
        <v>0.72821342113449905</v>
      </c>
      <c r="V71" s="31">
        <v>0.27178657886550101</v>
      </c>
      <c r="W71" s="31">
        <f t="shared" si="2"/>
        <v>0.74984933844205315</v>
      </c>
      <c r="X71" s="31">
        <f t="shared" si="2"/>
        <v>0.25005066155794692</v>
      </c>
      <c r="Y71" s="21"/>
    </row>
    <row r="72" spans="12:25" x14ac:dyDescent="0.25">
      <c r="L72" s="6">
        <v>65</v>
      </c>
      <c r="M72" s="30">
        <v>0.67514195820619594</v>
      </c>
      <c r="N72" s="30">
        <v>0.32485804179380401</v>
      </c>
      <c r="O72" s="30">
        <v>0.62616970025138108</v>
      </c>
      <c r="P72" s="30">
        <v>0.37383029974861898</v>
      </c>
      <c r="Q72" s="30">
        <f t="shared" ref="Q72:R135" si="59">(O72*0.5129)+(M72*0.487)</f>
        <v>0.6499565729053508</v>
      </c>
      <c r="R72" s="30">
        <f t="shared" si="59"/>
        <v>0.34994342709464921</v>
      </c>
      <c r="S72" s="31">
        <f t="shared" ref="S72:S135" si="60">1-T72</f>
        <v>0.77578567253850594</v>
      </c>
      <c r="T72" s="31">
        <v>0.224214327461494</v>
      </c>
      <c r="U72" s="31">
        <f t="shared" ref="U72:U135" si="61">1-V72</f>
        <v>0.73232856904808408</v>
      </c>
      <c r="V72" s="31">
        <v>0.26767143095191598</v>
      </c>
      <c r="W72" s="31">
        <f t="shared" ref="W72:X135" si="62">(U72*0.5129)+(S72*0.487)</f>
        <v>0.75341894559101474</v>
      </c>
      <c r="X72" s="31">
        <f t="shared" si="62"/>
        <v>0.2464810544089853</v>
      </c>
      <c r="Y72" s="21"/>
    </row>
    <row r="73" spans="12:25" x14ac:dyDescent="0.25">
      <c r="L73" s="6">
        <v>66</v>
      </c>
      <c r="M73" s="30">
        <v>0.67973523255839696</v>
      </c>
      <c r="N73" s="30">
        <v>0.32026476744160298</v>
      </c>
      <c r="O73" s="30">
        <v>0.63139361984844899</v>
      </c>
      <c r="P73" s="30">
        <v>0.36860638015155101</v>
      </c>
      <c r="Q73" s="30">
        <f t="shared" si="59"/>
        <v>0.65487284587620875</v>
      </c>
      <c r="R73" s="30">
        <f t="shared" si="59"/>
        <v>0.34502715412379115</v>
      </c>
      <c r="S73" s="31">
        <f t="shared" si="60"/>
        <v>0.778753721010915</v>
      </c>
      <c r="T73" s="31">
        <v>0.221246278989085</v>
      </c>
      <c r="U73" s="31">
        <f t="shared" si="61"/>
        <v>0.73626197045074893</v>
      </c>
      <c r="V73" s="31">
        <v>0.26373802954925102</v>
      </c>
      <c r="W73" s="31">
        <f t="shared" si="62"/>
        <v>0.75688182677650473</v>
      </c>
      <c r="X73" s="31">
        <f t="shared" si="62"/>
        <v>0.24301817322349523</v>
      </c>
      <c r="Y73" s="21"/>
    </row>
    <row r="74" spans="12:25" x14ac:dyDescent="0.25">
      <c r="L74" s="6">
        <v>67</v>
      </c>
      <c r="M74" s="30">
        <v>0.68420790739247805</v>
      </c>
      <c r="N74" s="30">
        <v>0.315792092607522</v>
      </c>
      <c r="O74" s="30">
        <v>0.63648626499156302</v>
      </c>
      <c r="P74" s="30">
        <v>0.36351373500843698</v>
      </c>
      <c r="Q74" s="30">
        <f t="shared" si="59"/>
        <v>0.65966305621430954</v>
      </c>
      <c r="R74" s="30">
        <f t="shared" si="59"/>
        <v>0.34023694378569053</v>
      </c>
      <c r="S74" s="31">
        <f t="shared" si="60"/>
        <v>0.78170606635948803</v>
      </c>
      <c r="T74" s="31">
        <v>0.218293933640512</v>
      </c>
      <c r="U74" s="31">
        <f t="shared" si="61"/>
        <v>0.740026455659064</v>
      </c>
      <c r="V74" s="31">
        <v>0.259973544340936</v>
      </c>
      <c r="W74" s="31">
        <f t="shared" si="62"/>
        <v>0.76025042342460458</v>
      </c>
      <c r="X74" s="31">
        <f t="shared" si="62"/>
        <v>0.23964957657539543</v>
      </c>
      <c r="Y74" s="21"/>
    </row>
    <row r="75" spans="12:25" x14ac:dyDescent="0.25">
      <c r="L75" s="6">
        <v>68</v>
      </c>
      <c r="M75" s="30">
        <v>0.68857062214130793</v>
      </c>
      <c r="N75" s="30">
        <v>0.31142937785869201</v>
      </c>
      <c r="O75" s="30">
        <v>0.64144903197600101</v>
      </c>
      <c r="P75" s="30">
        <v>0.35855096802399899</v>
      </c>
      <c r="Q75" s="30">
        <f t="shared" si="59"/>
        <v>0.66433310148330782</v>
      </c>
      <c r="R75" s="30">
        <f t="shared" si="59"/>
        <v>0.33556689851669208</v>
      </c>
      <c r="S75" s="31">
        <f t="shared" si="60"/>
        <v>0.78465474299225801</v>
      </c>
      <c r="T75" s="31">
        <v>0.21534525700774201</v>
      </c>
      <c r="U75" s="31">
        <f t="shared" si="61"/>
        <v>0.74363485498959703</v>
      </c>
      <c r="V75" s="31">
        <v>0.25636514501040297</v>
      </c>
      <c r="W75" s="31">
        <f t="shared" si="62"/>
        <v>0.763537176961394</v>
      </c>
      <c r="X75" s="31">
        <f t="shared" si="62"/>
        <v>0.23636282303860603</v>
      </c>
      <c r="Y75" s="21"/>
    </row>
    <row r="76" spans="12:25" x14ac:dyDescent="0.25">
      <c r="L76" s="6">
        <v>69</v>
      </c>
      <c r="M76" s="30">
        <v>0.69283401623775398</v>
      </c>
      <c r="N76" s="30">
        <v>0.30716598376224602</v>
      </c>
      <c r="O76" s="30">
        <v>0.64628331709704201</v>
      </c>
      <c r="P76" s="30">
        <v>0.35371668290295799</v>
      </c>
      <c r="Q76" s="30">
        <f t="shared" si="59"/>
        <v>0.66888887924685902</v>
      </c>
      <c r="R76" s="30">
        <f t="shared" si="59"/>
        <v>0.33101112075314099</v>
      </c>
      <c r="S76" s="31">
        <f t="shared" si="60"/>
        <v>0.78761178531725795</v>
      </c>
      <c r="T76" s="31">
        <v>0.21238821468274199</v>
      </c>
      <c r="U76" s="31">
        <f t="shared" si="61"/>
        <v>0.74709999875891497</v>
      </c>
      <c r="V76" s="31">
        <v>0.25290000124108503</v>
      </c>
      <c r="W76" s="31">
        <f t="shared" si="62"/>
        <v>0.76675452881295203</v>
      </c>
      <c r="X76" s="31">
        <f t="shared" si="62"/>
        <v>0.23314547118704787</v>
      </c>
      <c r="Y76" s="21"/>
    </row>
    <row r="77" spans="12:25" x14ac:dyDescent="0.25">
      <c r="L77" s="6">
        <v>70</v>
      </c>
      <c r="M77" s="30">
        <v>0.69700872911468492</v>
      </c>
      <c r="N77" s="30">
        <v>0.30299127088531502</v>
      </c>
      <c r="O77" s="30">
        <v>0.65099051664996399</v>
      </c>
      <c r="P77" s="30">
        <v>0.34900948335003601</v>
      </c>
      <c r="Q77" s="30">
        <f t="shared" si="59"/>
        <v>0.67333628706861814</v>
      </c>
      <c r="R77" s="30">
        <f t="shared" si="59"/>
        <v>0.32656371293138187</v>
      </c>
      <c r="S77" s="31">
        <f t="shared" si="60"/>
        <v>0.79058922774252305</v>
      </c>
      <c r="T77" s="31">
        <v>0.20941077225747701</v>
      </c>
      <c r="U77" s="31">
        <f t="shared" si="61"/>
        <v>0.75043471728358702</v>
      </c>
      <c r="V77" s="31">
        <v>0.24956528271641301</v>
      </c>
      <c r="W77" s="31">
        <f t="shared" si="62"/>
        <v>0.76991492040536047</v>
      </c>
      <c r="X77" s="31">
        <f t="shared" si="62"/>
        <v>0.22998507959463954</v>
      </c>
      <c r="Y77" s="21"/>
    </row>
    <row r="78" spans="12:25" x14ac:dyDescent="0.25">
      <c r="L78" s="6">
        <v>71</v>
      </c>
      <c r="M78" s="30">
        <v>0.70110317510015507</v>
      </c>
      <c r="N78" s="30">
        <v>0.29889682489984498</v>
      </c>
      <c r="O78" s="30">
        <v>0.65557265650904806</v>
      </c>
      <c r="P78" s="30">
        <v>0.344427343490952</v>
      </c>
      <c r="Q78" s="30">
        <f t="shared" si="59"/>
        <v>0.67768046179726626</v>
      </c>
      <c r="R78" s="30">
        <f t="shared" si="59"/>
        <v>0.3222195382027338</v>
      </c>
      <c r="S78" s="31">
        <f t="shared" si="60"/>
        <v>0.79359464759420995</v>
      </c>
      <c r="T78" s="31">
        <v>0.20640535240579</v>
      </c>
      <c r="U78" s="31">
        <f t="shared" si="61"/>
        <v>0.753651840880181</v>
      </c>
      <c r="V78" s="31">
        <v>0.246348159119819</v>
      </c>
      <c r="W78" s="31">
        <f t="shared" si="62"/>
        <v>0.77302862256582516</v>
      </c>
      <c r="X78" s="31">
        <f t="shared" si="62"/>
        <v>0.2268713774341749</v>
      </c>
      <c r="Y78" s="21"/>
    </row>
    <row r="79" spans="12:25" x14ac:dyDescent="0.25">
      <c r="L79" s="6">
        <v>72</v>
      </c>
      <c r="M79" s="30">
        <v>0.70511686810296204</v>
      </c>
      <c r="N79" s="30">
        <v>0.29488313189703802</v>
      </c>
      <c r="O79" s="30">
        <v>0.66003428086458205</v>
      </c>
      <c r="P79" s="30">
        <v>0.33996571913541801</v>
      </c>
      <c r="Q79" s="30">
        <f t="shared" si="59"/>
        <v>0.68192349742158664</v>
      </c>
      <c r="R79" s="30">
        <f t="shared" si="59"/>
        <v>0.31797650257841342</v>
      </c>
      <c r="S79" s="31">
        <f t="shared" si="60"/>
        <v>0.79661779387097698</v>
      </c>
      <c r="T79" s="31">
        <v>0.203382206129023</v>
      </c>
      <c r="U79" s="31">
        <f t="shared" si="61"/>
        <v>0.75676399869814104</v>
      </c>
      <c r="V79" s="31">
        <v>0.24323600130185899</v>
      </c>
      <c r="W79" s="31">
        <f t="shared" si="62"/>
        <v>0.77609712054744229</v>
      </c>
      <c r="X79" s="31">
        <f t="shared" si="62"/>
        <v>0.22380287945255767</v>
      </c>
      <c r="Y79" s="21"/>
    </row>
    <row r="80" spans="12:25" x14ac:dyDescent="0.25">
      <c r="L80" s="6">
        <v>73</v>
      </c>
      <c r="M80" s="30">
        <v>0.70904709692709</v>
      </c>
      <c r="N80" s="30">
        <v>0.29095290307291</v>
      </c>
      <c r="O80" s="30">
        <v>0.66438056348585794</v>
      </c>
      <c r="P80" s="30">
        <v>0.335619436514142</v>
      </c>
      <c r="Q80" s="30">
        <f t="shared" si="59"/>
        <v>0.6860667272153893</v>
      </c>
      <c r="R80" s="30">
        <f t="shared" si="59"/>
        <v>0.3138332727846106</v>
      </c>
      <c r="S80" s="31">
        <f t="shared" si="60"/>
        <v>0.79964395848960801</v>
      </c>
      <c r="T80" s="31">
        <v>0.20035604151039199</v>
      </c>
      <c r="U80" s="31">
        <f t="shared" si="61"/>
        <v>0.75977966381237305</v>
      </c>
      <c r="V80" s="31">
        <v>0.240220336187627</v>
      </c>
      <c r="W80" s="31">
        <f t="shared" si="62"/>
        <v>0.77911759735380526</v>
      </c>
      <c r="X80" s="31">
        <f t="shared" si="62"/>
        <v>0.22078240264619481</v>
      </c>
      <c r="Y80" s="21"/>
    </row>
    <row r="81" spans="12:25" x14ac:dyDescent="0.25">
      <c r="L81" s="6">
        <v>74</v>
      </c>
      <c r="M81" s="30">
        <v>0.71289115037652406</v>
      </c>
      <c r="N81" s="30">
        <v>0.28710884962347599</v>
      </c>
      <c r="O81" s="30">
        <v>0.66861667814216696</v>
      </c>
      <c r="P81" s="30">
        <v>0.33138332185783298</v>
      </c>
      <c r="Q81" s="30">
        <f t="shared" si="59"/>
        <v>0.69011148445248471</v>
      </c>
      <c r="R81" s="30">
        <f t="shared" si="59"/>
        <v>0.30978851554751535</v>
      </c>
      <c r="S81" s="31">
        <f t="shared" si="60"/>
        <v>0.80265843336688503</v>
      </c>
      <c r="T81" s="31">
        <v>0.197341566633115</v>
      </c>
      <c r="U81" s="31">
        <f t="shared" si="61"/>
        <v>0.76270339906787399</v>
      </c>
      <c r="V81" s="31">
        <v>0.23729660093212601</v>
      </c>
      <c r="W81" s="31">
        <f t="shared" si="62"/>
        <v>0.78208523043158562</v>
      </c>
      <c r="X81" s="31">
        <f t="shared" si="62"/>
        <v>0.21781476956841445</v>
      </c>
      <c r="Y81" s="21"/>
    </row>
    <row r="82" spans="12:25" x14ac:dyDescent="0.25">
      <c r="L82" s="6">
        <v>75</v>
      </c>
      <c r="M82" s="30">
        <v>0.71664631725524708</v>
      </c>
      <c r="N82" s="30">
        <v>0.28335368274475298</v>
      </c>
      <c r="O82" s="30">
        <v>0.67274779860279799</v>
      </c>
      <c r="P82" s="30">
        <v>0.32725220139720201</v>
      </c>
      <c r="Q82" s="30">
        <f t="shared" si="59"/>
        <v>0.69405910240668045</v>
      </c>
      <c r="R82" s="30">
        <f t="shared" si="59"/>
        <v>0.30584089759331962</v>
      </c>
      <c r="S82" s="31">
        <f t="shared" si="60"/>
        <v>0.80564651041959101</v>
      </c>
      <c r="T82" s="31">
        <v>0.19435348958040899</v>
      </c>
      <c r="U82" s="31">
        <f t="shared" si="61"/>
        <v>0.76553961536875104</v>
      </c>
      <c r="V82" s="31">
        <v>0.23446038463124899</v>
      </c>
      <c r="W82" s="31">
        <f t="shared" si="62"/>
        <v>0.7849951192969733</v>
      </c>
      <c r="X82" s="31">
        <f t="shared" si="62"/>
        <v>0.2149048807030268</v>
      </c>
      <c r="Y82" s="21"/>
    </row>
    <row r="83" spans="12:25" x14ac:dyDescent="0.25">
      <c r="L83" s="6">
        <v>76</v>
      </c>
      <c r="M83" s="30">
        <v>0.72030988636724502</v>
      </c>
      <c r="N83" s="30">
        <v>0.27969011363275498</v>
      </c>
      <c r="O83" s="30">
        <v>0.676779098637043</v>
      </c>
      <c r="P83" s="30">
        <v>0.323220901362957</v>
      </c>
      <c r="Q83" s="30">
        <f t="shared" si="59"/>
        <v>0.69791091435178765</v>
      </c>
      <c r="R83" s="30">
        <f t="shared" si="59"/>
        <v>0.30198908564821231</v>
      </c>
      <c r="S83" s="31">
        <f t="shared" si="60"/>
        <v>0.80859348156450794</v>
      </c>
      <c r="T83" s="31">
        <v>0.191406518435492</v>
      </c>
      <c r="U83" s="31">
        <f t="shared" si="61"/>
        <v>0.76829272361911305</v>
      </c>
      <c r="V83" s="31">
        <v>0.23170727638088701</v>
      </c>
      <c r="W83" s="31">
        <f t="shared" si="62"/>
        <v>0.78784236346615844</v>
      </c>
      <c r="X83" s="31">
        <f t="shared" si="62"/>
        <v>0.21205763653384158</v>
      </c>
      <c r="Y83" s="21"/>
    </row>
    <row r="84" spans="12:25" x14ac:dyDescent="0.25">
      <c r="L84" s="6">
        <v>77</v>
      </c>
      <c r="M84" s="30">
        <v>0.72387914651649998</v>
      </c>
      <c r="N84" s="30">
        <v>0.27612085348350002</v>
      </c>
      <c r="O84" s="30">
        <v>0.68071575201419199</v>
      </c>
      <c r="P84" s="30">
        <v>0.31928424798580801</v>
      </c>
      <c r="Q84" s="30">
        <f t="shared" si="59"/>
        <v>0.70166825356161455</v>
      </c>
      <c r="R84" s="30">
        <f t="shared" si="59"/>
        <v>0.29823174643838546</v>
      </c>
      <c r="S84" s="31">
        <f t="shared" si="60"/>
        <v>0.81148463871842003</v>
      </c>
      <c r="T84" s="31">
        <v>0.18851536128158</v>
      </c>
      <c r="U84" s="31">
        <f t="shared" si="61"/>
        <v>0.77096713472306799</v>
      </c>
      <c r="V84" s="31">
        <v>0.22903286527693201</v>
      </c>
      <c r="W84" s="31">
        <f t="shared" si="62"/>
        <v>0.79062206245533218</v>
      </c>
      <c r="X84" s="31">
        <f t="shared" si="62"/>
        <v>0.20927793754466789</v>
      </c>
      <c r="Y84" s="21"/>
    </row>
    <row r="85" spans="12:25" x14ac:dyDescent="0.25">
      <c r="L85" s="6">
        <v>78</v>
      </c>
      <c r="M85" s="30">
        <v>0.72735138650699693</v>
      </c>
      <c r="N85" s="30">
        <v>0.27264861349300301</v>
      </c>
      <c r="O85" s="30">
        <v>0.68456293250353606</v>
      </c>
      <c r="P85" s="30">
        <v>0.315437067496464</v>
      </c>
      <c r="Q85" s="30">
        <f t="shared" si="59"/>
        <v>0.70533245330997119</v>
      </c>
      <c r="R85" s="30">
        <f t="shared" si="59"/>
        <v>0.29456754669002883</v>
      </c>
      <c r="S85" s="31">
        <f t="shared" si="60"/>
        <v>0.81430527379810802</v>
      </c>
      <c r="T85" s="31">
        <v>0.18569472620189201</v>
      </c>
      <c r="U85" s="31">
        <f t="shared" si="61"/>
        <v>0.77356725958472605</v>
      </c>
      <c r="V85" s="31">
        <v>0.226432740415274</v>
      </c>
      <c r="W85" s="31">
        <f t="shared" si="62"/>
        <v>0.79332931578068466</v>
      </c>
      <c r="X85" s="31">
        <f t="shared" si="62"/>
        <v>0.20657068421931546</v>
      </c>
      <c r="Y85" s="21"/>
    </row>
    <row r="86" spans="12:25" x14ac:dyDescent="0.25">
      <c r="L86" s="6">
        <v>79</v>
      </c>
      <c r="M86" s="30">
        <v>0.73072389514272107</v>
      </c>
      <c r="N86" s="30">
        <v>0.26927610485727899</v>
      </c>
      <c r="O86" s="30">
        <v>0.68832581387436598</v>
      </c>
      <c r="P86" s="30">
        <v>0.31167418612563402</v>
      </c>
      <c r="Q86" s="30">
        <f t="shared" si="59"/>
        <v>0.70890484687066746</v>
      </c>
      <c r="R86" s="30">
        <f t="shared" si="59"/>
        <v>0.29099515312933255</v>
      </c>
      <c r="S86" s="31">
        <f t="shared" si="60"/>
        <v>0.81704067872035702</v>
      </c>
      <c r="T86" s="31">
        <v>0.18295932127964301</v>
      </c>
      <c r="U86" s="31">
        <f t="shared" si="61"/>
        <v>0.77609750910819397</v>
      </c>
      <c r="V86" s="31">
        <v>0.223902490891806</v>
      </c>
      <c r="W86" s="31">
        <f t="shared" si="62"/>
        <v>0.79595922295840649</v>
      </c>
      <c r="X86" s="31">
        <f t="shared" si="62"/>
        <v>0.20394077704159344</v>
      </c>
      <c r="Y86" s="21"/>
    </row>
    <row r="87" spans="12:25" x14ac:dyDescent="0.25">
      <c r="L87" s="6">
        <v>80</v>
      </c>
      <c r="M87" s="30">
        <v>0.73399396122765492</v>
      </c>
      <c r="N87" s="30">
        <v>0.26600603877234502</v>
      </c>
      <c r="O87" s="30">
        <v>0.69200956989597406</v>
      </c>
      <c r="P87" s="30">
        <v>0.30799043010402599</v>
      </c>
      <c r="Q87" s="30">
        <f t="shared" si="59"/>
        <v>0.71238676751751306</v>
      </c>
      <c r="R87" s="30">
        <f t="shared" si="59"/>
        <v>0.28751323248248695</v>
      </c>
      <c r="S87" s="31">
        <f t="shared" si="60"/>
        <v>0.819676145401948</v>
      </c>
      <c r="T87" s="31">
        <v>0.180323854598052</v>
      </c>
      <c r="U87" s="31">
        <f t="shared" si="61"/>
        <v>0.77856229192060999</v>
      </c>
      <c r="V87" s="31">
        <v>0.22143770807939001</v>
      </c>
      <c r="W87" s="31">
        <f t="shared" si="62"/>
        <v>0.79850688233682954</v>
      </c>
      <c r="X87" s="31">
        <f t="shared" si="62"/>
        <v>0.20139311766317047</v>
      </c>
      <c r="Y87" s="21"/>
    </row>
    <row r="88" spans="12:25" x14ac:dyDescent="0.25">
      <c r="L88" s="6">
        <v>81</v>
      </c>
      <c r="M88" s="30">
        <v>0.737160413780794</v>
      </c>
      <c r="N88" s="30">
        <v>0.262839586219206</v>
      </c>
      <c r="O88" s="30">
        <v>0.69561874028300208</v>
      </c>
      <c r="P88" s="30">
        <v>0.30438125971699798</v>
      </c>
      <c r="Q88" s="30">
        <f t="shared" si="59"/>
        <v>0.71577997340239841</v>
      </c>
      <c r="R88" s="30">
        <f t="shared" si="59"/>
        <v>0.2841200265976016</v>
      </c>
      <c r="S88" s="31">
        <f t="shared" si="60"/>
        <v>0.82219941805218599</v>
      </c>
      <c r="T88" s="31">
        <v>0.17780058194781401</v>
      </c>
      <c r="U88" s="31">
        <f t="shared" si="61"/>
        <v>0.78096575244058597</v>
      </c>
      <c r="V88" s="31">
        <v>0.219034247559414</v>
      </c>
      <c r="W88" s="31">
        <f t="shared" si="62"/>
        <v>0.80096845101819114</v>
      </c>
      <c r="X88" s="31">
        <f t="shared" si="62"/>
        <v>0.19893154898180887</v>
      </c>
      <c r="Y88" s="21"/>
    </row>
    <row r="89" spans="12:25" x14ac:dyDescent="0.25">
      <c r="L89" s="6">
        <v>82</v>
      </c>
      <c r="M89" s="30">
        <v>0.74022824268116993</v>
      </c>
      <c r="N89" s="30">
        <v>0.25977175731883001</v>
      </c>
      <c r="O89" s="30">
        <v>0.69915532853150797</v>
      </c>
      <c r="P89" s="30">
        <v>0.30084467146849198</v>
      </c>
      <c r="Q89" s="30">
        <f t="shared" si="59"/>
        <v>0.71908792218954021</v>
      </c>
      <c r="R89" s="30">
        <f t="shared" si="59"/>
        <v>0.28081207781045975</v>
      </c>
      <c r="S89" s="31">
        <f t="shared" si="60"/>
        <v>0.824608050050463</v>
      </c>
      <c r="T89" s="31">
        <v>0.175391949949537</v>
      </c>
      <c r="U89" s="31">
        <f t="shared" si="61"/>
        <v>0.78331152792522396</v>
      </c>
      <c r="V89" s="31">
        <v>0.21668847207477601</v>
      </c>
      <c r="W89" s="31">
        <f t="shared" si="62"/>
        <v>0.80334460304742283</v>
      </c>
      <c r="X89" s="31">
        <f t="shared" si="62"/>
        <v>0.19655539695257712</v>
      </c>
      <c r="Y89" s="21"/>
    </row>
    <row r="90" spans="12:25" x14ac:dyDescent="0.25">
      <c r="L90" s="6">
        <v>83</v>
      </c>
      <c r="M90" s="30">
        <v>0.74320397802282501</v>
      </c>
      <c r="N90" s="30">
        <v>0.25679602197717499</v>
      </c>
      <c r="O90" s="30">
        <v>0.702620704082906</v>
      </c>
      <c r="P90" s="30">
        <v>0.297379295917094</v>
      </c>
      <c r="Q90" s="30">
        <f t="shared" si="59"/>
        <v>0.72231449642123824</v>
      </c>
      <c r="R90" s="30">
        <f t="shared" si="59"/>
        <v>0.27758550357876177</v>
      </c>
      <c r="S90" s="31">
        <f t="shared" si="60"/>
        <v>0.82690204706868997</v>
      </c>
      <c r="T90" s="31">
        <v>0.17309795293131</v>
      </c>
      <c r="U90" s="31">
        <f t="shared" si="61"/>
        <v>0.78560319818673796</v>
      </c>
      <c r="V90" s="31">
        <v>0.21439680181326201</v>
      </c>
      <c r="W90" s="31">
        <f t="shared" si="62"/>
        <v>0.80563717727242989</v>
      </c>
      <c r="X90" s="31">
        <f t="shared" si="62"/>
        <v>0.19426282272757006</v>
      </c>
      <c r="Y90" s="21"/>
    </row>
    <row r="91" spans="12:25" x14ac:dyDescent="0.25">
      <c r="L91" s="6">
        <v>84</v>
      </c>
      <c r="M91" s="30">
        <v>0.74609414989980105</v>
      </c>
      <c r="N91" s="30">
        <v>0.253905850100199</v>
      </c>
      <c r="O91" s="30">
        <v>0.706016236378606</v>
      </c>
      <c r="P91" s="30">
        <v>0.293983763621394</v>
      </c>
      <c r="Q91" s="30">
        <f t="shared" si="59"/>
        <v>0.72546357863979005</v>
      </c>
      <c r="R91" s="30">
        <f t="shared" si="59"/>
        <v>0.2744364213602099</v>
      </c>
      <c r="S91" s="31">
        <f t="shared" si="60"/>
        <v>0.82908141477878106</v>
      </c>
      <c r="T91" s="31">
        <v>0.170918585221219</v>
      </c>
      <c r="U91" s="31">
        <f t="shared" si="61"/>
        <v>0.78784434303734296</v>
      </c>
      <c r="V91" s="31">
        <v>0.21215565696265701</v>
      </c>
      <c r="W91" s="31">
        <f t="shared" si="62"/>
        <v>0.8078480125411196</v>
      </c>
      <c r="X91" s="31">
        <f t="shared" si="62"/>
        <v>0.19205198745888041</v>
      </c>
      <c r="Y91" s="21"/>
    </row>
    <row r="92" spans="12:25" x14ac:dyDescent="0.25">
      <c r="L92" s="6">
        <v>85</v>
      </c>
      <c r="M92" s="30">
        <v>0.74890528840614001</v>
      </c>
      <c r="N92" s="30">
        <v>0.25109471159385999</v>
      </c>
      <c r="O92" s="30">
        <v>0.70934329486001901</v>
      </c>
      <c r="P92" s="30">
        <v>0.29065670513998099</v>
      </c>
      <c r="Q92" s="30">
        <f t="shared" si="59"/>
        <v>0.72853905138749386</v>
      </c>
      <c r="R92" s="30">
        <f t="shared" si="59"/>
        <v>0.27136094861250604</v>
      </c>
      <c r="S92" s="31">
        <f t="shared" si="60"/>
        <v>0.83114615885264898</v>
      </c>
      <c r="T92" s="31">
        <v>0.168853841147351</v>
      </c>
      <c r="U92" s="31">
        <f t="shared" si="61"/>
        <v>0.79003854228925297</v>
      </c>
      <c r="V92" s="31">
        <v>0.20996145771074701</v>
      </c>
      <c r="W92" s="31">
        <f t="shared" si="62"/>
        <v>0.80997894770139789</v>
      </c>
      <c r="X92" s="31">
        <f t="shared" si="62"/>
        <v>0.18992105229860207</v>
      </c>
      <c r="Y92" s="21"/>
    </row>
    <row r="93" spans="12:25" x14ac:dyDescent="0.25">
      <c r="L93" s="6">
        <v>86</v>
      </c>
      <c r="M93" s="30">
        <v>0.75164392363588406</v>
      </c>
      <c r="N93" s="30">
        <v>0.248356076364116</v>
      </c>
      <c r="O93" s="30">
        <v>0.71260324896855798</v>
      </c>
      <c r="P93" s="30">
        <v>0.28739675103144202</v>
      </c>
      <c r="Q93" s="30">
        <f t="shared" si="59"/>
        <v>0.73154479720664889</v>
      </c>
      <c r="R93" s="30">
        <f t="shared" si="59"/>
        <v>0.26835520279335112</v>
      </c>
      <c r="S93" s="31">
        <f t="shared" si="60"/>
        <v>0.833096284962207</v>
      </c>
      <c r="T93" s="31">
        <v>0.166903715037793</v>
      </c>
      <c r="U93" s="31">
        <f t="shared" si="61"/>
        <v>0.79218937575468207</v>
      </c>
      <c r="V93" s="31">
        <v>0.20781062424531799</v>
      </c>
      <c r="W93" s="31">
        <f t="shared" si="62"/>
        <v>0.81203182160117127</v>
      </c>
      <c r="X93" s="31">
        <f t="shared" si="62"/>
        <v>0.1878681783988288</v>
      </c>
      <c r="Y93" s="21"/>
    </row>
    <row r="94" spans="12:25" x14ac:dyDescent="0.25">
      <c r="L94" s="6">
        <v>87</v>
      </c>
      <c r="M94" s="30">
        <v>0.75431658568307502</v>
      </c>
      <c r="N94" s="30">
        <v>0.245683414316925</v>
      </c>
      <c r="O94" s="30">
        <v>0.71579746814563405</v>
      </c>
      <c r="P94" s="30">
        <v>0.284202531854366</v>
      </c>
      <c r="Q94" s="30">
        <f t="shared" si="59"/>
        <v>0.73448469863955324</v>
      </c>
      <c r="R94" s="30">
        <f t="shared" si="59"/>
        <v>0.26541530136044678</v>
      </c>
      <c r="S94" s="31">
        <f t="shared" si="60"/>
        <v>0.83493179877936696</v>
      </c>
      <c r="T94" s="31">
        <v>0.16506820122063301</v>
      </c>
      <c r="U94" s="31">
        <f t="shared" si="61"/>
        <v>0.79430042324584593</v>
      </c>
      <c r="V94" s="31">
        <v>0.20569957675415401</v>
      </c>
      <c r="W94" s="31">
        <f t="shared" si="62"/>
        <v>0.81400847308834612</v>
      </c>
      <c r="X94" s="31">
        <f t="shared" si="62"/>
        <v>0.18589152691165386</v>
      </c>
      <c r="Y94" s="21"/>
    </row>
    <row r="95" spans="12:25" x14ac:dyDescent="0.25">
      <c r="L95" s="6">
        <v>88</v>
      </c>
      <c r="M95" s="30">
        <v>0.75692980464175597</v>
      </c>
      <c r="N95" s="30">
        <v>0.24307019535824401</v>
      </c>
      <c r="O95" s="30">
        <v>0.71892732183265795</v>
      </c>
      <c r="P95" s="30">
        <v>0.28107267816734199</v>
      </c>
      <c r="Q95" s="30">
        <f t="shared" si="59"/>
        <v>0.73736263822850545</v>
      </c>
      <c r="R95" s="30">
        <f t="shared" si="59"/>
        <v>0.26253736177149456</v>
      </c>
      <c r="S95" s="31">
        <f t="shared" si="60"/>
        <v>0.83665270597604202</v>
      </c>
      <c r="T95" s="31">
        <v>0.16334729402395801</v>
      </c>
      <c r="U95" s="31">
        <f t="shared" si="61"/>
        <v>0.796375264574959</v>
      </c>
      <c r="V95" s="31">
        <v>0.203624735425041</v>
      </c>
      <c r="W95" s="31">
        <f t="shared" si="62"/>
        <v>0.81591074101082894</v>
      </c>
      <c r="X95" s="31">
        <f t="shared" si="62"/>
        <v>0.18398925898917107</v>
      </c>
      <c r="Y95" s="21"/>
    </row>
    <row r="96" spans="12:25" x14ac:dyDescent="0.25">
      <c r="L96" s="6">
        <v>89</v>
      </c>
      <c r="M96" s="30">
        <v>0.75949011060596794</v>
      </c>
      <c r="N96" s="30">
        <v>0.24050988939403201</v>
      </c>
      <c r="O96" s="30">
        <v>0.72199417947104205</v>
      </c>
      <c r="P96" s="30">
        <v>0.278005820528958</v>
      </c>
      <c r="Q96" s="30">
        <f t="shared" si="59"/>
        <v>0.74018249851580387</v>
      </c>
      <c r="R96" s="30">
        <f t="shared" si="59"/>
        <v>0.25971750148419614</v>
      </c>
      <c r="S96" s="31">
        <f t="shared" si="60"/>
        <v>0.83825901222414601</v>
      </c>
      <c r="T96" s="31">
        <v>0.16174098777585399</v>
      </c>
      <c r="U96" s="31">
        <f t="shared" si="61"/>
        <v>0.79841747955423503</v>
      </c>
      <c r="V96" s="31">
        <v>0.201582520445765</v>
      </c>
      <c r="W96" s="31">
        <f t="shared" si="62"/>
        <v>0.81774046421652624</v>
      </c>
      <c r="X96" s="31">
        <f t="shared" si="62"/>
        <v>0.18215953578347377</v>
      </c>
      <c r="Y96" s="21"/>
    </row>
    <row r="97" spans="12:25" x14ac:dyDescent="0.25">
      <c r="L97" s="6">
        <v>90</v>
      </c>
      <c r="M97" s="30">
        <v>0.762004033669754</v>
      </c>
      <c r="N97" s="30">
        <v>0.237995966330246</v>
      </c>
      <c r="O97" s="30">
        <v>0.72499941050219707</v>
      </c>
      <c r="P97" s="30">
        <v>0.27500058949780298</v>
      </c>
      <c r="Q97" s="30">
        <f t="shared" si="59"/>
        <v>0.74294816204374703</v>
      </c>
      <c r="R97" s="30">
        <f t="shared" si="59"/>
        <v>0.25695183795625298</v>
      </c>
      <c r="S97" s="31">
        <f t="shared" si="60"/>
        <v>0.83975072319558997</v>
      </c>
      <c r="T97" s="31">
        <v>0.16024927680441001</v>
      </c>
      <c r="U97" s="31">
        <f t="shared" si="61"/>
        <v>0.80043064799588903</v>
      </c>
      <c r="V97" s="31">
        <v>0.19956935200411099</v>
      </c>
      <c r="W97" s="31">
        <f t="shared" si="62"/>
        <v>0.81949948155334384</v>
      </c>
      <c r="X97" s="31">
        <f t="shared" si="62"/>
        <v>0.18040051844665622</v>
      </c>
      <c r="Y97" s="21"/>
    </row>
    <row r="98" spans="12:25" x14ac:dyDescent="0.25">
      <c r="L98" s="6">
        <v>91</v>
      </c>
      <c r="M98" s="30">
        <v>0.76447707500419904</v>
      </c>
      <c r="N98" s="30">
        <v>0.23552292499580099</v>
      </c>
      <c r="O98" s="30">
        <v>0.72794442323238107</v>
      </c>
      <c r="P98" s="30">
        <v>0.27205557676761899</v>
      </c>
      <c r="Q98" s="30">
        <f t="shared" si="59"/>
        <v>0.74566303020293323</v>
      </c>
      <c r="R98" s="30">
        <f t="shared" si="59"/>
        <v>0.25423696979706689</v>
      </c>
      <c r="S98" s="31">
        <f t="shared" si="60"/>
        <v>0.84112972857213297</v>
      </c>
      <c r="T98" s="31">
        <v>0.158870271427867</v>
      </c>
      <c r="U98" s="31">
        <f t="shared" si="61"/>
        <v>0.80241834971213599</v>
      </c>
      <c r="V98" s="31">
        <v>0.19758165028786401</v>
      </c>
      <c r="W98" s="31">
        <f t="shared" si="62"/>
        <v>0.82119054938198333</v>
      </c>
      <c r="X98" s="31">
        <f t="shared" si="62"/>
        <v>0.17870945061801669</v>
      </c>
      <c r="Y98" s="21"/>
    </row>
    <row r="99" spans="12:25" x14ac:dyDescent="0.25">
      <c r="L99" s="6">
        <v>92</v>
      </c>
      <c r="M99" s="30">
        <v>0.76691062008856903</v>
      </c>
      <c r="N99" s="30">
        <v>0.233089379911431</v>
      </c>
      <c r="O99" s="30">
        <v>0.73083078142722702</v>
      </c>
      <c r="P99" s="30">
        <v>0.26916921857277298</v>
      </c>
      <c r="Q99" s="30">
        <f t="shared" si="59"/>
        <v>0.74832857977715783</v>
      </c>
      <c r="R99" s="30">
        <f t="shared" si="59"/>
        <v>0.25157142022284218</v>
      </c>
      <c r="S99" s="31">
        <f t="shared" si="60"/>
        <v>0.84240545407490697</v>
      </c>
      <c r="T99" s="31">
        <v>0.157594545925093</v>
      </c>
      <c r="U99" s="31">
        <f t="shared" si="61"/>
        <v>0.80438416451518902</v>
      </c>
      <c r="V99" s="31">
        <v>0.19561583548481101</v>
      </c>
      <c r="W99" s="31">
        <f t="shared" si="62"/>
        <v>0.82282009411432011</v>
      </c>
      <c r="X99" s="31">
        <f t="shared" si="62"/>
        <v>0.17707990588567987</v>
      </c>
      <c r="Y99" s="21"/>
    </row>
    <row r="100" spans="12:25" x14ac:dyDescent="0.25">
      <c r="L100" s="6">
        <v>93</v>
      </c>
      <c r="M100" s="30">
        <v>0.76930502547917001</v>
      </c>
      <c r="N100" s="30">
        <v>0.23069497452082999</v>
      </c>
      <c r="O100" s="30">
        <v>0.73366008771721702</v>
      </c>
      <c r="P100" s="30">
        <v>0.26633991228278298</v>
      </c>
      <c r="Q100" s="30">
        <f t="shared" si="59"/>
        <v>0.75094580639851638</v>
      </c>
      <c r="R100" s="30">
        <f t="shared" si="59"/>
        <v>0.24895419360148358</v>
      </c>
      <c r="S100" s="31">
        <f t="shared" si="60"/>
        <v>0.84358920943489102</v>
      </c>
      <c r="T100" s="31">
        <v>0.15641079056510901</v>
      </c>
      <c r="U100" s="31">
        <f t="shared" si="61"/>
        <v>0.80633167221726498</v>
      </c>
      <c r="V100" s="31">
        <v>0.19366832778273499</v>
      </c>
      <c r="W100" s="31">
        <f t="shared" si="62"/>
        <v>0.82439545967502714</v>
      </c>
      <c r="X100" s="31">
        <f t="shared" si="62"/>
        <v>0.17550454032497287</v>
      </c>
      <c r="Y100" s="21"/>
    </row>
    <row r="101" spans="12:25" x14ac:dyDescent="0.25">
      <c r="L101" s="6">
        <v>94</v>
      </c>
      <c r="M101" s="30">
        <v>0.77166064773231202</v>
      </c>
      <c r="N101" s="30">
        <v>0.22833935226768801</v>
      </c>
      <c r="O101" s="30">
        <v>0.73643394473282808</v>
      </c>
      <c r="P101" s="30">
        <v>0.26356605526717197</v>
      </c>
      <c r="Q101" s="30">
        <f t="shared" si="59"/>
        <v>0.75351570569910353</v>
      </c>
      <c r="R101" s="30">
        <f t="shared" si="59"/>
        <v>0.24638429430089659</v>
      </c>
      <c r="S101" s="31">
        <f t="shared" si="60"/>
        <v>0.84469230438306298</v>
      </c>
      <c r="T101" s="31">
        <v>0.155307695616937</v>
      </c>
      <c r="U101" s="31">
        <f t="shared" si="61"/>
        <v>0.80826445262664004</v>
      </c>
      <c r="V101" s="31">
        <v>0.19173554737335999</v>
      </c>
      <c r="W101" s="31">
        <f t="shared" si="62"/>
        <v>0.82592398998675542</v>
      </c>
      <c r="X101" s="31">
        <f t="shared" si="62"/>
        <v>0.17397601001324467</v>
      </c>
      <c r="Y101" s="21"/>
    </row>
    <row r="102" spans="12:25" x14ac:dyDescent="0.25">
      <c r="L102" s="6">
        <v>95</v>
      </c>
      <c r="M102" s="30">
        <v>0.77397784340430198</v>
      </c>
      <c r="N102" s="30">
        <v>0.22602215659569799</v>
      </c>
      <c r="O102" s="30">
        <v>0.73915395510454207</v>
      </c>
      <c r="P102" s="30">
        <v>0.26084604489545798</v>
      </c>
      <c r="Q102" s="30">
        <f t="shared" si="59"/>
        <v>0.75603927331101473</v>
      </c>
      <c r="R102" s="30">
        <f t="shared" si="59"/>
        <v>0.24386072668898534</v>
      </c>
      <c r="S102" s="31">
        <f t="shared" si="60"/>
        <v>0.84572604865040002</v>
      </c>
      <c r="T102" s="31">
        <v>0.15427395134960001</v>
      </c>
      <c r="U102" s="31">
        <f t="shared" si="61"/>
        <v>0.81018501979382296</v>
      </c>
      <c r="V102" s="31">
        <v>0.18981498020617699</v>
      </c>
      <c r="W102" s="31">
        <f t="shared" si="62"/>
        <v>0.82741248234499665</v>
      </c>
      <c r="X102" s="31">
        <f t="shared" si="62"/>
        <v>0.17248751765500336</v>
      </c>
      <c r="Y102" s="21"/>
    </row>
    <row r="103" spans="12:25" x14ac:dyDescent="0.25">
      <c r="L103" s="6">
        <v>96</v>
      </c>
      <c r="M103" s="30">
        <v>0.77625696905144903</v>
      </c>
      <c r="N103" s="30">
        <v>0.223743030948551</v>
      </c>
      <c r="O103" s="30">
        <v>0.74182172146283798</v>
      </c>
      <c r="P103" s="30">
        <v>0.25817827853716202</v>
      </c>
      <c r="Q103" s="30">
        <f t="shared" si="59"/>
        <v>0.75851750486634528</v>
      </c>
      <c r="R103" s="30">
        <f t="shared" si="59"/>
        <v>0.24138249513365473</v>
      </c>
      <c r="S103" s="31">
        <f t="shared" si="60"/>
        <v>0.846701751967881</v>
      </c>
      <c r="T103" s="31">
        <v>0.153298248032119</v>
      </c>
      <c r="U103" s="31">
        <f t="shared" si="61"/>
        <v>0.81209182081574394</v>
      </c>
      <c r="V103" s="31">
        <v>0.18790817918425601</v>
      </c>
      <c r="W103" s="31">
        <f t="shared" si="62"/>
        <v>0.82886564810475316</v>
      </c>
      <c r="X103" s="31">
        <f t="shared" si="62"/>
        <v>0.17103435189524685</v>
      </c>
      <c r="Y103" s="21"/>
    </row>
    <row r="104" spans="12:25" x14ac:dyDescent="0.25">
      <c r="L104" s="6">
        <v>97</v>
      </c>
      <c r="M104" s="30">
        <v>0.77849838123006099</v>
      </c>
      <c r="N104" s="30">
        <v>0.22150161876993901</v>
      </c>
      <c r="O104" s="30">
        <v>0.74443884643819602</v>
      </c>
      <c r="P104" s="30">
        <v>0.25556115356180398</v>
      </c>
      <c r="Q104" s="30">
        <f t="shared" si="59"/>
        <v>0.76095139599719053</v>
      </c>
      <c r="R104" s="30">
        <f t="shared" si="59"/>
        <v>0.23894860400280957</v>
      </c>
      <c r="S104" s="31">
        <f t="shared" si="60"/>
        <v>0.84763072406648399</v>
      </c>
      <c r="T104" s="31">
        <v>0.15236927593351601</v>
      </c>
      <c r="U104" s="31">
        <f t="shared" si="61"/>
        <v>0.81398233283559296</v>
      </c>
      <c r="V104" s="31">
        <v>0.18601766716440701</v>
      </c>
      <c r="W104" s="31">
        <f t="shared" si="62"/>
        <v>0.83028770113175332</v>
      </c>
      <c r="X104" s="31">
        <f t="shared" si="62"/>
        <v>0.16961229886824666</v>
      </c>
      <c r="Y104" s="21"/>
    </row>
    <row r="105" spans="12:25" x14ac:dyDescent="0.25">
      <c r="L105" s="6">
        <v>98</v>
      </c>
      <c r="M105" s="30">
        <v>0.780702436496446</v>
      </c>
      <c r="N105" s="30">
        <v>0.219297563503554</v>
      </c>
      <c r="O105" s="30">
        <v>0.74700693266109597</v>
      </c>
      <c r="P105" s="30">
        <v>0.25299306733890398</v>
      </c>
      <c r="Q105" s="30">
        <f t="shared" si="59"/>
        <v>0.76334194233564534</v>
      </c>
      <c r="R105" s="30">
        <f t="shared" si="59"/>
        <v>0.23655805766435464</v>
      </c>
      <c r="S105" s="31">
        <f t="shared" si="60"/>
        <v>0.84852427467718705</v>
      </c>
      <c r="T105" s="31">
        <v>0.151475725322813</v>
      </c>
      <c r="U105" s="31">
        <f t="shared" si="61"/>
        <v>0.81585403299656101</v>
      </c>
      <c r="V105" s="31">
        <v>0.18414596700343899</v>
      </c>
      <c r="W105" s="31">
        <f t="shared" si="62"/>
        <v>0.83168285529172625</v>
      </c>
      <c r="X105" s="31">
        <f t="shared" si="62"/>
        <v>0.16821714470827381</v>
      </c>
      <c r="Y105" s="21"/>
    </row>
    <row r="106" spans="12:25" x14ac:dyDescent="0.25">
      <c r="L106" s="6">
        <v>99</v>
      </c>
      <c r="M106" s="30">
        <v>0.78286949140691298</v>
      </c>
      <c r="N106" s="30">
        <v>0.217130508593087</v>
      </c>
      <c r="O106" s="30">
        <v>0.74952758276201692</v>
      </c>
      <c r="P106" s="30">
        <v>0.25047241723798302</v>
      </c>
      <c r="Q106" s="30">
        <f t="shared" si="59"/>
        <v>0.76569013951380516</v>
      </c>
      <c r="R106" s="30">
        <f t="shared" si="59"/>
        <v>0.23420986048619488</v>
      </c>
      <c r="S106" s="31">
        <f t="shared" si="60"/>
        <v>0.84939371353096704</v>
      </c>
      <c r="T106" s="31">
        <v>0.15060628646903301</v>
      </c>
      <c r="U106" s="31">
        <f t="shared" si="61"/>
        <v>0.81770439844183906</v>
      </c>
      <c r="V106" s="31">
        <v>0.18229560155816099</v>
      </c>
      <c r="W106" s="31">
        <f t="shared" si="62"/>
        <v>0.8330553244504002</v>
      </c>
      <c r="X106" s="31">
        <f t="shared" si="62"/>
        <v>0.16684467554959986</v>
      </c>
      <c r="Y106" s="21"/>
    </row>
    <row r="107" spans="12:25" x14ac:dyDescent="0.25">
      <c r="L107" s="6">
        <v>100</v>
      </c>
      <c r="M107" s="30">
        <v>0.78499990251776897</v>
      </c>
      <c r="N107" s="30">
        <v>0.21500009748223101</v>
      </c>
      <c r="O107" s="30">
        <v>0.75200239937143898</v>
      </c>
      <c r="P107" s="30">
        <v>0.24799760062856099</v>
      </c>
      <c r="Q107" s="30">
        <f t="shared" si="59"/>
        <v>0.76799698316376452</v>
      </c>
      <c r="R107" s="30">
        <f t="shared" si="59"/>
        <v>0.23190301683623543</v>
      </c>
      <c r="S107" s="31">
        <f t="shared" si="60"/>
        <v>0.85025035035880303</v>
      </c>
      <c r="T107" s="31">
        <v>0.149749649641197</v>
      </c>
      <c r="U107" s="31">
        <f t="shared" si="61"/>
        <v>0.819530906314617</v>
      </c>
      <c r="V107" s="31">
        <v>0.180469093685383</v>
      </c>
      <c r="W107" s="31">
        <f t="shared" si="62"/>
        <v>0.83440932247350408</v>
      </c>
      <c r="X107" s="31">
        <f t="shared" si="62"/>
        <v>0.16549067752649588</v>
      </c>
      <c r="Y107" s="21"/>
    </row>
    <row r="108" spans="12:25" x14ac:dyDescent="0.25">
      <c r="L108" s="6">
        <v>101</v>
      </c>
      <c r="M108" s="30">
        <v>0.78709405295146295</v>
      </c>
      <c r="N108" s="30">
        <v>0.21290594704853699</v>
      </c>
      <c r="O108" s="30">
        <v>0.75443282734157202</v>
      </c>
      <c r="P108" s="30">
        <v>0.24556717265842801</v>
      </c>
      <c r="Q108" s="30">
        <f t="shared" si="59"/>
        <v>0.77026340093085466</v>
      </c>
      <c r="R108" s="30">
        <f t="shared" si="59"/>
        <v>0.22963659906914524</v>
      </c>
      <c r="S108" s="31">
        <f t="shared" si="60"/>
        <v>0.85110360174451594</v>
      </c>
      <c r="T108" s="31">
        <v>0.14889639825548401</v>
      </c>
      <c r="U108" s="31">
        <f t="shared" si="61"/>
        <v>0.82133103375808503</v>
      </c>
      <c r="V108" s="31">
        <v>0.178668966241915</v>
      </c>
      <c r="W108" s="31">
        <f t="shared" si="62"/>
        <v>0.83574814126410102</v>
      </c>
      <c r="X108" s="31">
        <f t="shared" si="62"/>
        <v>0.16415185873589894</v>
      </c>
      <c r="Y108" s="21"/>
    </row>
    <row r="109" spans="12:25" x14ac:dyDescent="0.25">
      <c r="L109" s="6">
        <v>102</v>
      </c>
      <c r="M109" s="30">
        <v>0.78915243209499497</v>
      </c>
      <c r="N109" s="30">
        <v>0.210847567905005</v>
      </c>
      <c r="O109" s="30">
        <v>0.75681968041154002</v>
      </c>
      <c r="P109" s="30">
        <v>0.24318031958846001</v>
      </c>
      <c r="Q109" s="30">
        <f t="shared" si="59"/>
        <v>0.77249004851334147</v>
      </c>
      <c r="R109" s="30">
        <f t="shared" si="59"/>
        <v>0.22740995148665857</v>
      </c>
      <c r="S109" s="31">
        <f t="shared" si="60"/>
        <v>0.85195531168330296</v>
      </c>
      <c r="T109" s="31">
        <v>0.14804468831669701</v>
      </c>
      <c r="U109" s="31">
        <f t="shared" si="61"/>
        <v>0.82310225791543501</v>
      </c>
      <c r="V109" s="31">
        <v>0.17689774208456499</v>
      </c>
      <c r="W109" s="31">
        <f t="shared" si="62"/>
        <v>0.8370713848745952</v>
      </c>
      <c r="X109" s="31">
        <f t="shared" si="62"/>
        <v>0.16282861512540481</v>
      </c>
      <c r="Y109" s="21"/>
    </row>
    <row r="110" spans="12:25" x14ac:dyDescent="0.25">
      <c r="L110" s="6">
        <v>103</v>
      </c>
      <c r="M110" s="30">
        <v>0.79117555590150901</v>
      </c>
      <c r="N110" s="30">
        <v>0.20882444409849099</v>
      </c>
      <c r="O110" s="30">
        <v>0.75916361454219894</v>
      </c>
      <c r="P110" s="30">
        <v>0.24083638545780101</v>
      </c>
      <c r="Q110" s="30">
        <f t="shared" si="59"/>
        <v>0.77467751362272863</v>
      </c>
      <c r="R110" s="30">
        <f t="shared" si="59"/>
        <v>0.22522248637727124</v>
      </c>
      <c r="S110" s="31">
        <f t="shared" si="60"/>
        <v>0.85280543102320405</v>
      </c>
      <c r="T110" s="31">
        <v>0.147194568976796</v>
      </c>
      <c r="U110" s="31">
        <f t="shared" si="61"/>
        <v>0.82484205592985704</v>
      </c>
      <c r="V110" s="31">
        <v>0.17515794407014301</v>
      </c>
      <c r="W110" s="31">
        <f t="shared" si="62"/>
        <v>0.83837773539472416</v>
      </c>
      <c r="X110" s="31">
        <f t="shared" si="62"/>
        <v>0.16152226460527602</v>
      </c>
      <c r="Y110" s="21"/>
    </row>
    <row r="111" spans="12:25" x14ac:dyDescent="0.25">
      <c r="L111" s="6">
        <v>104</v>
      </c>
      <c r="M111" s="30">
        <v>0.79316394032414395</v>
      </c>
      <c r="N111" s="30">
        <v>0.206836059675856</v>
      </c>
      <c r="O111" s="30">
        <v>0.76146528569440297</v>
      </c>
      <c r="P111" s="30">
        <v>0.238534714305597</v>
      </c>
      <c r="Q111" s="30">
        <f t="shared" si="59"/>
        <v>0.7768263839705174</v>
      </c>
      <c r="R111" s="30">
        <f t="shared" si="59"/>
        <v>0.22307361602948259</v>
      </c>
      <c r="S111" s="31">
        <f t="shared" si="60"/>
        <v>0.85365391061225804</v>
      </c>
      <c r="T111" s="31">
        <v>0.14634608938774199</v>
      </c>
      <c r="U111" s="31">
        <f t="shared" si="61"/>
        <v>0.826547904944542</v>
      </c>
      <c r="V111" s="31">
        <v>0.173452095055458</v>
      </c>
      <c r="W111" s="31">
        <f t="shared" si="62"/>
        <v>0.83966587491422529</v>
      </c>
      <c r="X111" s="31">
        <f t="shared" si="62"/>
        <v>0.16023412508577475</v>
      </c>
      <c r="Y111" s="21"/>
    </row>
    <row r="112" spans="12:25" x14ac:dyDescent="0.25">
      <c r="L112" s="6">
        <v>105</v>
      </c>
      <c r="M112" s="30">
        <v>0.79511810131604299</v>
      </c>
      <c r="N112" s="30">
        <v>0.20488189868395701</v>
      </c>
      <c r="O112" s="30">
        <v>0.76372534982900697</v>
      </c>
      <c r="P112" s="30">
        <v>0.236274650170993</v>
      </c>
      <c r="Q112" s="30">
        <f t="shared" si="59"/>
        <v>0.77893724726821056</v>
      </c>
      <c r="R112" s="30">
        <f t="shared" si="59"/>
        <v>0.22096275273178939</v>
      </c>
      <c r="S112" s="31">
        <f t="shared" si="60"/>
        <v>0.85450070129850697</v>
      </c>
      <c r="T112" s="31">
        <v>0.145499298701493</v>
      </c>
      <c r="U112" s="31">
        <f t="shared" si="61"/>
        <v>0.82821728210267997</v>
      </c>
      <c r="V112" s="31">
        <v>0.17178271789732</v>
      </c>
      <c r="W112" s="31">
        <f t="shared" si="62"/>
        <v>0.84093448552283745</v>
      </c>
      <c r="X112" s="31">
        <f t="shared" si="62"/>
        <v>0.15896551447716251</v>
      </c>
      <c r="Y112" s="21"/>
    </row>
    <row r="113" spans="12:25" x14ac:dyDescent="0.25">
      <c r="L113" s="6">
        <v>106</v>
      </c>
      <c r="M113" s="30">
        <v>0.79703855483034702</v>
      </c>
      <c r="N113" s="30">
        <v>0.202961445169653</v>
      </c>
      <c r="O113" s="30">
        <v>0.76594446290686502</v>
      </c>
      <c r="P113" s="30">
        <v>0.23405553709313501</v>
      </c>
      <c r="Q113" s="30">
        <f t="shared" si="59"/>
        <v>0.78101069122731004</v>
      </c>
      <c r="R113" s="30">
        <f t="shared" si="59"/>
        <v>0.21888930877268997</v>
      </c>
      <c r="S113" s="31">
        <f t="shared" si="60"/>
        <v>0.85534575392998902</v>
      </c>
      <c r="T113" s="31">
        <v>0.14465424607001101</v>
      </c>
      <c r="U113" s="31">
        <f t="shared" si="61"/>
        <v>0.82984766454746195</v>
      </c>
      <c r="V113" s="31">
        <v>0.17015233545253799</v>
      </c>
      <c r="W113" s="31">
        <f t="shared" si="62"/>
        <v>0.84218224931029795</v>
      </c>
      <c r="X113" s="31">
        <f t="shared" si="62"/>
        <v>0.15771775068970212</v>
      </c>
      <c r="Y113" s="21"/>
    </row>
    <row r="114" spans="12:25" x14ac:dyDescent="0.25">
      <c r="L114" s="6">
        <v>107</v>
      </c>
      <c r="M114" s="30">
        <v>0.79892581682019603</v>
      </c>
      <c r="N114" s="30">
        <v>0.20107418317980399</v>
      </c>
      <c r="O114" s="30">
        <v>0.76812328088883197</v>
      </c>
      <c r="P114" s="30">
        <v>0.231876719111168</v>
      </c>
      <c r="Q114" s="30">
        <f t="shared" si="59"/>
        <v>0.7830473035593174</v>
      </c>
      <c r="R114" s="30">
        <f t="shared" si="59"/>
        <v>0.21685269644068261</v>
      </c>
      <c r="S114" s="31">
        <f t="shared" si="60"/>
        <v>0.85618901935474501</v>
      </c>
      <c r="T114" s="31">
        <v>0.14381098064525499</v>
      </c>
      <c r="U114" s="31">
        <f t="shared" si="61"/>
        <v>0.83143652942207802</v>
      </c>
      <c r="V114" s="31">
        <v>0.16856347057792201</v>
      </c>
      <c r="W114" s="31">
        <f t="shared" si="62"/>
        <v>0.84340784836634464</v>
      </c>
      <c r="X114" s="31">
        <f t="shared" si="62"/>
        <v>0.15649215163365537</v>
      </c>
      <c r="Y114" s="21"/>
    </row>
    <row r="115" spans="12:25" x14ac:dyDescent="0.25">
      <c r="L115" s="6">
        <v>108</v>
      </c>
      <c r="M115" s="30">
        <v>0.80078040323873401</v>
      </c>
      <c r="N115" s="30">
        <v>0.19921959676126599</v>
      </c>
      <c r="O115" s="30">
        <v>0.77026245973576402</v>
      </c>
      <c r="P115" s="30">
        <v>0.22973754026423601</v>
      </c>
      <c r="Q115" s="30">
        <f t="shared" si="59"/>
        <v>0.78504767197573688</v>
      </c>
      <c r="R115" s="30">
        <f t="shared" si="59"/>
        <v>0.21485232802426318</v>
      </c>
      <c r="S115" s="31">
        <f t="shared" si="60"/>
        <v>0.857030448420814</v>
      </c>
      <c r="T115" s="31">
        <v>0.142969551579186</v>
      </c>
      <c r="U115" s="31">
        <f t="shared" si="61"/>
        <v>0.83298154504253696</v>
      </c>
      <c r="V115" s="31">
        <v>0.16701845495746301</v>
      </c>
      <c r="W115" s="31">
        <f t="shared" si="62"/>
        <v>0.84461006283325357</v>
      </c>
      <c r="X115" s="31">
        <f t="shared" si="62"/>
        <v>0.15528993716674636</v>
      </c>
      <c r="Y115" s="21"/>
    </row>
    <row r="116" spans="12:25" x14ac:dyDescent="0.25">
      <c r="L116" s="6">
        <v>109</v>
      </c>
      <c r="M116" s="30">
        <v>0.80260283003909993</v>
      </c>
      <c r="N116" s="30">
        <v>0.19739716996090001</v>
      </c>
      <c r="O116" s="30">
        <v>0.77236265540851401</v>
      </c>
      <c r="P116" s="30">
        <v>0.22763734459148599</v>
      </c>
      <c r="Q116" s="30">
        <f t="shared" si="59"/>
        <v>0.78701238418806851</v>
      </c>
      <c r="R116" s="30">
        <f t="shared" si="59"/>
        <v>0.2128876158119315</v>
      </c>
      <c r="S116" s="31">
        <f t="shared" si="60"/>
        <v>0.85786999197623803</v>
      </c>
      <c r="T116" s="31">
        <v>0.14213000802376199</v>
      </c>
      <c r="U116" s="31">
        <f t="shared" si="61"/>
        <v>0.83448383317627495</v>
      </c>
      <c r="V116" s="31">
        <v>0.165516166823725</v>
      </c>
      <c r="W116" s="31">
        <f t="shared" si="62"/>
        <v>0.8457894441285394</v>
      </c>
      <c r="X116" s="31">
        <f t="shared" si="62"/>
        <v>0.15411055587146066</v>
      </c>
      <c r="Y116" s="21"/>
    </row>
    <row r="117" spans="12:25" x14ac:dyDescent="0.25">
      <c r="L117" s="6">
        <v>110</v>
      </c>
      <c r="M117" s="30">
        <v>0.80439361317443703</v>
      </c>
      <c r="N117" s="30">
        <v>0.195606386825563</v>
      </c>
      <c r="O117" s="30">
        <v>0.77442452386793703</v>
      </c>
      <c r="P117" s="30">
        <v>0.225575476132063</v>
      </c>
      <c r="Q117" s="30">
        <f t="shared" si="59"/>
        <v>0.78894202790781576</v>
      </c>
      <c r="R117" s="30">
        <f t="shared" si="59"/>
        <v>0.21095797209218431</v>
      </c>
      <c r="S117" s="31">
        <f t="shared" si="60"/>
        <v>0.85870760086905595</v>
      </c>
      <c r="T117" s="31">
        <v>0.14129239913094399</v>
      </c>
      <c r="U117" s="31">
        <f t="shared" si="61"/>
        <v>0.83594751424519498</v>
      </c>
      <c r="V117" s="31">
        <v>0.16405248575480499</v>
      </c>
      <c r="W117" s="31">
        <f t="shared" si="62"/>
        <v>0.84694808167959068</v>
      </c>
      <c r="X117" s="31">
        <f t="shared" si="62"/>
        <v>0.15295191832040922</v>
      </c>
      <c r="Y117" s="21"/>
    </row>
    <row r="118" spans="12:25" x14ac:dyDescent="0.25">
      <c r="L118" s="6">
        <v>111</v>
      </c>
      <c r="M118" s="30">
        <v>0.80615326859788494</v>
      </c>
      <c r="N118" s="30">
        <v>0.193846731402115</v>
      </c>
      <c r="O118" s="30">
        <v>0.77644872107488805</v>
      </c>
      <c r="P118" s="30">
        <v>0.22355127892511201</v>
      </c>
      <c r="Q118" s="30">
        <f t="shared" si="59"/>
        <v>0.79083719084648008</v>
      </c>
      <c r="R118" s="30">
        <f t="shared" si="59"/>
        <v>0.20906280915351996</v>
      </c>
      <c r="S118" s="31">
        <f t="shared" si="60"/>
        <v>0.85954322594730803</v>
      </c>
      <c r="T118" s="31">
        <v>0.140456774052692</v>
      </c>
      <c r="U118" s="31">
        <f t="shared" si="61"/>
        <v>0.83737680831566896</v>
      </c>
      <c r="V118" s="31">
        <v>0.16262319168433101</v>
      </c>
      <c r="W118" s="31">
        <f t="shared" si="62"/>
        <v>0.84808811602144563</v>
      </c>
      <c r="X118" s="31">
        <f t="shared" si="62"/>
        <v>0.15181188397855438</v>
      </c>
      <c r="Y118" s="21"/>
    </row>
    <row r="119" spans="12:25" x14ac:dyDescent="0.25">
      <c r="L119" s="6">
        <v>112</v>
      </c>
      <c r="M119" s="30">
        <v>0.807882312262586</v>
      </c>
      <c r="N119" s="30">
        <v>0.192117687737414</v>
      </c>
      <c r="O119" s="30">
        <v>0.77843590299022203</v>
      </c>
      <c r="P119" s="30">
        <v>0.221564097009778</v>
      </c>
      <c r="Q119" s="30">
        <f t="shared" si="59"/>
        <v>0.79269846071556427</v>
      </c>
      <c r="R119" s="30">
        <f t="shared" si="59"/>
        <v>0.20720153928443574</v>
      </c>
      <c r="S119" s="31">
        <f t="shared" si="60"/>
        <v>0.86037681805903299</v>
      </c>
      <c r="T119" s="31">
        <v>0.13962318194096701</v>
      </c>
      <c r="U119" s="31">
        <f t="shared" si="61"/>
        <v>0.83877593545407203</v>
      </c>
      <c r="V119" s="31">
        <v>0.161224064545928</v>
      </c>
      <c r="W119" s="31">
        <f t="shared" si="62"/>
        <v>0.84921168768914268</v>
      </c>
      <c r="X119" s="31">
        <f t="shared" si="62"/>
        <v>0.15068831231085741</v>
      </c>
      <c r="Y119" s="21"/>
    </row>
    <row r="120" spans="12:25" x14ac:dyDescent="0.25">
      <c r="L120" s="6">
        <v>113</v>
      </c>
      <c r="M120" s="30">
        <v>0.80958126012168197</v>
      </c>
      <c r="N120" s="30">
        <v>0.19041873987831801</v>
      </c>
      <c r="O120" s="30">
        <v>0.78038672557479294</v>
      </c>
      <c r="P120" s="30">
        <v>0.21961327442520701</v>
      </c>
      <c r="Q120" s="30">
        <f t="shared" si="59"/>
        <v>0.79452642522657047</v>
      </c>
      <c r="R120" s="30">
        <f t="shared" si="59"/>
        <v>0.20537357477342955</v>
      </c>
      <c r="S120" s="31">
        <f t="shared" si="60"/>
        <v>0.86120832805227299</v>
      </c>
      <c r="T120" s="31">
        <v>0.13879167194772701</v>
      </c>
      <c r="U120" s="31">
        <f t="shared" si="61"/>
        <v>0.84014911572677797</v>
      </c>
      <c r="V120" s="31">
        <v>0.159850884273222</v>
      </c>
      <c r="W120" s="31">
        <f t="shared" si="62"/>
        <v>0.8503209372177214</v>
      </c>
      <c r="X120" s="31">
        <f t="shared" si="62"/>
        <v>0.14957906278227862</v>
      </c>
      <c r="Y120" s="21"/>
    </row>
    <row r="121" spans="12:25" x14ac:dyDescent="0.25">
      <c r="L121" s="6">
        <v>114</v>
      </c>
      <c r="M121" s="30">
        <v>0.81125062812831295</v>
      </c>
      <c r="N121" s="30">
        <v>0.188749371871687</v>
      </c>
      <c r="O121" s="30">
        <v>0.78230184478945597</v>
      </c>
      <c r="P121" s="30">
        <v>0.217698155210544</v>
      </c>
      <c r="Q121" s="30">
        <f t="shared" si="59"/>
        <v>0.79632167209100047</v>
      </c>
      <c r="R121" s="30">
        <f t="shared" si="59"/>
        <v>0.2035783279089996</v>
      </c>
      <c r="S121" s="31">
        <f t="shared" si="60"/>
        <v>0.86203770677506697</v>
      </c>
      <c r="T121" s="31">
        <v>0.137962293224933</v>
      </c>
      <c r="U121" s="31">
        <f t="shared" si="61"/>
        <v>0.84150056920016103</v>
      </c>
      <c r="V121" s="31">
        <v>0.158499430799839</v>
      </c>
      <c r="W121" s="31">
        <f t="shared" si="62"/>
        <v>0.85141800514222021</v>
      </c>
      <c r="X121" s="31">
        <f t="shared" si="62"/>
        <v>0.1484819948577798</v>
      </c>
      <c r="Y121" s="21"/>
    </row>
    <row r="122" spans="12:25" x14ac:dyDescent="0.25">
      <c r="L122" s="6">
        <v>115</v>
      </c>
      <c r="M122" s="30">
        <v>0.81289093223562203</v>
      </c>
      <c r="N122" s="30">
        <v>0.187109067764378</v>
      </c>
      <c r="O122" s="30">
        <v>0.78418191659506598</v>
      </c>
      <c r="P122" s="30">
        <v>0.215818083404934</v>
      </c>
      <c r="Q122" s="30">
        <f t="shared" si="59"/>
        <v>0.79808478902035729</v>
      </c>
      <c r="R122" s="30">
        <f t="shared" si="59"/>
        <v>0.20181521097964272</v>
      </c>
      <c r="S122" s="31">
        <f t="shared" si="60"/>
        <v>0.86286490507545499</v>
      </c>
      <c r="T122" s="31">
        <v>0.13713509492454501</v>
      </c>
      <c r="U122" s="31">
        <f t="shared" si="61"/>
        <v>0.842834515940593</v>
      </c>
      <c r="V122" s="31">
        <v>0.157165484059407</v>
      </c>
      <c r="W122" s="31">
        <f t="shared" si="62"/>
        <v>0.8525050319976768</v>
      </c>
      <c r="X122" s="31">
        <f t="shared" si="62"/>
        <v>0.14739496800232327</v>
      </c>
      <c r="Y122" s="21"/>
    </row>
    <row r="123" spans="12:25" x14ac:dyDescent="0.25">
      <c r="L123" s="6">
        <v>116</v>
      </c>
      <c r="M123" s="30">
        <v>0.814502688396749</v>
      </c>
      <c r="N123" s="30">
        <v>0.185497311603251</v>
      </c>
      <c r="O123" s="30">
        <v>0.78602759695247704</v>
      </c>
      <c r="P123" s="30">
        <v>0.21397240304752299</v>
      </c>
      <c r="Q123" s="30">
        <f t="shared" si="59"/>
        <v>0.79981636372614218</v>
      </c>
      <c r="R123" s="30">
        <f t="shared" si="59"/>
        <v>0.20008363627385778</v>
      </c>
      <c r="S123" s="31">
        <f t="shared" si="60"/>
        <v>0.86368987380147799</v>
      </c>
      <c r="T123" s="31">
        <v>0.13631012619852201</v>
      </c>
      <c r="U123" s="31">
        <f t="shared" si="61"/>
        <v>0.844155176014449</v>
      </c>
      <c r="V123" s="31">
        <v>0.155844823985551</v>
      </c>
      <c r="W123" s="31">
        <f t="shared" si="62"/>
        <v>0.85358415831913059</v>
      </c>
      <c r="X123" s="31">
        <f t="shared" si="62"/>
        <v>0.14631584168086931</v>
      </c>
      <c r="Y123" s="21"/>
    </row>
    <row r="124" spans="12:25" x14ac:dyDescent="0.25">
      <c r="L124" s="6">
        <v>117</v>
      </c>
      <c r="M124" s="30">
        <v>0.81608641256483594</v>
      </c>
      <c r="N124" s="30">
        <v>0.18391358743516401</v>
      </c>
      <c r="O124" s="30">
        <v>0.78783954182254401</v>
      </c>
      <c r="P124" s="30">
        <v>0.21216045817745599</v>
      </c>
      <c r="Q124" s="30">
        <f t="shared" si="59"/>
        <v>0.80151698391985793</v>
      </c>
      <c r="R124" s="30">
        <f t="shared" si="59"/>
        <v>0.19838301608014206</v>
      </c>
      <c r="S124" s="31">
        <f t="shared" si="60"/>
        <v>0.86451256380117403</v>
      </c>
      <c r="T124" s="31">
        <v>0.135487436198826</v>
      </c>
      <c r="U124" s="31">
        <f t="shared" si="61"/>
        <v>0.84546676948810195</v>
      </c>
      <c r="V124" s="31">
        <v>0.15453323051189799</v>
      </c>
      <c r="W124" s="31">
        <f t="shared" si="62"/>
        <v>0.85465752464161926</v>
      </c>
      <c r="X124" s="31">
        <f t="shared" si="62"/>
        <v>0.14524247535838075</v>
      </c>
      <c r="Y124" s="21"/>
    </row>
    <row r="125" spans="12:25" x14ac:dyDescent="0.25">
      <c r="L125" s="6">
        <v>118</v>
      </c>
      <c r="M125" s="30">
        <v>0.81764262069302407</v>
      </c>
      <c r="N125" s="30">
        <v>0.18235737930697599</v>
      </c>
      <c r="O125" s="30">
        <v>0.78961840716612197</v>
      </c>
      <c r="P125" s="30">
        <v>0.210381592833878</v>
      </c>
      <c r="Q125" s="30">
        <f t="shared" si="59"/>
        <v>0.80318723731300667</v>
      </c>
      <c r="R125" s="30">
        <f t="shared" si="59"/>
        <v>0.19671276268699334</v>
      </c>
      <c r="S125" s="31">
        <f t="shared" si="60"/>
        <v>0.86533292592258504</v>
      </c>
      <c r="T125" s="31">
        <v>0.13466707407741499</v>
      </c>
      <c r="U125" s="31">
        <f t="shared" si="61"/>
        <v>0.84677351642792698</v>
      </c>
      <c r="V125" s="31">
        <v>0.153226483572073</v>
      </c>
      <c r="W125" s="31">
        <f t="shared" si="62"/>
        <v>0.85572727150018268</v>
      </c>
      <c r="X125" s="31">
        <f t="shared" si="62"/>
        <v>0.14417272849981733</v>
      </c>
      <c r="Y125" s="21"/>
    </row>
    <row r="126" spans="12:25" x14ac:dyDescent="0.25">
      <c r="L126" s="6">
        <v>119</v>
      </c>
      <c r="M126" s="30">
        <v>0.81917182873445493</v>
      </c>
      <c r="N126" s="30">
        <v>0.18082817126554501</v>
      </c>
      <c r="O126" s="30">
        <v>0.791364848944066</v>
      </c>
      <c r="P126" s="30">
        <v>0.208635151055934</v>
      </c>
      <c r="Q126" s="30">
        <f t="shared" si="59"/>
        <v>0.80482771161709099</v>
      </c>
      <c r="R126" s="30">
        <f t="shared" si="59"/>
        <v>0.19507228838290896</v>
      </c>
      <c r="S126" s="31">
        <f t="shared" si="60"/>
        <v>0.86615091101375097</v>
      </c>
      <c r="T126" s="31">
        <v>0.133849088986249</v>
      </c>
      <c r="U126" s="31">
        <f t="shared" si="61"/>
        <v>0.84807963690029597</v>
      </c>
      <c r="V126" s="31">
        <v>0.151920363099704</v>
      </c>
      <c r="W126" s="31">
        <f t="shared" si="62"/>
        <v>0.85679553942985853</v>
      </c>
      <c r="X126" s="31">
        <f t="shared" si="62"/>
        <v>0.14310446057014145</v>
      </c>
      <c r="Y126" s="21"/>
    </row>
    <row r="127" spans="12:25" x14ac:dyDescent="0.25">
      <c r="L127" s="6">
        <v>120</v>
      </c>
      <c r="M127" s="30">
        <v>0.82067455264226996</v>
      </c>
      <c r="N127" s="30">
        <v>0.17932544735773001</v>
      </c>
      <c r="O127" s="30">
        <v>0.79307952311723007</v>
      </c>
      <c r="P127" s="30">
        <v>0.20692047688276999</v>
      </c>
      <c r="Q127" s="30">
        <f t="shared" si="59"/>
        <v>0.80643899454361279</v>
      </c>
      <c r="R127" s="30">
        <f t="shared" si="59"/>
        <v>0.19346100545638723</v>
      </c>
      <c r="S127" s="31">
        <f t="shared" si="60"/>
        <v>0.86696646992270998</v>
      </c>
      <c r="T127" s="31">
        <v>0.13303353007728999</v>
      </c>
      <c r="U127" s="31">
        <f t="shared" si="61"/>
        <v>0.84938934934196797</v>
      </c>
      <c r="V127" s="31">
        <v>0.150610650658032</v>
      </c>
      <c r="W127" s="31">
        <f t="shared" si="62"/>
        <v>0.85786446812985506</v>
      </c>
      <c r="X127" s="31">
        <f t="shared" si="62"/>
        <v>0.14203553187014484</v>
      </c>
      <c r="Y127" s="21"/>
    </row>
    <row r="128" spans="12:25" x14ac:dyDescent="0.25">
      <c r="L128" s="6">
        <v>121</v>
      </c>
      <c r="M128" s="30">
        <v>0.82215130836961003</v>
      </c>
      <c r="N128" s="30">
        <v>0.17784869163038999</v>
      </c>
      <c r="O128" s="30">
        <v>0.79476308564646803</v>
      </c>
      <c r="P128" s="30">
        <v>0.205236914353532</v>
      </c>
      <c r="Q128" s="30">
        <f t="shared" si="59"/>
        <v>0.80802167380407353</v>
      </c>
      <c r="R128" s="30">
        <f t="shared" si="59"/>
        <v>0.19187832619592649</v>
      </c>
      <c r="S128" s="31">
        <f t="shared" si="60"/>
        <v>0.86777955349750402</v>
      </c>
      <c r="T128" s="31">
        <v>0.13222044650249601</v>
      </c>
      <c r="U128" s="31">
        <f t="shared" si="61"/>
        <v>0.85070523630591099</v>
      </c>
      <c r="V128" s="31">
        <v>0.14929476369408901</v>
      </c>
      <c r="W128" s="31">
        <f t="shared" si="62"/>
        <v>0.85893535825458622</v>
      </c>
      <c r="X128" s="31">
        <f t="shared" si="62"/>
        <v>0.14096464174541379</v>
      </c>
      <c r="Y128" s="21"/>
    </row>
    <row r="129" spans="12:25" x14ac:dyDescent="0.25">
      <c r="L129" s="6">
        <v>122</v>
      </c>
      <c r="M129" s="30">
        <v>0.82360261186961703</v>
      </c>
      <c r="N129" s="30">
        <v>0.176397388130383</v>
      </c>
      <c r="O129" s="30">
        <v>0.79641619249263607</v>
      </c>
      <c r="P129" s="30">
        <v>0.20358380750736399</v>
      </c>
      <c r="Q129" s="30">
        <f t="shared" si="59"/>
        <v>0.80957633710997645</v>
      </c>
      <c r="R129" s="30">
        <f t="shared" si="59"/>
        <v>0.1903236628900235</v>
      </c>
      <c r="S129" s="31">
        <f t="shared" si="60"/>
        <v>0.86859011258617203</v>
      </c>
      <c r="T129" s="31">
        <v>0.131409887413828</v>
      </c>
      <c r="U129" s="31">
        <f t="shared" si="61"/>
        <v>0.85202517031092806</v>
      </c>
      <c r="V129" s="31">
        <v>0.147974829689072</v>
      </c>
      <c r="W129" s="31">
        <f t="shared" si="62"/>
        <v>0.8600070946819407</v>
      </c>
      <c r="X129" s="31">
        <f t="shared" si="62"/>
        <v>0.13989290531805926</v>
      </c>
      <c r="Y129" s="21"/>
    </row>
    <row r="130" spans="12:25" x14ac:dyDescent="0.25">
      <c r="L130" s="6">
        <v>123</v>
      </c>
      <c r="M130" s="30">
        <v>0.82502897909543194</v>
      </c>
      <c r="N130" s="30">
        <v>0.17497102090456801</v>
      </c>
      <c r="O130" s="30">
        <v>0.79803949961658893</v>
      </c>
      <c r="P130" s="30">
        <v>0.20196050038341101</v>
      </c>
      <c r="Q130" s="30">
        <f t="shared" si="59"/>
        <v>0.81110357217282381</v>
      </c>
      <c r="R130" s="30">
        <f t="shared" si="59"/>
        <v>0.18879642782717615</v>
      </c>
      <c r="S130" s="31">
        <f t="shared" si="60"/>
        <v>0.86939809803675505</v>
      </c>
      <c r="T130" s="31">
        <v>0.130601901963245</v>
      </c>
      <c r="U130" s="31">
        <f t="shared" si="61"/>
        <v>0.85334618132391904</v>
      </c>
      <c r="V130" s="31">
        <v>0.14665381867608099</v>
      </c>
      <c r="W130" s="31">
        <f t="shared" si="62"/>
        <v>0.86107813014493784</v>
      </c>
      <c r="X130" s="31">
        <f t="shared" si="62"/>
        <v>0.13882186985506226</v>
      </c>
      <c r="Y130" s="21"/>
    </row>
    <row r="131" spans="12:25" x14ac:dyDescent="0.25">
      <c r="L131" s="6">
        <v>124</v>
      </c>
      <c r="M131" s="30">
        <v>0.82643092600019596</v>
      </c>
      <c r="N131" s="30">
        <v>0.17356907399980401</v>
      </c>
      <c r="O131" s="30">
        <v>0.79963366297918004</v>
      </c>
      <c r="P131" s="30">
        <v>0.20036633702081999</v>
      </c>
      <c r="Q131" s="30">
        <f t="shared" si="59"/>
        <v>0.81260396670411694</v>
      </c>
      <c r="R131" s="30">
        <f t="shared" si="59"/>
        <v>0.18729603329588312</v>
      </c>
      <c r="S131" s="31">
        <f t="shared" si="60"/>
        <v>0.87020346069729304</v>
      </c>
      <c r="T131" s="31">
        <v>0.12979653930270699</v>
      </c>
      <c r="U131" s="31">
        <f t="shared" si="61"/>
        <v>0.85466529931178703</v>
      </c>
      <c r="V131" s="31">
        <v>0.145334700688213</v>
      </c>
      <c r="W131" s="31">
        <f t="shared" si="62"/>
        <v>0.86214691737659732</v>
      </c>
      <c r="X131" s="31">
        <f t="shared" si="62"/>
        <v>0.13775308262340275</v>
      </c>
      <c r="Y131" s="21"/>
    </row>
    <row r="132" spans="12:25" x14ac:dyDescent="0.25">
      <c r="L132" s="6">
        <v>125</v>
      </c>
      <c r="M132" s="30">
        <v>0.82780896853705199</v>
      </c>
      <c r="N132" s="30">
        <v>0.17219103146294801</v>
      </c>
      <c r="O132" s="30">
        <v>0.80119933854126502</v>
      </c>
      <c r="P132" s="30">
        <v>0.19880066145873501</v>
      </c>
      <c r="Q132" s="30">
        <f t="shared" si="59"/>
        <v>0.81407810841535921</v>
      </c>
      <c r="R132" s="30">
        <f t="shared" si="59"/>
        <v>0.18582189158464085</v>
      </c>
      <c r="S132" s="31">
        <f t="shared" si="60"/>
        <v>0.87100615141582494</v>
      </c>
      <c r="T132" s="31">
        <v>0.12899384858417501</v>
      </c>
      <c r="U132" s="31">
        <f t="shared" si="61"/>
        <v>0.85597955424143202</v>
      </c>
      <c r="V132" s="31">
        <v>0.14402044575856801</v>
      </c>
      <c r="W132" s="31">
        <f t="shared" si="62"/>
        <v>0.86321190910993728</v>
      </c>
      <c r="X132" s="31">
        <f t="shared" si="62"/>
        <v>0.13668809089006276</v>
      </c>
      <c r="Y132" s="21"/>
    </row>
    <row r="133" spans="12:25" x14ac:dyDescent="0.25">
      <c r="L133" s="6">
        <v>126</v>
      </c>
      <c r="M133" s="30">
        <v>0.82916362265913901</v>
      </c>
      <c r="N133" s="30">
        <v>0.17083637734086099</v>
      </c>
      <c r="O133" s="30">
        <v>0.80273718226369795</v>
      </c>
      <c r="P133" s="30">
        <v>0.197262817736302</v>
      </c>
      <c r="Q133" s="30">
        <f t="shared" si="59"/>
        <v>0.81552658501805142</v>
      </c>
      <c r="R133" s="30">
        <f t="shared" si="59"/>
        <v>0.18437341498194859</v>
      </c>
      <c r="S133" s="31">
        <f t="shared" si="60"/>
        <v>0.87180612104039101</v>
      </c>
      <c r="T133" s="31">
        <v>0.12819387895960899</v>
      </c>
      <c r="U133" s="31">
        <f t="shared" si="61"/>
        <v>0.85728597607975598</v>
      </c>
      <c r="V133" s="31">
        <v>0.14271402392024399</v>
      </c>
      <c r="W133" s="31">
        <f t="shared" si="62"/>
        <v>0.86427155807797729</v>
      </c>
      <c r="X133" s="31">
        <f t="shared" si="62"/>
        <v>0.13562844192202272</v>
      </c>
      <c r="Y133" s="21"/>
    </row>
    <row r="134" spans="12:25" x14ac:dyDescent="0.25">
      <c r="L134" s="6">
        <v>127</v>
      </c>
      <c r="M134" s="30">
        <v>0.83049540431960001</v>
      </c>
      <c r="N134" s="30">
        <v>0.16950459568039999</v>
      </c>
      <c r="O134" s="30">
        <v>0.80424785010733402</v>
      </c>
      <c r="P134" s="30">
        <v>0.19575214989266601</v>
      </c>
      <c r="Q134" s="30">
        <f t="shared" si="59"/>
        <v>0.81694998422369691</v>
      </c>
      <c r="R134" s="30">
        <f t="shared" si="59"/>
        <v>0.18295001577630321</v>
      </c>
      <c r="S134" s="31">
        <f t="shared" si="60"/>
        <v>0.87260332041903199</v>
      </c>
      <c r="T134" s="31">
        <v>0.12739667958096801</v>
      </c>
      <c r="U134" s="31">
        <f t="shared" si="61"/>
        <v>0.85858159479366203</v>
      </c>
      <c r="V134" s="31">
        <v>0.141418405206338</v>
      </c>
      <c r="W134" s="31">
        <f t="shared" si="62"/>
        <v>0.8653243170137378</v>
      </c>
      <c r="X134" s="31">
        <f t="shared" si="62"/>
        <v>0.13457568298626219</v>
      </c>
      <c r="Y134" s="21"/>
    </row>
    <row r="135" spans="12:25" x14ac:dyDescent="0.25">
      <c r="L135" s="6">
        <v>128</v>
      </c>
      <c r="M135" s="30">
        <v>0.83180482947157597</v>
      </c>
      <c r="N135" s="30">
        <v>0.168195170528424</v>
      </c>
      <c r="O135" s="30">
        <v>0.80573199803302797</v>
      </c>
      <c r="P135" s="30">
        <v>0.194268001966972</v>
      </c>
      <c r="Q135" s="30">
        <f t="shared" si="59"/>
        <v>0.81834889374379749</v>
      </c>
      <c r="R135" s="30">
        <f t="shared" si="59"/>
        <v>0.18155110625620244</v>
      </c>
      <c r="S135" s="31">
        <f t="shared" si="60"/>
        <v>0.87339770039978804</v>
      </c>
      <c r="T135" s="31">
        <v>0.12660229960021199</v>
      </c>
      <c r="U135" s="31">
        <f t="shared" si="61"/>
        <v>0.85986344035004902</v>
      </c>
      <c r="V135" s="31">
        <v>0.140136559649951</v>
      </c>
      <c r="W135" s="31">
        <f t="shared" si="62"/>
        <v>0.86636863865023694</v>
      </c>
      <c r="X135" s="31">
        <f t="shared" si="62"/>
        <v>0.13353136134976312</v>
      </c>
      <c r="Y135" s="21"/>
    </row>
    <row r="136" spans="12:25" x14ac:dyDescent="0.25">
      <c r="L136" s="6">
        <v>129</v>
      </c>
      <c r="M136" s="30">
        <v>0.833092414068208</v>
      </c>
      <c r="N136" s="30">
        <v>0.166907585931792</v>
      </c>
      <c r="O136" s="30">
        <v>0.80719028200163501</v>
      </c>
      <c r="P136" s="30">
        <v>0.19280971799836499</v>
      </c>
      <c r="Q136" s="30">
        <f t="shared" ref="Q136:R199" si="63">(O136*0.5129)+(M136*0.487)</f>
        <v>0.81972390128985584</v>
      </c>
      <c r="R136" s="30">
        <f t="shared" si="63"/>
        <v>0.18017609871014412</v>
      </c>
      <c r="S136" s="31">
        <f t="shared" ref="S136:S199" si="64">1-T136</f>
        <v>0.87418921183069798</v>
      </c>
      <c r="T136" s="31">
        <v>0.125810788169302</v>
      </c>
      <c r="U136" s="31">
        <f t="shared" ref="U136:U199" si="65">1-V136</f>
        <v>0.86112854271581996</v>
      </c>
      <c r="V136" s="31">
        <v>0.13887145728417999</v>
      </c>
      <c r="W136" s="31">
        <f t="shared" ref="W136:X199" si="66">(U136*0.5129)+(S136*0.487)</f>
        <v>0.86740297572049396</v>
      </c>
      <c r="X136" s="31">
        <f t="shared" si="66"/>
        <v>0.13249702427950599</v>
      </c>
      <c r="Y136" s="21"/>
    </row>
    <row r="137" spans="12:25" x14ac:dyDescent="0.25">
      <c r="L137" s="6">
        <v>130</v>
      </c>
      <c r="M137" s="30">
        <v>0.83435867406263797</v>
      </c>
      <c r="N137" s="30">
        <v>0.165641325937362</v>
      </c>
      <c r="O137" s="30">
        <v>0.80862335797400797</v>
      </c>
      <c r="P137" s="30">
        <v>0.191376642025992</v>
      </c>
      <c r="Q137" s="30">
        <f t="shared" si="63"/>
        <v>0.82107559457337342</v>
      </c>
      <c r="R137" s="30">
        <f t="shared" si="63"/>
        <v>0.17882440542662659</v>
      </c>
      <c r="S137" s="31">
        <f t="shared" si="64"/>
        <v>0.87497780555980298</v>
      </c>
      <c r="T137" s="31">
        <v>0.12502219444019699</v>
      </c>
      <c r="U137" s="31">
        <f t="shared" si="65"/>
        <v>0.86237393185787703</v>
      </c>
      <c r="V137" s="31">
        <v>0.137626068142123</v>
      </c>
      <c r="W137" s="31">
        <f t="shared" si="66"/>
        <v>0.8684257809575292</v>
      </c>
      <c r="X137" s="31">
        <f t="shared" si="66"/>
        <v>0.13147421904247081</v>
      </c>
      <c r="Y137" s="21"/>
    </row>
    <row r="138" spans="12:25" x14ac:dyDescent="0.25">
      <c r="L138" s="6">
        <v>131</v>
      </c>
      <c r="M138" s="30">
        <v>0.83560412540800699</v>
      </c>
      <c r="N138" s="30">
        <v>0.16439587459199301</v>
      </c>
      <c r="O138" s="30">
        <v>0.81003188191100306</v>
      </c>
      <c r="P138" s="30">
        <v>0.189968118088997</v>
      </c>
      <c r="Q138" s="30">
        <f t="shared" si="63"/>
        <v>0.82240456130585282</v>
      </c>
      <c r="R138" s="30">
        <f t="shared" si="63"/>
        <v>0.17749543869414716</v>
      </c>
      <c r="S138" s="31">
        <f t="shared" si="64"/>
        <v>0.87576343243514299</v>
      </c>
      <c r="T138" s="31">
        <v>0.124236567564857</v>
      </c>
      <c r="U138" s="31">
        <f t="shared" si="65"/>
        <v>0.86359663774312001</v>
      </c>
      <c r="V138" s="31">
        <v>0.13640336225687999</v>
      </c>
      <c r="W138" s="31">
        <f t="shared" si="66"/>
        <v>0.8694355070943609</v>
      </c>
      <c r="X138" s="31">
        <f t="shared" si="66"/>
        <v>0.13046449290563911</v>
      </c>
      <c r="Y138" s="21"/>
    </row>
    <row r="139" spans="12:25" x14ac:dyDescent="0.25">
      <c r="L139" s="6">
        <v>132</v>
      </c>
      <c r="M139" s="30">
        <v>0.83682928405745693</v>
      </c>
      <c r="N139" s="30">
        <v>0.16317071594254301</v>
      </c>
      <c r="O139" s="30">
        <v>0.81141650977347501</v>
      </c>
      <c r="P139" s="30">
        <v>0.18858349022652501</v>
      </c>
      <c r="Q139" s="30">
        <f t="shared" si="63"/>
        <v>0.82371138919879683</v>
      </c>
      <c r="R139" s="30">
        <f t="shared" si="63"/>
        <v>0.17618861080120313</v>
      </c>
      <c r="S139" s="31">
        <f t="shared" si="64"/>
        <v>0.87654604330475805</v>
      </c>
      <c r="T139" s="31">
        <v>0.12345395669524201</v>
      </c>
      <c r="U139" s="31">
        <f t="shared" si="65"/>
        <v>0.86479369033845099</v>
      </c>
      <c r="V139" s="31">
        <v>0.13520630966154901</v>
      </c>
      <c r="W139" s="31">
        <f t="shared" si="66"/>
        <v>0.87043060686400864</v>
      </c>
      <c r="X139" s="31">
        <f t="shared" si="66"/>
        <v>0.12946939313599135</v>
      </c>
      <c r="Y139" s="21"/>
    </row>
    <row r="140" spans="12:25" x14ac:dyDescent="0.25">
      <c r="L140" s="6">
        <v>133</v>
      </c>
      <c r="M140" s="30">
        <v>0.83803466596412801</v>
      </c>
      <c r="N140" s="30">
        <v>0.16196533403587199</v>
      </c>
      <c r="O140" s="30">
        <v>0.81277789752227703</v>
      </c>
      <c r="P140" s="30">
        <v>0.187222102477723</v>
      </c>
      <c r="Q140" s="30">
        <f t="shared" si="63"/>
        <v>0.82499666596370624</v>
      </c>
      <c r="R140" s="30">
        <f t="shared" si="63"/>
        <v>0.17490333403629379</v>
      </c>
      <c r="S140" s="31">
        <f t="shared" si="64"/>
        <v>0.877325589016688</v>
      </c>
      <c r="T140" s="31">
        <v>0.122674410983312</v>
      </c>
      <c r="U140" s="31">
        <f t="shared" si="65"/>
        <v>0.86596211961077196</v>
      </c>
      <c r="V140" s="31">
        <v>0.13403788038922801</v>
      </c>
      <c r="W140" s="31">
        <f t="shared" si="66"/>
        <v>0.87140953299949198</v>
      </c>
      <c r="X140" s="31">
        <f t="shared" si="66"/>
        <v>0.12849046700050798</v>
      </c>
      <c r="Y140" s="21"/>
    </row>
    <row r="141" spans="12:25" x14ac:dyDescent="0.25">
      <c r="L141" s="6">
        <v>134</v>
      </c>
      <c r="M141" s="30">
        <v>0.83922078708116199</v>
      </c>
      <c r="N141" s="30">
        <v>0.16077921291883801</v>
      </c>
      <c r="O141" s="30">
        <v>0.81411670111826595</v>
      </c>
      <c r="P141" s="30">
        <v>0.18588329888173399</v>
      </c>
      <c r="Q141" s="30">
        <f t="shared" si="63"/>
        <v>0.82626097931208453</v>
      </c>
      <c r="R141" s="30">
        <f t="shared" si="63"/>
        <v>0.17363902068791548</v>
      </c>
      <c r="S141" s="31">
        <f t="shared" si="64"/>
        <v>0.87810202041897201</v>
      </c>
      <c r="T141" s="31">
        <v>0.12189797958102799</v>
      </c>
      <c r="U141" s="31">
        <f t="shared" si="65"/>
        <v>0.86709895552698402</v>
      </c>
      <c r="V141" s="31">
        <v>0.13290104447301601</v>
      </c>
      <c r="W141" s="31">
        <f t="shared" si="66"/>
        <v>0.87237073823382949</v>
      </c>
      <c r="X141" s="31">
        <f t="shared" si="66"/>
        <v>0.12752926176617055</v>
      </c>
      <c r="Y141" s="21"/>
    </row>
    <row r="142" spans="12:25" x14ac:dyDescent="0.25">
      <c r="L142" s="6">
        <v>135</v>
      </c>
      <c r="M142" s="30">
        <v>0.84038816336170097</v>
      </c>
      <c r="N142" s="30">
        <v>0.159611836638299</v>
      </c>
      <c r="O142" s="30">
        <v>0.81543357652229498</v>
      </c>
      <c r="P142" s="30">
        <v>0.18456642347770499</v>
      </c>
      <c r="Q142" s="30">
        <f t="shared" si="63"/>
        <v>0.82750491695543349</v>
      </c>
      <c r="R142" s="30">
        <f t="shared" si="63"/>
        <v>0.17239508304456652</v>
      </c>
      <c r="S142" s="31">
        <f t="shared" si="64"/>
        <v>0.87887528835965101</v>
      </c>
      <c r="T142" s="31">
        <v>0.12112471164034901</v>
      </c>
      <c r="U142" s="31">
        <f t="shared" si="65"/>
        <v>0.86820128133588303</v>
      </c>
      <c r="V142" s="31">
        <v>0.13179871866411699</v>
      </c>
      <c r="W142" s="31">
        <f t="shared" si="66"/>
        <v>0.8733127026283245</v>
      </c>
      <c r="X142" s="31">
        <f t="shared" si="66"/>
        <v>0.12658729737167557</v>
      </c>
      <c r="Y142" s="21"/>
    </row>
    <row r="143" spans="12:25" x14ac:dyDescent="0.25">
      <c r="L143" s="6">
        <v>136</v>
      </c>
      <c r="M143" s="30">
        <v>0.84153731075888594</v>
      </c>
      <c r="N143" s="30">
        <v>0.15846268924111401</v>
      </c>
      <c r="O143" s="30">
        <v>0.81672917969521897</v>
      </c>
      <c r="P143" s="30">
        <v>0.18327082030478101</v>
      </c>
      <c r="Q143" s="30">
        <f t="shared" si="63"/>
        <v>0.82872906660525525</v>
      </c>
      <c r="R143" s="30">
        <f t="shared" si="63"/>
        <v>0.17117093339474471</v>
      </c>
      <c r="S143" s="31">
        <f t="shared" si="64"/>
        <v>0.87964534368676595</v>
      </c>
      <c r="T143" s="31">
        <v>0.120354656313234</v>
      </c>
      <c r="U143" s="31">
        <f t="shared" si="65"/>
        <v>0.86926809637069102</v>
      </c>
      <c r="V143" s="31">
        <v>0.130731903629309</v>
      </c>
      <c r="W143" s="31">
        <f t="shared" si="66"/>
        <v>0.87423488900398238</v>
      </c>
      <c r="X143" s="31">
        <f t="shared" si="66"/>
        <v>0.12566511099601754</v>
      </c>
      <c r="Y143" s="21"/>
    </row>
    <row r="144" spans="12:25" x14ac:dyDescent="0.25">
      <c r="L144" s="6">
        <v>137</v>
      </c>
      <c r="M144" s="30">
        <v>0.842668745225858</v>
      </c>
      <c r="N144" s="30">
        <v>0.157331254774142</v>
      </c>
      <c r="O144" s="30">
        <v>0.81800416659789299</v>
      </c>
      <c r="P144" s="30">
        <v>0.18199583340210701</v>
      </c>
      <c r="Q144" s="30">
        <f t="shared" si="63"/>
        <v>0.82993401597305216</v>
      </c>
      <c r="R144" s="30">
        <f t="shared" si="63"/>
        <v>0.16996598402694785</v>
      </c>
      <c r="S144" s="31">
        <f t="shared" si="64"/>
        <v>0.88041213724835499</v>
      </c>
      <c r="T144" s="31">
        <v>0.119587862751645</v>
      </c>
      <c r="U144" s="31">
        <f t="shared" si="65"/>
        <v>0.87030080276077504</v>
      </c>
      <c r="V144" s="31">
        <v>0.12969919723922499</v>
      </c>
      <c r="W144" s="31">
        <f t="shared" si="66"/>
        <v>0.87513799257595037</v>
      </c>
      <c r="X144" s="31">
        <f t="shared" si="66"/>
        <v>0.12476200742404961</v>
      </c>
      <c r="Y144" s="21"/>
    </row>
    <row r="145" spans="12:25" x14ac:dyDescent="0.25">
      <c r="L145" s="6">
        <v>138</v>
      </c>
      <c r="M145" s="30">
        <v>0.84378298271575802</v>
      </c>
      <c r="N145" s="30">
        <v>0.156217017284242</v>
      </c>
      <c r="O145" s="30">
        <v>0.81925919319117202</v>
      </c>
      <c r="P145" s="30">
        <v>0.18074080680882801</v>
      </c>
      <c r="Q145" s="30">
        <f t="shared" si="63"/>
        <v>0.83112035277032636</v>
      </c>
      <c r="R145" s="30">
        <f t="shared" si="63"/>
        <v>0.16877964722967376</v>
      </c>
      <c r="S145" s="31">
        <f t="shared" si="64"/>
        <v>0.88117561989245896</v>
      </c>
      <c r="T145" s="31">
        <v>0.118824380107541</v>
      </c>
      <c r="U145" s="31">
        <f t="shared" si="65"/>
        <v>0.87130095482579706</v>
      </c>
      <c r="V145" s="31">
        <v>0.128699045174203</v>
      </c>
      <c r="W145" s="31">
        <f t="shared" si="66"/>
        <v>0.87602278661777877</v>
      </c>
      <c r="X145" s="31">
        <f t="shared" si="66"/>
        <v>0.12387721338222119</v>
      </c>
      <c r="Y145" s="21"/>
    </row>
    <row r="146" spans="12:25" x14ac:dyDescent="0.25">
      <c r="L146" s="6">
        <v>139</v>
      </c>
      <c r="M146" s="30">
        <v>0.84488053918172901</v>
      </c>
      <c r="N146" s="30">
        <v>0.15511946081827099</v>
      </c>
      <c r="O146" s="30">
        <v>0.82049491543591002</v>
      </c>
      <c r="P146" s="30">
        <v>0.17950508456409001</v>
      </c>
      <c r="Q146" s="30">
        <f t="shared" si="63"/>
        <v>0.83228866470858032</v>
      </c>
      <c r="R146" s="30">
        <f t="shared" si="63"/>
        <v>0.16761133529141975</v>
      </c>
      <c r="S146" s="31">
        <f t="shared" si="64"/>
        <v>0.88193574246711903</v>
      </c>
      <c r="T146" s="31">
        <v>0.118064257532881</v>
      </c>
      <c r="U146" s="31">
        <f t="shared" si="65"/>
        <v>0.87227010688541995</v>
      </c>
      <c r="V146" s="31">
        <v>0.12772989311458</v>
      </c>
      <c r="W146" s="31">
        <f t="shared" si="66"/>
        <v>0.87689004440301888</v>
      </c>
      <c r="X146" s="31">
        <f t="shared" si="66"/>
        <v>0.12300995559698114</v>
      </c>
      <c r="Y146" s="21"/>
    </row>
    <row r="147" spans="12:25" x14ac:dyDescent="0.25">
      <c r="L147" s="6">
        <v>140</v>
      </c>
      <c r="M147" s="30">
        <v>0.84596193057691105</v>
      </c>
      <c r="N147" s="30">
        <v>0.15403806942308901</v>
      </c>
      <c r="O147" s="30">
        <v>0.82171198929296196</v>
      </c>
      <c r="P147" s="30">
        <v>0.17828801070703801</v>
      </c>
      <c r="Q147" s="30">
        <f t="shared" si="63"/>
        <v>0.83343953949931593</v>
      </c>
      <c r="R147" s="30">
        <f t="shared" si="63"/>
        <v>0.16646046050068414</v>
      </c>
      <c r="S147" s="31">
        <f t="shared" si="64"/>
        <v>0.88269245582037303</v>
      </c>
      <c r="T147" s="31">
        <v>0.11730754417962699</v>
      </c>
      <c r="U147" s="31">
        <f t="shared" si="65"/>
        <v>0.87320981325930702</v>
      </c>
      <c r="V147" s="31">
        <v>0.12679018674069301</v>
      </c>
      <c r="W147" s="31">
        <f t="shared" si="66"/>
        <v>0.87774053920522022</v>
      </c>
      <c r="X147" s="31">
        <f t="shared" si="66"/>
        <v>0.1221594607947798</v>
      </c>
      <c r="Y147" s="21"/>
    </row>
    <row r="148" spans="12:25" x14ac:dyDescent="0.25">
      <c r="L148" s="6">
        <v>141</v>
      </c>
      <c r="M148" s="30">
        <v>0.84702767285444602</v>
      </c>
      <c r="N148" s="30">
        <v>0.152972327145554</v>
      </c>
      <c r="O148" s="30">
        <v>0.82291107072318304</v>
      </c>
      <c r="P148" s="30">
        <v>0.17708892927681699</v>
      </c>
      <c r="Q148" s="30">
        <f t="shared" si="63"/>
        <v>0.83457356485403578</v>
      </c>
      <c r="R148" s="30">
        <f t="shared" si="63"/>
        <v>0.16532643514596423</v>
      </c>
      <c r="S148" s="31">
        <f t="shared" si="64"/>
        <v>0.88344571080026302</v>
      </c>
      <c r="T148" s="31">
        <v>0.116554289199737</v>
      </c>
      <c r="U148" s="31">
        <f t="shared" si="65"/>
        <v>0.87412162826712003</v>
      </c>
      <c r="V148" s="31">
        <v>0.12587837173288</v>
      </c>
      <c r="W148" s="31">
        <f t="shared" si="66"/>
        <v>0.87857504429793387</v>
      </c>
      <c r="X148" s="31">
        <f t="shared" si="66"/>
        <v>0.12132495570206606</v>
      </c>
      <c r="Y148" s="21"/>
    </row>
    <row r="149" spans="12:25" x14ac:dyDescent="0.25">
      <c r="L149" s="6">
        <v>142</v>
      </c>
      <c r="M149" s="30">
        <v>0.84807828196747403</v>
      </c>
      <c r="N149" s="30">
        <v>0.15192171803252599</v>
      </c>
      <c r="O149" s="30">
        <v>0.82409281568742698</v>
      </c>
      <c r="P149" s="30">
        <v>0.17590718431257299</v>
      </c>
      <c r="Q149" s="30">
        <f t="shared" si="63"/>
        <v>0.8356913284842411</v>
      </c>
      <c r="R149" s="30">
        <f t="shared" si="63"/>
        <v>0.16420867151575885</v>
      </c>
      <c r="S149" s="31">
        <f t="shared" si="64"/>
        <v>0.88419545825482804</v>
      </c>
      <c r="T149" s="31">
        <v>0.115804541745172</v>
      </c>
      <c r="U149" s="31">
        <f t="shared" si="65"/>
        <v>0.87500710622852396</v>
      </c>
      <c r="V149" s="31">
        <v>0.124992893771476</v>
      </c>
      <c r="W149" s="31">
        <f t="shared" si="66"/>
        <v>0.87939433295471114</v>
      </c>
      <c r="X149" s="31">
        <f t="shared" si="66"/>
        <v>0.12050566704528881</v>
      </c>
      <c r="Y149" s="21"/>
    </row>
    <row r="150" spans="12:25" x14ac:dyDescent="0.25">
      <c r="L150" s="6">
        <v>143</v>
      </c>
      <c r="M150" s="30">
        <v>0.84911427386913907</v>
      </c>
      <c r="N150" s="30">
        <v>0.15088572613086099</v>
      </c>
      <c r="O150" s="30">
        <v>0.825257880146548</v>
      </c>
      <c r="P150" s="30">
        <v>0.174742119853452</v>
      </c>
      <c r="Q150" s="30">
        <f t="shared" si="63"/>
        <v>0.83679341810143515</v>
      </c>
      <c r="R150" s="30">
        <f t="shared" si="63"/>
        <v>0.16310658189856483</v>
      </c>
      <c r="S150" s="31">
        <f t="shared" si="64"/>
        <v>0.88494164903210804</v>
      </c>
      <c r="T150" s="31">
        <v>0.11505835096789201</v>
      </c>
      <c r="U150" s="31">
        <f t="shared" si="65"/>
        <v>0.875867801463179</v>
      </c>
      <c r="V150" s="31">
        <v>0.124132198536821</v>
      </c>
      <c r="W150" s="31">
        <f t="shared" si="66"/>
        <v>0.88019917844910112</v>
      </c>
      <c r="X150" s="31">
        <f t="shared" si="66"/>
        <v>0.11970082155089889</v>
      </c>
      <c r="Y150" s="21"/>
    </row>
    <row r="151" spans="12:25" x14ac:dyDescent="0.25">
      <c r="L151" s="6">
        <v>144</v>
      </c>
      <c r="M151" s="30">
        <v>0.85013616451258001</v>
      </c>
      <c r="N151" s="30">
        <v>0.14986383548741999</v>
      </c>
      <c r="O151" s="30">
        <v>0.82640692006140304</v>
      </c>
      <c r="P151" s="30">
        <v>0.17359307993859699</v>
      </c>
      <c r="Q151" s="30">
        <f t="shared" si="63"/>
        <v>0.83788042141712005</v>
      </c>
      <c r="R151" s="30">
        <f t="shared" si="63"/>
        <v>0.16201957858287994</v>
      </c>
      <c r="S151" s="31">
        <f t="shared" si="64"/>
        <v>0.88568423398014295</v>
      </c>
      <c r="T151" s="31">
        <v>0.114315766019857</v>
      </c>
      <c r="U151" s="31">
        <f t="shared" si="65"/>
        <v>0.87670526829075002</v>
      </c>
      <c r="V151" s="31">
        <v>0.12329473170925</v>
      </c>
      <c r="W151" s="31">
        <f t="shared" si="66"/>
        <v>0.88099035405465531</v>
      </c>
      <c r="X151" s="31">
        <f t="shared" si="66"/>
        <v>0.1189096459453447</v>
      </c>
      <c r="Y151" s="21"/>
    </row>
    <row r="152" spans="12:25" x14ac:dyDescent="0.25">
      <c r="L152" s="6">
        <v>145</v>
      </c>
      <c r="M152" s="30">
        <v>0.85114446985093895</v>
      </c>
      <c r="N152" s="30">
        <v>0.148855530149061</v>
      </c>
      <c r="O152" s="30">
        <v>0.82754059139284497</v>
      </c>
      <c r="P152" s="30">
        <v>0.172459408607155</v>
      </c>
      <c r="Q152" s="30">
        <f t="shared" si="63"/>
        <v>0.83895292614279748</v>
      </c>
      <c r="R152" s="30">
        <f t="shared" si="63"/>
        <v>0.1609470738572025</v>
      </c>
      <c r="S152" s="31">
        <f t="shared" si="64"/>
        <v>0.88642316394697296</v>
      </c>
      <c r="T152" s="31">
        <v>0.113576836053027</v>
      </c>
      <c r="U152" s="31">
        <f t="shared" si="65"/>
        <v>0.877521061030899</v>
      </c>
      <c r="V152" s="31">
        <v>0.122478938969101</v>
      </c>
      <c r="W152" s="31">
        <f t="shared" si="66"/>
        <v>0.88176863304492392</v>
      </c>
      <c r="X152" s="31">
        <f t="shared" si="66"/>
        <v>0.11813136695507606</v>
      </c>
      <c r="Y152" s="21"/>
    </row>
    <row r="153" spans="12:25" x14ac:dyDescent="0.25">
      <c r="L153" s="6">
        <v>146</v>
      </c>
      <c r="M153" s="30">
        <v>0.85213970583735799</v>
      </c>
      <c r="N153" s="30">
        <v>0.14786029416264199</v>
      </c>
      <c r="O153" s="30">
        <v>0.82865955010172998</v>
      </c>
      <c r="P153" s="30">
        <v>0.17134044989826999</v>
      </c>
      <c r="Q153" s="30">
        <f t="shared" si="63"/>
        <v>0.8400115199899707</v>
      </c>
      <c r="R153" s="30">
        <f t="shared" si="63"/>
        <v>0.15988848001002931</v>
      </c>
      <c r="S153" s="31">
        <f t="shared" si="64"/>
        <v>0.88715838978063899</v>
      </c>
      <c r="T153" s="31">
        <v>0.112841610219361</v>
      </c>
      <c r="U153" s="31">
        <f t="shared" si="65"/>
        <v>0.87831673400328902</v>
      </c>
      <c r="V153" s="31">
        <v>0.121683265996711</v>
      </c>
      <c r="W153" s="31">
        <f t="shared" si="66"/>
        <v>0.88253478869345814</v>
      </c>
      <c r="X153" s="31">
        <f t="shared" si="66"/>
        <v>0.11736521130654189</v>
      </c>
      <c r="Y153" s="21"/>
    </row>
    <row r="154" spans="12:25" x14ac:dyDescent="0.25">
      <c r="L154" s="6">
        <v>147</v>
      </c>
      <c r="M154" s="30">
        <v>0.85312238842497801</v>
      </c>
      <c r="N154" s="30">
        <v>0.14687761157502199</v>
      </c>
      <c r="O154" s="30">
        <v>0.82976445214891104</v>
      </c>
      <c r="P154" s="30">
        <v>0.17023554785108899</v>
      </c>
      <c r="Q154" s="30">
        <f t="shared" si="63"/>
        <v>0.84105679067014072</v>
      </c>
      <c r="R154" s="30">
        <f t="shared" si="63"/>
        <v>0.15884320932985926</v>
      </c>
      <c r="S154" s="31">
        <f t="shared" si="64"/>
        <v>0.88788986232917999</v>
      </c>
      <c r="T154" s="31">
        <v>0.11211013767082</v>
      </c>
      <c r="U154" s="31">
        <f t="shared" si="65"/>
        <v>0.87909384152758296</v>
      </c>
      <c r="V154" s="31">
        <v>0.12090615847241699</v>
      </c>
      <c r="W154" s="31">
        <f t="shared" si="66"/>
        <v>0.88328959427380793</v>
      </c>
      <c r="X154" s="31">
        <f t="shared" si="66"/>
        <v>0.11661040572619202</v>
      </c>
      <c r="Y154" s="21"/>
    </row>
    <row r="155" spans="12:25" x14ac:dyDescent="0.25">
      <c r="L155" s="6">
        <v>148</v>
      </c>
      <c r="M155" s="30">
        <v>0.85409303356694</v>
      </c>
      <c r="N155" s="30">
        <v>0.14590696643306</v>
      </c>
      <c r="O155" s="30">
        <v>0.83085595349524299</v>
      </c>
      <c r="P155" s="30">
        <v>0.16914404650475701</v>
      </c>
      <c r="Q155" s="30">
        <f t="shared" si="63"/>
        <v>0.84208932589480989</v>
      </c>
      <c r="R155" s="30">
        <f t="shared" si="63"/>
        <v>0.15781067410519009</v>
      </c>
      <c r="S155" s="31">
        <f t="shared" si="64"/>
        <v>0.88861753244063701</v>
      </c>
      <c r="T155" s="31">
        <v>0.111382467559363</v>
      </c>
      <c r="U155" s="31">
        <f t="shared" si="65"/>
        <v>0.87985393792344302</v>
      </c>
      <c r="V155" s="31">
        <v>0.12014606207655699</v>
      </c>
      <c r="W155" s="31">
        <f t="shared" si="66"/>
        <v>0.88403382305952416</v>
      </c>
      <c r="X155" s="31">
        <f t="shared" si="66"/>
        <v>0.11586617694047587</v>
      </c>
      <c r="Y155" s="21"/>
    </row>
    <row r="156" spans="12:25" x14ac:dyDescent="0.25">
      <c r="L156" s="6">
        <v>149</v>
      </c>
      <c r="M156" s="30">
        <v>0.85505215721638606</v>
      </c>
      <c r="N156" s="30">
        <v>0.144947842783614</v>
      </c>
      <c r="O156" s="30">
        <v>0.83193471010158193</v>
      </c>
      <c r="P156" s="30">
        <v>0.16806528989841801</v>
      </c>
      <c r="Q156" s="30">
        <f t="shared" si="63"/>
        <v>0.84310971337548146</v>
      </c>
      <c r="R156" s="30">
        <f t="shared" si="63"/>
        <v>0.1567902866245186</v>
      </c>
      <c r="S156" s="31">
        <f t="shared" si="64"/>
        <v>0.889341350963049</v>
      </c>
      <c r="T156" s="31">
        <v>0.110658649036951</v>
      </c>
      <c r="U156" s="31">
        <f t="shared" si="65"/>
        <v>0.88059857751053205</v>
      </c>
      <c r="V156" s="31">
        <v>0.119401422489468</v>
      </c>
      <c r="W156" s="31">
        <f t="shared" si="66"/>
        <v>0.88476824832415679</v>
      </c>
      <c r="X156" s="31">
        <f t="shared" si="66"/>
        <v>0.11513175167584327</v>
      </c>
      <c r="Y156" s="21"/>
    </row>
    <row r="157" spans="12:25" x14ac:dyDescent="0.25">
      <c r="L157" s="6">
        <v>150</v>
      </c>
      <c r="M157" s="30">
        <v>0.85600027532645706</v>
      </c>
      <c r="N157" s="30">
        <v>0.14399972467354299</v>
      </c>
      <c r="O157" s="30">
        <v>0.83300137792878104</v>
      </c>
      <c r="P157" s="30">
        <v>0.16699862207121899</v>
      </c>
      <c r="Q157" s="30">
        <f t="shared" si="63"/>
        <v>0.84411854082365645</v>
      </c>
      <c r="R157" s="30">
        <f t="shared" si="63"/>
        <v>0.15578145917634367</v>
      </c>
      <c r="S157" s="31">
        <f t="shared" si="64"/>
        <v>0.89006126874445701</v>
      </c>
      <c r="T157" s="31">
        <v>0.109938731255543</v>
      </c>
      <c r="U157" s="31">
        <f t="shared" si="65"/>
        <v>0.88132931460851405</v>
      </c>
      <c r="V157" s="31">
        <v>0.11867068539148599</v>
      </c>
      <c r="W157" s="31">
        <f t="shared" si="66"/>
        <v>0.88549364334125746</v>
      </c>
      <c r="X157" s="31">
        <f t="shared" si="66"/>
        <v>0.1144063566587426</v>
      </c>
      <c r="Y157" s="21"/>
    </row>
    <row r="158" spans="12:25" x14ac:dyDescent="0.25">
      <c r="L158" s="6">
        <v>151</v>
      </c>
      <c r="M158" s="30">
        <v>0.85693783363699105</v>
      </c>
      <c r="N158" s="30">
        <v>0.143062166363009</v>
      </c>
      <c r="O158" s="30">
        <v>0.83405652159209998</v>
      </c>
      <c r="P158" s="30">
        <v>0.1659434784079</v>
      </c>
      <c r="Q158" s="30">
        <f t="shared" si="63"/>
        <v>0.84511631490580275</v>
      </c>
      <c r="R158" s="30">
        <f t="shared" si="63"/>
        <v>0.15478368509419729</v>
      </c>
      <c r="S158" s="31">
        <f t="shared" si="64"/>
        <v>0.89077723663289998</v>
      </c>
      <c r="T158" s="31">
        <v>0.1092227633671</v>
      </c>
      <c r="U158" s="31">
        <f t="shared" si="65"/>
        <v>0.88204770353705098</v>
      </c>
      <c r="V158" s="31">
        <v>0.117952296462949</v>
      </c>
      <c r="W158" s="31">
        <f t="shared" si="66"/>
        <v>0.88621078138437581</v>
      </c>
      <c r="X158" s="31">
        <f t="shared" si="66"/>
        <v>0.11368921861562425</v>
      </c>
      <c r="Y158" s="21"/>
    </row>
    <row r="159" spans="12:25" x14ac:dyDescent="0.25">
      <c r="L159" s="6">
        <v>152</v>
      </c>
      <c r="M159" s="30">
        <v>0.85786499703461305</v>
      </c>
      <c r="N159" s="30">
        <v>0.142135002965387</v>
      </c>
      <c r="O159" s="30">
        <v>0.83510034032440794</v>
      </c>
      <c r="P159" s="30">
        <v>0.164899659675592</v>
      </c>
      <c r="Q159" s="30">
        <f t="shared" si="63"/>
        <v>0.8461032181082454</v>
      </c>
      <c r="R159" s="30">
        <f t="shared" si="63"/>
        <v>0.15379678189175461</v>
      </c>
      <c r="S159" s="31">
        <f t="shared" si="64"/>
        <v>0.89148920547641797</v>
      </c>
      <c r="T159" s="31">
        <v>0.108510794523582</v>
      </c>
      <c r="U159" s="31">
        <f t="shared" si="65"/>
        <v>0.88275529861580504</v>
      </c>
      <c r="V159" s="31">
        <v>0.117244701384195</v>
      </c>
      <c r="W159" s="31">
        <f t="shared" si="66"/>
        <v>0.88692043572706192</v>
      </c>
      <c r="X159" s="31">
        <f t="shared" si="66"/>
        <v>0.11297956427293805</v>
      </c>
      <c r="Y159" s="21"/>
    </row>
    <row r="160" spans="12:25" x14ac:dyDescent="0.25">
      <c r="L160" s="6">
        <v>153</v>
      </c>
      <c r="M160" s="30">
        <v>0.85878186019264302</v>
      </c>
      <c r="N160" s="30">
        <v>0.14121813980735701</v>
      </c>
      <c r="O160" s="30">
        <v>0.83613294201297905</v>
      </c>
      <c r="P160" s="30">
        <v>0.163867057987021</v>
      </c>
      <c r="Q160" s="30">
        <f t="shared" si="63"/>
        <v>0.84707935187227412</v>
      </c>
      <c r="R160" s="30">
        <f t="shared" si="63"/>
        <v>0.15282064812772594</v>
      </c>
      <c r="S160" s="31">
        <f t="shared" si="64"/>
        <v>0.89219712612305202</v>
      </c>
      <c r="T160" s="31">
        <v>0.10780287387694799</v>
      </c>
      <c r="U160" s="31">
        <f t="shared" si="65"/>
        <v>0.88345365416443999</v>
      </c>
      <c r="V160" s="31">
        <v>0.11654634583556001</v>
      </c>
      <c r="W160" s="31">
        <f t="shared" si="66"/>
        <v>0.88762337964286764</v>
      </c>
      <c r="X160" s="31">
        <f t="shared" si="66"/>
        <v>0.1122766203571324</v>
      </c>
      <c r="Y160" s="21"/>
    </row>
    <row r="161" spans="12:25" x14ac:dyDescent="0.25">
      <c r="L161" s="6">
        <v>154</v>
      </c>
      <c r="M161" s="30">
        <v>0.85968851778440403</v>
      </c>
      <c r="N161" s="30">
        <v>0.140311482215596</v>
      </c>
      <c r="O161" s="30">
        <v>0.83715443454508898</v>
      </c>
      <c r="P161" s="30">
        <v>0.162845565454911</v>
      </c>
      <c r="Q161" s="30">
        <f t="shared" si="63"/>
        <v>0.84804481763918094</v>
      </c>
      <c r="R161" s="30">
        <f t="shared" si="63"/>
        <v>0.1518551823608191</v>
      </c>
      <c r="S161" s="31">
        <f t="shared" si="64"/>
        <v>0.89290094942084197</v>
      </c>
      <c r="T161" s="31">
        <v>0.107099050579158</v>
      </c>
      <c r="U161" s="31">
        <f t="shared" si="65"/>
        <v>0.88414432450261804</v>
      </c>
      <c r="V161" s="31">
        <v>0.115855675497382</v>
      </c>
      <c r="W161" s="31">
        <f t="shared" si="66"/>
        <v>0.88832038640534283</v>
      </c>
      <c r="X161" s="31">
        <f t="shared" si="66"/>
        <v>0.11157961359465718</v>
      </c>
      <c r="Y161" s="21"/>
    </row>
    <row r="162" spans="12:25" x14ac:dyDescent="0.25">
      <c r="L162" s="6">
        <v>155</v>
      </c>
      <c r="M162" s="30">
        <v>0.86058506448321703</v>
      </c>
      <c r="N162" s="30">
        <v>0.139414935516783</v>
      </c>
      <c r="O162" s="30">
        <v>0.83816492580801105</v>
      </c>
      <c r="P162" s="30">
        <v>0.161835074191989</v>
      </c>
      <c r="Q162" s="30">
        <f t="shared" si="63"/>
        <v>0.84899971685025566</v>
      </c>
      <c r="R162" s="30">
        <f t="shared" si="63"/>
        <v>0.15090028314974449</v>
      </c>
      <c r="S162" s="31">
        <f t="shared" si="64"/>
        <v>0.89360062621782799</v>
      </c>
      <c r="T162" s="31">
        <v>0.106399373782172</v>
      </c>
      <c r="U162" s="31">
        <f t="shared" si="65"/>
        <v>0.88482886395000304</v>
      </c>
      <c r="V162" s="31">
        <v>0.115171136049997</v>
      </c>
      <c r="W162" s="31">
        <f t="shared" si="66"/>
        <v>0.8890122292880388</v>
      </c>
      <c r="X162" s="31">
        <f t="shared" si="66"/>
        <v>0.11088777071196124</v>
      </c>
      <c r="Y162" s="21"/>
    </row>
    <row r="163" spans="12:25" x14ac:dyDescent="0.25">
      <c r="L163" s="6">
        <v>156</v>
      </c>
      <c r="M163" s="30">
        <v>0.861471594962402</v>
      </c>
      <c r="N163" s="30">
        <v>0.138528405037598</v>
      </c>
      <c r="O163" s="30">
        <v>0.83916452368901795</v>
      </c>
      <c r="P163" s="30">
        <v>0.160835476310982</v>
      </c>
      <c r="Q163" s="30">
        <f t="shared" si="63"/>
        <v>0.8499441509467871</v>
      </c>
      <c r="R163" s="30">
        <f t="shared" si="63"/>
        <v>0.14995584905321291</v>
      </c>
      <c r="S163" s="31">
        <f t="shared" si="64"/>
        <v>0.89429610736204901</v>
      </c>
      <c r="T163" s="31">
        <v>0.10570389263795101</v>
      </c>
      <c r="U163" s="31">
        <f t="shared" si="65"/>
        <v>0.88550882682625598</v>
      </c>
      <c r="V163" s="31">
        <v>0.11449117317374401</v>
      </c>
      <c r="W163" s="31">
        <f t="shared" si="66"/>
        <v>0.88969968156450463</v>
      </c>
      <c r="X163" s="31">
        <f t="shared" si="66"/>
        <v>0.11020031843549544</v>
      </c>
      <c r="Y163" s="21"/>
    </row>
    <row r="164" spans="12:25" x14ac:dyDescent="0.25">
      <c r="L164" s="6">
        <v>157</v>
      </c>
      <c r="M164" s="30">
        <v>0.862348203895282</v>
      </c>
      <c r="N164" s="30">
        <v>0.137651796104718</v>
      </c>
      <c r="O164" s="30">
        <v>0.840153336075386</v>
      </c>
      <c r="P164" s="30">
        <v>0.159846663924614</v>
      </c>
      <c r="Q164" s="30">
        <f t="shared" si="63"/>
        <v>0.85087822137006786</v>
      </c>
      <c r="R164" s="30">
        <f t="shared" si="63"/>
        <v>0.14902177862993221</v>
      </c>
      <c r="S164" s="31">
        <f t="shared" si="64"/>
        <v>0.89498734370154598</v>
      </c>
      <c r="T164" s="31">
        <v>0.10501265629845399</v>
      </c>
      <c r="U164" s="31">
        <f t="shared" si="65"/>
        <v>0.88618576745104205</v>
      </c>
      <c r="V164" s="31">
        <v>0.11381423254895801</v>
      </c>
      <c r="W164" s="31">
        <f t="shared" si="66"/>
        <v>0.89038351650829239</v>
      </c>
      <c r="X164" s="31">
        <f t="shared" si="66"/>
        <v>0.10951648349170766</v>
      </c>
      <c r="Y164" s="21"/>
    </row>
    <row r="165" spans="12:25" x14ac:dyDescent="0.25">
      <c r="L165" s="6">
        <v>158</v>
      </c>
      <c r="M165" s="30">
        <v>0.86321498595517698</v>
      </c>
      <c r="N165" s="30">
        <v>0.13678501404482299</v>
      </c>
      <c r="O165" s="30">
        <v>0.841131470854388</v>
      </c>
      <c r="P165" s="30">
        <v>0.158868529145612</v>
      </c>
      <c r="Q165" s="30">
        <f t="shared" si="63"/>
        <v>0.85180202956138684</v>
      </c>
      <c r="R165" s="30">
        <f t="shared" si="63"/>
        <v>0.1480979704386132</v>
      </c>
      <c r="S165" s="31">
        <f t="shared" si="64"/>
        <v>0.89567428608435806</v>
      </c>
      <c r="T165" s="31">
        <v>0.10432571391564199</v>
      </c>
      <c r="U165" s="31">
        <f t="shared" si="65"/>
        <v>0.88686124014402201</v>
      </c>
      <c r="V165" s="31">
        <v>0.113138759855978</v>
      </c>
      <c r="W165" s="31">
        <f t="shared" si="66"/>
        <v>0.89106450739295129</v>
      </c>
      <c r="X165" s="31">
        <f t="shared" si="66"/>
        <v>0.10883549260704878</v>
      </c>
      <c r="Y165" s="21"/>
    </row>
    <row r="166" spans="12:25" x14ac:dyDescent="0.25">
      <c r="L166" s="6">
        <v>159</v>
      </c>
      <c r="M166" s="30">
        <v>0.86407203581540803</v>
      </c>
      <c r="N166" s="30">
        <v>0.13592796418459199</v>
      </c>
      <c r="O166" s="30">
        <v>0.84209903591329804</v>
      </c>
      <c r="P166" s="30">
        <v>0.15790096408670201</v>
      </c>
      <c r="Q166" s="30">
        <f t="shared" si="63"/>
        <v>0.85271567696203432</v>
      </c>
      <c r="R166" s="30">
        <f t="shared" si="63"/>
        <v>0.14718432303796575</v>
      </c>
      <c r="S166" s="31">
        <f t="shared" si="64"/>
        <v>0.89635688535852698</v>
      </c>
      <c r="T166" s="31">
        <v>0.10364311464147299</v>
      </c>
      <c r="U166" s="31">
        <f t="shared" si="65"/>
        <v>0.88753679922485995</v>
      </c>
      <c r="V166" s="31">
        <v>0.11246320077513999</v>
      </c>
      <c r="W166" s="31">
        <f t="shared" si="66"/>
        <v>0.89174342749203328</v>
      </c>
      <c r="X166" s="31">
        <f t="shared" si="66"/>
        <v>0.10815657250796665</v>
      </c>
      <c r="Y166" s="21"/>
    </row>
    <row r="167" spans="12:25" x14ac:dyDescent="0.25">
      <c r="L167" s="6">
        <v>160</v>
      </c>
      <c r="M167" s="30">
        <v>0.864919448149298</v>
      </c>
      <c r="N167" s="30">
        <v>0.135080551850702</v>
      </c>
      <c r="O167" s="30">
        <v>0.84305613913939004</v>
      </c>
      <c r="P167" s="30">
        <v>0.15694386086060999</v>
      </c>
      <c r="Q167" s="30">
        <f t="shared" si="63"/>
        <v>0.85361926501330132</v>
      </c>
      <c r="R167" s="30">
        <f t="shared" si="63"/>
        <v>0.14628073498669875</v>
      </c>
      <c r="S167" s="31">
        <f t="shared" si="64"/>
        <v>0.897035092372091</v>
      </c>
      <c r="T167" s="31">
        <v>0.102964907627909</v>
      </c>
      <c r="U167" s="31">
        <f t="shared" si="65"/>
        <v>0.88821399901321796</v>
      </c>
      <c r="V167" s="31">
        <v>0.111786000986782</v>
      </c>
      <c r="W167" s="31">
        <f t="shared" si="66"/>
        <v>0.8924210500790879</v>
      </c>
      <c r="X167" s="31">
        <f t="shared" si="66"/>
        <v>0.10747894992091217</v>
      </c>
      <c r="Y167" s="21"/>
    </row>
    <row r="168" spans="12:25" x14ac:dyDescent="0.25">
      <c r="L168" s="6">
        <v>161</v>
      </c>
      <c r="M168" s="30">
        <v>0.86575731763016606</v>
      </c>
      <c r="N168" s="30">
        <v>0.134242682369834</v>
      </c>
      <c r="O168" s="30">
        <v>0.84400288841993898</v>
      </c>
      <c r="P168" s="30">
        <v>0.15599711158006099</v>
      </c>
      <c r="Q168" s="30">
        <f t="shared" si="63"/>
        <v>0.85451289515647755</v>
      </c>
      <c r="R168" s="30">
        <f t="shared" si="63"/>
        <v>0.14538710484352246</v>
      </c>
      <c r="S168" s="31">
        <f t="shared" si="64"/>
        <v>0.89770885797309097</v>
      </c>
      <c r="T168" s="31">
        <v>0.102291142026909</v>
      </c>
      <c r="U168" s="31">
        <f t="shared" si="65"/>
        <v>0.88889436926397802</v>
      </c>
      <c r="V168" s="31">
        <v>0.111105630736022</v>
      </c>
      <c r="W168" s="31">
        <f t="shared" si="66"/>
        <v>0.89309813582838959</v>
      </c>
      <c r="X168" s="31">
        <f t="shared" si="66"/>
        <v>0.10680186417161038</v>
      </c>
      <c r="Y168" s="21"/>
    </row>
    <row r="169" spans="12:25" x14ac:dyDescent="0.25">
      <c r="L169" s="6">
        <v>162</v>
      </c>
      <c r="M169" s="30">
        <v>0.86658573893133495</v>
      </c>
      <c r="N169" s="30">
        <v>0.133414261068665</v>
      </c>
      <c r="O169" s="30">
        <v>0.84493939164221898</v>
      </c>
      <c r="P169" s="30">
        <v>0.15506060835778099</v>
      </c>
      <c r="Q169" s="30">
        <f t="shared" si="63"/>
        <v>0.85539666883285426</v>
      </c>
      <c r="R169" s="30">
        <f t="shared" si="63"/>
        <v>0.14450333116714573</v>
      </c>
      <c r="S169" s="31">
        <f t="shared" si="64"/>
        <v>0.89837813300956804</v>
      </c>
      <c r="T169" s="31">
        <v>0.10162186699043201</v>
      </c>
      <c r="U169" s="31">
        <f t="shared" si="65"/>
        <v>0.88957854470021303</v>
      </c>
      <c r="V169" s="31">
        <v>0.110421455299787</v>
      </c>
      <c r="W169" s="31">
        <f t="shared" si="66"/>
        <v>0.89377498635239894</v>
      </c>
      <c r="X169" s="31">
        <f t="shared" si="66"/>
        <v>0.10612501364760113</v>
      </c>
      <c r="Y169" s="21"/>
    </row>
    <row r="170" spans="12:25" x14ac:dyDescent="0.25">
      <c r="L170" s="6">
        <v>163</v>
      </c>
      <c r="M170" s="30">
        <v>0.86740480672612597</v>
      </c>
      <c r="N170" s="30">
        <v>0.13259519327387401</v>
      </c>
      <c r="O170" s="30">
        <v>0.84586575669350395</v>
      </c>
      <c r="P170" s="30">
        <v>0.154134243306496</v>
      </c>
      <c r="Q170" s="30">
        <f t="shared" si="63"/>
        <v>0.85627068748372159</v>
      </c>
      <c r="R170" s="30">
        <f t="shared" si="63"/>
        <v>0.14362931251627845</v>
      </c>
      <c r="S170" s="31">
        <f t="shared" si="64"/>
        <v>0.89904286832956004</v>
      </c>
      <c r="T170" s="31">
        <v>0.10095713167044</v>
      </c>
      <c r="U170" s="31">
        <f t="shared" si="65"/>
        <v>0.89026603089285405</v>
      </c>
      <c r="V170" s="31">
        <v>0.109733969107146</v>
      </c>
      <c r="W170" s="31">
        <f t="shared" si="66"/>
        <v>0.89445132412144057</v>
      </c>
      <c r="X170" s="31">
        <f t="shared" si="66"/>
        <v>0.10544867587855947</v>
      </c>
      <c r="Y170" s="21"/>
    </row>
    <row r="171" spans="12:25" x14ac:dyDescent="0.25">
      <c r="L171" s="6">
        <v>164</v>
      </c>
      <c r="M171" s="30">
        <v>0.86821461568786096</v>
      </c>
      <c r="N171" s="30">
        <v>0.13178538431213899</v>
      </c>
      <c r="O171" s="30">
        <v>0.84678209146106698</v>
      </c>
      <c r="P171" s="30">
        <v>0.153217908538933</v>
      </c>
      <c r="Q171" s="30">
        <f t="shared" si="63"/>
        <v>0.85713505255036959</v>
      </c>
      <c r="R171" s="30">
        <f t="shared" si="63"/>
        <v>0.14276494744963042</v>
      </c>
      <c r="S171" s="31">
        <f t="shared" si="64"/>
        <v>0.89970301478110803</v>
      </c>
      <c r="T171" s="31">
        <v>0.10029698521889201</v>
      </c>
      <c r="U171" s="31">
        <f t="shared" si="65"/>
        <v>0.89095626123004001</v>
      </c>
      <c r="V171" s="31">
        <v>0.10904373876996</v>
      </c>
      <c r="W171" s="31">
        <f t="shared" si="66"/>
        <v>0.89512683458328723</v>
      </c>
      <c r="X171" s="31">
        <f t="shared" si="66"/>
        <v>0.10477316541671289</v>
      </c>
      <c r="Y171" s="21"/>
    </row>
    <row r="172" spans="12:25" x14ac:dyDescent="0.25">
      <c r="L172" s="6">
        <v>165</v>
      </c>
      <c r="M172" s="30">
        <v>0.869015260489859</v>
      </c>
      <c r="N172" s="30">
        <v>0.130984739510141</v>
      </c>
      <c r="O172" s="30">
        <v>0.84768850383218297</v>
      </c>
      <c r="P172" s="30">
        <v>0.152311496167817</v>
      </c>
      <c r="Q172" s="30">
        <f t="shared" si="63"/>
        <v>0.85798986547408806</v>
      </c>
      <c r="R172" s="30">
        <f t="shared" si="63"/>
        <v>0.141910134525912</v>
      </c>
      <c r="S172" s="31">
        <f t="shared" si="64"/>
        <v>0.90035852321225196</v>
      </c>
      <c r="T172" s="31">
        <v>9.9641476787748096E-2</v>
      </c>
      <c r="U172" s="31">
        <f t="shared" si="65"/>
        <v>0.89164866909991003</v>
      </c>
      <c r="V172" s="31">
        <v>0.10835133090009</v>
      </c>
      <c r="W172" s="31">
        <f t="shared" si="66"/>
        <v>0.89580120318571055</v>
      </c>
      <c r="X172" s="31">
        <f t="shared" si="66"/>
        <v>0.10409879681428949</v>
      </c>
      <c r="Y172" s="21"/>
    </row>
    <row r="173" spans="12:25" x14ac:dyDescent="0.25">
      <c r="L173" s="6">
        <v>166</v>
      </c>
      <c r="M173" s="30">
        <v>0.86980683580544293</v>
      </c>
      <c r="N173" s="30">
        <v>0.13019316419455701</v>
      </c>
      <c r="O173" s="30">
        <v>0.84858510169412593</v>
      </c>
      <c r="P173" s="30">
        <v>0.15141489830587401</v>
      </c>
      <c r="Q173" s="30">
        <f t="shared" si="63"/>
        <v>0.85883522769616794</v>
      </c>
      <c r="R173" s="30">
        <f t="shared" si="63"/>
        <v>0.14106477230383205</v>
      </c>
      <c r="S173" s="31">
        <f t="shared" si="64"/>
        <v>0.90100934447103209</v>
      </c>
      <c r="T173" s="31">
        <v>9.8990655528967894E-2</v>
      </c>
      <c r="U173" s="31">
        <f t="shared" si="65"/>
        <v>0.892342687890602</v>
      </c>
      <c r="V173" s="31">
        <v>0.107657312109398</v>
      </c>
      <c r="W173" s="31">
        <f t="shared" si="66"/>
        <v>0.89647411537648236</v>
      </c>
      <c r="X173" s="31">
        <f t="shared" si="66"/>
        <v>0.10342588462351759</v>
      </c>
      <c r="Y173" s="21"/>
    </row>
    <row r="174" spans="12:25" x14ac:dyDescent="0.25">
      <c r="L174" s="6">
        <v>167</v>
      </c>
      <c r="M174" s="30">
        <v>0.87058943630793406</v>
      </c>
      <c r="N174" s="30">
        <v>0.12941056369206599</v>
      </c>
      <c r="O174" s="30">
        <v>0.84947199293416997</v>
      </c>
      <c r="P174" s="30">
        <v>0.15052800706583</v>
      </c>
      <c r="Q174" s="30">
        <f t="shared" si="63"/>
        <v>0.85967124065789968</v>
      </c>
      <c r="R174" s="30">
        <f t="shared" si="63"/>
        <v>0.14022875934210033</v>
      </c>
      <c r="S174" s="31">
        <f t="shared" si="64"/>
        <v>0.90165542940548848</v>
      </c>
      <c r="T174" s="31">
        <v>9.8344570594511502E-2</v>
      </c>
      <c r="U174" s="31">
        <f t="shared" si="65"/>
        <v>0.89303775099025295</v>
      </c>
      <c r="V174" s="31">
        <v>0.106962249009747</v>
      </c>
      <c r="W174" s="31">
        <f t="shared" si="66"/>
        <v>0.89714525660337363</v>
      </c>
      <c r="X174" s="31">
        <f t="shared" si="66"/>
        <v>0.10275474339662635</v>
      </c>
      <c r="Y174" s="21"/>
    </row>
    <row r="175" spans="12:25" x14ac:dyDescent="0.25">
      <c r="L175" s="6">
        <v>168</v>
      </c>
      <c r="M175" s="30">
        <v>0.87136315667065301</v>
      </c>
      <c r="N175" s="30">
        <v>0.12863684332934699</v>
      </c>
      <c r="O175" s="30">
        <v>0.85034928543958899</v>
      </c>
      <c r="P175" s="30">
        <v>0.14965071456041101</v>
      </c>
      <c r="Q175" s="30">
        <f t="shared" si="63"/>
        <v>0.86049800580057323</v>
      </c>
      <c r="R175" s="30">
        <f t="shared" si="63"/>
        <v>0.13940199419942678</v>
      </c>
      <c r="S175" s="31">
        <f t="shared" si="64"/>
        <v>0.90229672886366086</v>
      </c>
      <c r="T175" s="31">
        <v>9.7703271136339101E-2</v>
      </c>
      <c r="U175" s="31">
        <f t="shared" si="65"/>
        <v>0.893733291787003</v>
      </c>
      <c r="V175" s="31">
        <v>0.106266708212997</v>
      </c>
      <c r="W175" s="31">
        <f t="shared" si="66"/>
        <v>0.89781431231415665</v>
      </c>
      <c r="X175" s="31">
        <f t="shared" si="66"/>
        <v>0.10208568768584331</v>
      </c>
      <c r="Y175" s="21"/>
    </row>
    <row r="176" spans="12:25" x14ac:dyDescent="0.25">
      <c r="L176" s="6">
        <v>169</v>
      </c>
      <c r="M176" s="30">
        <v>0.87212809156692206</v>
      </c>
      <c r="N176" s="30">
        <v>0.127871908433078</v>
      </c>
      <c r="O176" s="30">
        <v>0.85121708709765698</v>
      </c>
      <c r="P176" s="30">
        <v>0.148782912902343</v>
      </c>
      <c r="Q176" s="30">
        <f t="shared" si="63"/>
        <v>0.86131562456547939</v>
      </c>
      <c r="R176" s="30">
        <f t="shared" si="63"/>
        <v>0.13858437543452071</v>
      </c>
      <c r="S176" s="31">
        <f t="shared" si="64"/>
        <v>0.9029331936935896</v>
      </c>
      <c r="T176" s="31">
        <v>9.7066806306410403E-2</v>
      </c>
      <c r="U176" s="31">
        <f t="shared" si="65"/>
        <v>0.89442874366898995</v>
      </c>
      <c r="V176" s="31">
        <v>0.10557125633101</v>
      </c>
      <c r="W176" s="31">
        <f t="shared" si="66"/>
        <v>0.89848096795660304</v>
      </c>
      <c r="X176" s="31">
        <f t="shared" si="66"/>
        <v>0.10141903204339689</v>
      </c>
      <c r="Y176" s="21"/>
    </row>
    <row r="177" spans="12:25" x14ac:dyDescent="0.25">
      <c r="L177" s="6">
        <v>170</v>
      </c>
      <c r="M177" s="30">
        <v>0.87288433567006096</v>
      </c>
      <c r="N177" s="30">
        <v>0.12711566432993901</v>
      </c>
      <c r="O177" s="30">
        <v>0.85207550579564906</v>
      </c>
      <c r="P177" s="30">
        <v>0.147924494204351</v>
      </c>
      <c r="Q177" s="30">
        <f t="shared" si="63"/>
        <v>0.86212419839390808</v>
      </c>
      <c r="R177" s="30">
        <f t="shared" si="63"/>
        <v>0.13777580160609193</v>
      </c>
      <c r="S177" s="31">
        <f t="shared" si="64"/>
        <v>0.90356477474331443</v>
      </c>
      <c r="T177" s="31">
        <v>9.6435225256685603E-2</v>
      </c>
      <c r="U177" s="31">
        <f t="shared" si="65"/>
        <v>0.89512354002435202</v>
      </c>
      <c r="V177" s="31">
        <v>0.104876459975648</v>
      </c>
      <c r="W177" s="31">
        <f t="shared" si="66"/>
        <v>0.89914490897848431</v>
      </c>
      <c r="X177" s="31">
        <f t="shared" si="66"/>
        <v>0.10075509102151575</v>
      </c>
      <c r="Y177" s="21"/>
    </row>
    <row r="178" spans="12:25" x14ac:dyDescent="0.25">
      <c r="L178" s="6">
        <v>171</v>
      </c>
      <c r="M178" s="30">
        <v>0.87363198365339301</v>
      </c>
      <c r="N178" s="30">
        <v>0.12636801634660699</v>
      </c>
      <c r="O178" s="30">
        <v>0.85292464942083801</v>
      </c>
      <c r="P178" s="30">
        <v>0.14707535057916199</v>
      </c>
      <c r="Q178" s="30">
        <f t="shared" si="63"/>
        <v>0.86292382872715023</v>
      </c>
      <c r="R178" s="30">
        <f t="shared" si="63"/>
        <v>0.13697617127284981</v>
      </c>
      <c r="S178" s="31">
        <f t="shared" si="64"/>
        <v>0.9041914228608755</v>
      </c>
      <c r="T178" s="31">
        <v>9.5808577139124496E-2</v>
      </c>
      <c r="U178" s="31">
        <f t="shared" si="65"/>
        <v>0.89581711424122801</v>
      </c>
      <c r="V178" s="31">
        <v>0.10418288575877201</v>
      </c>
      <c r="W178" s="31">
        <f t="shared" si="66"/>
        <v>0.89980582082757221</v>
      </c>
      <c r="X178" s="31">
        <f t="shared" si="66"/>
        <v>0.1000941791724278</v>
      </c>
      <c r="Y178" s="21"/>
    </row>
    <row r="179" spans="12:25" x14ac:dyDescent="0.25">
      <c r="L179" s="6">
        <v>172</v>
      </c>
      <c r="M179" s="30">
        <v>0.87437113019023793</v>
      </c>
      <c r="N179" s="30">
        <v>0.12562886980976201</v>
      </c>
      <c r="O179" s="30">
        <v>0.85376462586049895</v>
      </c>
      <c r="P179" s="30">
        <v>0.146235374139501</v>
      </c>
      <c r="Q179" s="30">
        <f t="shared" si="63"/>
        <v>0.86371461700649577</v>
      </c>
      <c r="R179" s="30">
        <f t="shared" si="63"/>
        <v>0.13618538299350416</v>
      </c>
      <c r="S179" s="31">
        <f t="shared" si="64"/>
        <v>0.904813088894313</v>
      </c>
      <c r="T179" s="31">
        <v>9.5186911105687E-2</v>
      </c>
      <c r="U179" s="31">
        <f t="shared" si="65"/>
        <v>0.89650889970775505</v>
      </c>
      <c r="V179" s="31">
        <v>0.10349110029224499</v>
      </c>
      <c r="W179" s="31">
        <f t="shared" si="66"/>
        <v>0.90046338895163802</v>
      </c>
      <c r="X179" s="31">
        <f t="shared" si="66"/>
        <v>9.9436611048362031E-2</v>
      </c>
      <c r="Y179" s="21"/>
    </row>
    <row r="180" spans="12:25" x14ac:dyDescent="0.25">
      <c r="L180" s="6">
        <v>173</v>
      </c>
      <c r="M180" s="30">
        <v>0.87510186995391703</v>
      </c>
      <c r="N180" s="30">
        <v>0.12489813004608299</v>
      </c>
      <c r="O180" s="30">
        <v>0.85459554300190499</v>
      </c>
      <c r="P180" s="30">
        <v>0.14540445699809501</v>
      </c>
      <c r="Q180" s="30">
        <f t="shared" si="63"/>
        <v>0.8644966646732346</v>
      </c>
      <c r="R180" s="30">
        <f t="shared" si="63"/>
        <v>0.13540333532676535</v>
      </c>
      <c r="S180" s="31">
        <f t="shared" si="64"/>
        <v>0.90542972369166674</v>
      </c>
      <c r="T180" s="31">
        <v>9.4570276308333298E-2</v>
      </c>
      <c r="U180" s="31">
        <f t="shared" si="65"/>
        <v>0.89719832981207304</v>
      </c>
      <c r="V180" s="31">
        <v>0.10280167018792701</v>
      </c>
      <c r="W180" s="31">
        <f t="shared" si="66"/>
        <v>0.90111729879845393</v>
      </c>
      <c r="X180" s="31">
        <f t="shared" si="66"/>
        <v>9.8782701201546072E-2</v>
      </c>
      <c r="Y180" s="21"/>
    </row>
    <row r="181" spans="12:25" x14ac:dyDescent="0.25">
      <c r="L181" s="6">
        <v>174</v>
      </c>
      <c r="M181" s="30">
        <v>0.87582429761775205</v>
      </c>
      <c r="N181" s="30">
        <v>0.124175702382248</v>
      </c>
      <c r="O181" s="30">
        <v>0.85541750873233202</v>
      </c>
      <c r="P181" s="30">
        <v>0.14458249126766801</v>
      </c>
      <c r="Q181" s="30">
        <f t="shared" si="63"/>
        <v>0.86527007316865834</v>
      </c>
      <c r="R181" s="30">
        <f t="shared" si="63"/>
        <v>0.1346299268313417</v>
      </c>
      <c r="S181" s="31">
        <f t="shared" si="64"/>
        <v>0.9060412781009769</v>
      </c>
      <c r="T181" s="31">
        <v>9.3958721899023101E-2</v>
      </c>
      <c r="U181" s="31">
        <f t="shared" si="65"/>
        <v>0.89788483794231899</v>
      </c>
      <c r="V181" s="31">
        <v>0.10211516205768099</v>
      </c>
      <c r="W181" s="31">
        <f t="shared" si="66"/>
        <v>0.9017672358157911</v>
      </c>
      <c r="X181" s="31">
        <f t="shared" si="66"/>
        <v>9.8132764184208826E-2</v>
      </c>
      <c r="Y181" s="21"/>
    </row>
    <row r="182" spans="12:25" x14ac:dyDescent="0.25">
      <c r="L182" s="6">
        <v>175</v>
      </c>
      <c r="M182" s="30">
        <v>0.87653850785506504</v>
      </c>
      <c r="N182" s="30">
        <v>0.123461492144935</v>
      </c>
      <c r="O182" s="30">
        <v>0.85623063093905105</v>
      </c>
      <c r="P182" s="30">
        <v>0.143769369060949</v>
      </c>
      <c r="Q182" s="30">
        <f t="shared" si="63"/>
        <v>0.866034943934056</v>
      </c>
      <c r="R182" s="30">
        <f t="shared" si="63"/>
        <v>0.13386505606594409</v>
      </c>
      <c r="S182" s="31">
        <f t="shared" si="64"/>
        <v>0.90664770297028341</v>
      </c>
      <c r="T182" s="31">
        <v>9.3352297029716605E-2</v>
      </c>
      <c r="U182" s="31">
        <f t="shared" si="65"/>
        <v>0.89856785748663204</v>
      </c>
      <c r="V182" s="31">
        <v>0.101432142513368</v>
      </c>
      <c r="W182" s="31">
        <f t="shared" si="66"/>
        <v>0.90241288545142162</v>
      </c>
      <c r="X182" s="31">
        <f t="shared" si="66"/>
        <v>9.7487114548578446E-2</v>
      </c>
      <c r="Y182" s="21"/>
    </row>
    <row r="183" spans="12:25" x14ac:dyDescent="0.25">
      <c r="L183" s="6">
        <v>176</v>
      </c>
      <c r="M183" s="30">
        <v>0.87724459533917598</v>
      </c>
      <c r="N183" s="30">
        <v>0.12275540466082401</v>
      </c>
      <c r="O183" s="30">
        <v>0.85703501750933897</v>
      </c>
      <c r="P183" s="30">
        <v>0.142964982490661</v>
      </c>
      <c r="Q183" s="30">
        <f t="shared" si="63"/>
        <v>0.86679137841071863</v>
      </c>
      <c r="R183" s="30">
        <f t="shared" si="63"/>
        <v>0.13310862158928133</v>
      </c>
      <c r="S183" s="31">
        <f t="shared" si="64"/>
        <v>0.90724894914762644</v>
      </c>
      <c r="T183" s="31">
        <v>9.2751050852373604E-2</v>
      </c>
      <c r="U183" s="31">
        <f t="shared" si="65"/>
        <v>0.89924682183315097</v>
      </c>
      <c r="V183" s="31">
        <v>0.10075317816684901</v>
      </c>
      <c r="W183" s="31">
        <f t="shared" si="66"/>
        <v>0.90305393315311722</v>
      </c>
      <c r="X183" s="31">
        <f t="shared" si="66"/>
        <v>9.6846066846882795E-2</v>
      </c>
      <c r="Y183" s="21"/>
    </row>
    <row r="184" spans="12:25" x14ac:dyDescent="0.25">
      <c r="L184" s="6">
        <v>177</v>
      </c>
      <c r="M184" s="30">
        <v>0.87794265474340605</v>
      </c>
      <c r="N184" s="30">
        <v>0.12205734525659399</v>
      </c>
      <c r="O184" s="30">
        <v>0.857830776330469</v>
      </c>
      <c r="P184" s="30">
        <v>0.142169223669531</v>
      </c>
      <c r="Q184" s="30">
        <f t="shared" si="63"/>
        <v>0.86753947803993636</v>
      </c>
      <c r="R184" s="30">
        <f t="shared" si="63"/>
        <v>0.1323605219600637</v>
      </c>
      <c r="S184" s="31">
        <f t="shared" si="64"/>
        <v>0.90784496748104593</v>
      </c>
      <c r="T184" s="31">
        <v>9.21550325189541E-2</v>
      </c>
      <c r="U184" s="31">
        <f t="shared" si="65"/>
        <v>0.89992116437001302</v>
      </c>
      <c r="V184" s="31">
        <v>0.100078835629987</v>
      </c>
      <c r="W184" s="31">
        <f t="shared" si="66"/>
        <v>0.90369006436864896</v>
      </c>
      <c r="X184" s="31">
        <f t="shared" si="66"/>
        <v>9.6209935631350982E-2</v>
      </c>
      <c r="Y184" s="21"/>
    </row>
    <row r="185" spans="12:25" x14ac:dyDescent="0.25">
      <c r="L185" s="6">
        <v>178</v>
      </c>
      <c r="M185" s="30">
        <v>0.87863278074107798</v>
      </c>
      <c r="N185" s="30">
        <v>0.12136721925892199</v>
      </c>
      <c r="O185" s="30">
        <v>0.85861801528971493</v>
      </c>
      <c r="P185" s="30">
        <v>0.14138198471028501</v>
      </c>
      <c r="Q185" s="30">
        <f t="shared" si="63"/>
        <v>0.8682793442629998</v>
      </c>
      <c r="R185" s="30">
        <f t="shared" si="63"/>
        <v>0.13162065573700019</v>
      </c>
      <c r="S185" s="31">
        <f t="shared" si="64"/>
        <v>0.90843570881858182</v>
      </c>
      <c r="T185" s="31">
        <v>9.1564291181418206E-2</v>
      </c>
      <c r="U185" s="31">
        <f t="shared" si="65"/>
        <v>0.90059031848535731</v>
      </c>
      <c r="V185" s="31">
        <v>9.9409681514642703E-2</v>
      </c>
      <c r="W185" s="31">
        <f t="shared" si="66"/>
        <v>0.90432096454578914</v>
      </c>
      <c r="X185" s="31">
        <f t="shared" si="66"/>
        <v>9.5579035454210912E-2</v>
      </c>
      <c r="Y185" s="21"/>
    </row>
    <row r="186" spans="12:25" x14ac:dyDescent="0.25">
      <c r="L186" s="6">
        <v>179</v>
      </c>
      <c r="M186" s="30">
        <v>0.87931506800551196</v>
      </c>
      <c r="N186" s="30">
        <v>0.120684931994488</v>
      </c>
      <c r="O186" s="30">
        <v>0.85939684227435098</v>
      </c>
      <c r="P186" s="30">
        <v>0.14060315772564899</v>
      </c>
      <c r="Q186" s="30">
        <f t="shared" si="63"/>
        <v>0.86901107852119897</v>
      </c>
      <c r="R186" s="30">
        <f t="shared" si="63"/>
        <v>0.13088892147880102</v>
      </c>
      <c r="S186" s="31">
        <f t="shared" si="64"/>
        <v>0.90902112400827439</v>
      </c>
      <c r="T186" s="31">
        <v>9.0978875991725605E-2</v>
      </c>
      <c r="U186" s="31">
        <f t="shared" si="65"/>
        <v>0.90125371756732187</v>
      </c>
      <c r="V186" s="31">
        <v>9.8746282432678106E-2</v>
      </c>
      <c r="W186" s="31">
        <f t="shared" si="66"/>
        <v>0.90494631913230905</v>
      </c>
      <c r="X186" s="31">
        <f t="shared" si="66"/>
        <v>9.4953680867690959E-2</v>
      </c>
      <c r="Y186" s="21"/>
    </row>
    <row r="187" spans="12:25" x14ac:dyDescent="0.25">
      <c r="L187" s="6">
        <v>180</v>
      </c>
      <c r="M187" s="30">
        <v>0.87998961121002894</v>
      </c>
      <c r="N187" s="30">
        <v>0.120010388789971</v>
      </c>
      <c r="O187" s="30">
        <v>0.86016736517165193</v>
      </c>
      <c r="P187" s="30">
        <v>0.13983263482834801</v>
      </c>
      <c r="Q187" s="30">
        <f t="shared" si="63"/>
        <v>0.86973478225582435</v>
      </c>
      <c r="R187" s="30">
        <f t="shared" si="63"/>
        <v>0.13016521774417558</v>
      </c>
      <c r="S187" s="31">
        <f t="shared" si="64"/>
        <v>0.90960116389816348</v>
      </c>
      <c r="T187" s="31">
        <v>9.0398836101836494E-2</v>
      </c>
      <c r="U187" s="31">
        <f t="shared" si="65"/>
        <v>0.90191079500404525</v>
      </c>
      <c r="V187" s="31">
        <v>9.8089204995954804E-2</v>
      </c>
      <c r="W187" s="31">
        <f t="shared" si="66"/>
        <v>0.90556581357598043</v>
      </c>
      <c r="X187" s="31">
        <f t="shared" si="66"/>
        <v>9.4334186424019598E-2</v>
      </c>
      <c r="Y187" s="21"/>
    </row>
    <row r="188" spans="12:25" x14ac:dyDescent="0.25">
      <c r="L188" s="6">
        <v>181</v>
      </c>
      <c r="M188" s="30">
        <v>0.88065650502795101</v>
      </c>
      <c r="N188" s="30">
        <v>0.11934349497204901</v>
      </c>
      <c r="O188" s="30">
        <v>0.86092969186889001</v>
      </c>
      <c r="P188" s="30">
        <v>0.13907030813110999</v>
      </c>
      <c r="Q188" s="30">
        <f t="shared" si="63"/>
        <v>0.87045055690816575</v>
      </c>
      <c r="R188" s="30">
        <f t="shared" si="63"/>
        <v>0.12944944309183418</v>
      </c>
      <c r="S188" s="31">
        <f t="shared" si="64"/>
        <v>0.91017577933628935</v>
      </c>
      <c r="T188" s="31">
        <v>8.9824220663710694E-2</v>
      </c>
      <c r="U188" s="31">
        <f t="shared" si="65"/>
        <v>0.9025609841836657</v>
      </c>
      <c r="V188" s="31">
        <v>9.7439015816334296E-2</v>
      </c>
      <c r="W188" s="31">
        <f t="shared" si="66"/>
        <v>0.90617913332457511</v>
      </c>
      <c r="X188" s="31">
        <f t="shared" si="66"/>
        <v>9.372086667542498E-2</v>
      </c>
      <c r="Y188" s="21"/>
    </row>
    <row r="189" spans="12:25" x14ac:dyDescent="0.25">
      <c r="L189" s="6">
        <v>182</v>
      </c>
      <c r="M189" s="30">
        <v>0.8813158441326</v>
      </c>
      <c r="N189" s="30">
        <v>0.1186841558674</v>
      </c>
      <c r="O189" s="30">
        <v>0.861683930253342</v>
      </c>
      <c r="P189" s="30">
        <v>0.138316069746658</v>
      </c>
      <c r="Q189" s="30">
        <f t="shared" si="63"/>
        <v>0.87115850391951533</v>
      </c>
      <c r="R189" s="30">
        <f t="shared" si="63"/>
        <v>0.12874149608048469</v>
      </c>
      <c r="S189" s="31">
        <f t="shared" si="64"/>
        <v>0.91074492117069183</v>
      </c>
      <c r="T189" s="31">
        <v>8.9255078829308193E-2</v>
      </c>
      <c r="U189" s="31">
        <f t="shared" si="65"/>
        <v>0.90320371849432146</v>
      </c>
      <c r="V189" s="31">
        <v>9.6796281505678497E-2</v>
      </c>
      <c r="W189" s="31">
        <f t="shared" si="66"/>
        <v>0.90678596382586441</v>
      </c>
      <c r="X189" s="31">
        <f t="shared" si="66"/>
        <v>9.3114036174135592E-2</v>
      </c>
      <c r="Y189" s="21"/>
    </row>
    <row r="190" spans="12:25" x14ac:dyDescent="0.25">
      <c r="L190" s="6">
        <v>183</v>
      </c>
      <c r="M190" s="30">
        <v>0.88196772319729599</v>
      </c>
      <c r="N190" s="30">
        <v>0.11803227680270401</v>
      </c>
      <c r="O190" s="30">
        <v>0.86243018821227901</v>
      </c>
      <c r="P190" s="30">
        <v>0.13756981178772101</v>
      </c>
      <c r="Q190" s="30">
        <f t="shared" si="63"/>
        <v>0.87185872473116111</v>
      </c>
      <c r="R190" s="30">
        <f t="shared" si="63"/>
        <v>0.12804127526883896</v>
      </c>
      <c r="S190" s="31">
        <f t="shared" si="64"/>
        <v>0.91130854024941088</v>
      </c>
      <c r="T190" s="31">
        <v>8.8691459750589105E-2</v>
      </c>
      <c r="U190" s="31">
        <f t="shared" si="65"/>
        <v>0.90383843132415131</v>
      </c>
      <c r="V190" s="31">
        <v>9.6161568675848699E-2</v>
      </c>
      <c r="W190" s="31">
        <f t="shared" si="66"/>
        <v>0.90738599052762026</v>
      </c>
      <c r="X190" s="31">
        <f t="shared" si="66"/>
        <v>9.2514009472379699E-2</v>
      </c>
      <c r="Y190" s="21"/>
    </row>
    <row r="191" spans="12:25" x14ac:dyDescent="0.25">
      <c r="L191" s="6">
        <v>184</v>
      </c>
      <c r="M191" s="30">
        <v>0.88261223689535995</v>
      </c>
      <c r="N191" s="30">
        <v>0.11738776310464</v>
      </c>
      <c r="O191" s="30">
        <v>0.86316857363297794</v>
      </c>
      <c r="P191" s="30">
        <v>0.136831426367022</v>
      </c>
      <c r="Q191" s="30">
        <f t="shared" si="63"/>
        <v>0.87255132078439468</v>
      </c>
      <c r="R191" s="30">
        <f t="shared" si="63"/>
        <v>0.12734867921560528</v>
      </c>
      <c r="S191" s="31">
        <f t="shared" si="64"/>
        <v>0.91186658742048676</v>
      </c>
      <c r="T191" s="31">
        <v>8.8133412579513196E-2</v>
      </c>
      <c r="U191" s="31">
        <f t="shared" si="65"/>
        <v>0.90446455606129306</v>
      </c>
      <c r="V191" s="31">
        <v>9.5535443938706902E-2</v>
      </c>
      <c r="W191" s="31">
        <f t="shared" si="66"/>
        <v>0.90797889887761429</v>
      </c>
      <c r="X191" s="31">
        <f t="shared" si="66"/>
        <v>9.192110112238569E-2</v>
      </c>
      <c r="Y191" s="21"/>
    </row>
    <row r="192" spans="12:25" x14ac:dyDescent="0.25">
      <c r="L192" s="6">
        <v>185</v>
      </c>
      <c r="M192" s="30">
        <v>0.88324947990011504</v>
      </c>
      <c r="N192" s="30">
        <v>0.116750520099885</v>
      </c>
      <c r="O192" s="30">
        <v>0.86389919440271101</v>
      </c>
      <c r="P192" s="30">
        <v>0.13610080559728899</v>
      </c>
      <c r="Q192" s="30">
        <f t="shared" si="63"/>
        <v>0.87323639352050653</v>
      </c>
      <c r="R192" s="30">
        <f t="shared" si="63"/>
        <v>0.12666360647949351</v>
      </c>
      <c r="S192" s="31">
        <f t="shared" si="64"/>
        <v>0.91241901353195953</v>
      </c>
      <c r="T192" s="31">
        <v>8.7580986468040495E-2</v>
      </c>
      <c r="U192" s="31">
        <f t="shared" si="65"/>
        <v>0.90508152609388548</v>
      </c>
      <c r="V192" s="31">
        <v>9.4918473906114506E-2</v>
      </c>
      <c r="W192" s="31">
        <f t="shared" si="66"/>
        <v>0.90856437432361825</v>
      </c>
      <c r="X192" s="31">
        <f t="shared" si="66"/>
        <v>9.1335625676381843E-2</v>
      </c>
      <c r="Y192" s="21"/>
    </row>
    <row r="193" spans="12:25" x14ac:dyDescent="0.25">
      <c r="L193" s="6">
        <v>186</v>
      </c>
      <c r="M193" s="30">
        <v>0.88387954688488002</v>
      </c>
      <c r="N193" s="30">
        <v>0.11612045311512</v>
      </c>
      <c r="O193" s="30">
        <v>0.86462215840875301</v>
      </c>
      <c r="P193" s="30">
        <v>0.13537784159124699</v>
      </c>
      <c r="Q193" s="30">
        <f t="shared" si="63"/>
        <v>0.87391404438078601</v>
      </c>
      <c r="R193" s="30">
        <f t="shared" si="63"/>
        <v>0.12598595561921402</v>
      </c>
      <c r="S193" s="31">
        <f t="shared" si="64"/>
        <v>0.91296576943186902</v>
      </c>
      <c r="T193" s="31">
        <v>8.7034230568131005E-2</v>
      </c>
      <c r="U193" s="31">
        <f t="shared" si="65"/>
        <v>0.90568877481006682</v>
      </c>
      <c r="V193" s="31">
        <v>9.4311225189933207E-2</v>
      </c>
      <c r="W193" s="31">
        <f t="shared" si="66"/>
        <v>0.90914210231340342</v>
      </c>
      <c r="X193" s="31">
        <f t="shared" si="66"/>
        <v>9.0757897686596534E-2</v>
      </c>
      <c r="Y193" s="21"/>
    </row>
    <row r="194" spans="12:25" x14ac:dyDescent="0.25">
      <c r="L194" s="6">
        <v>187</v>
      </c>
      <c r="M194" s="30">
        <v>0.88450253252297895</v>
      </c>
      <c r="N194" s="30">
        <v>0.115497467477021</v>
      </c>
      <c r="O194" s="30">
        <v>0.86533757353837804</v>
      </c>
      <c r="P194" s="30">
        <v>0.13466242646162199</v>
      </c>
      <c r="Q194" s="30">
        <f t="shared" si="63"/>
        <v>0.87458437480652484</v>
      </c>
      <c r="R194" s="30">
        <f t="shared" si="63"/>
        <v>0.12531562519347514</v>
      </c>
      <c r="S194" s="31">
        <f t="shared" si="64"/>
        <v>0.91350680596825529</v>
      </c>
      <c r="T194" s="31">
        <v>8.64931940317447E-2</v>
      </c>
      <c r="U194" s="31">
        <f t="shared" si="65"/>
        <v>0.90628573559797532</v>
      </c>
      <c r="V194" s="31">
        <v>9.3714264402024697E-2</v>
      </c>
      <c r="W194" s="31">
        <f t="shared" si="66"/>
        <v>0.90971176829474187</v>
      </c>
      <c r="X194" s="31">
        <f t="shared" si="66"/>
        <v>9.0188231705258137E-2</v>
      </c>
      <c r="Y194" s="21"/>
    </row>
    <row r="195" spans="12:25" x14ac:dyDescent="0.25">
      <c r="L195" s="6">
        <v>188</v>
      </c>
      <c r="M195" s="30">
        <v>0.88511853148773101</v>
      </c>
      <c r="N195" s="30">
        <v>0.11488146851226901</v>
      </c>
      <c r="O195" s="30">
        <v>0.86604554767885999</v>
      </c>
      <c r="P195" s="30">
        <v>0.13395445232114001</v>
      </c>
      <c r="Q195" s="30">
        <f t="shared" si="63"/>
        <v>0.87524748623901227</v>
      </c>
      <c r="R195" s="30">
        <f t="shared" si="63"/>
        <v>0.12465251376098771</v>
      </c>
      <c r="S195" s="31">
        <f t="shared" si="64"/>
        <v>0.9140420739891586</v>
      </c>
      <c r="T195" s="31">
        <v>8.5957926010841401E-2</v>
      </c>
      <c r="U195" s="31">
        <f t="shared" si="65"/>
        <v>0.90687184184574943</v>
      </c>
      <c r="V195" s="31">
        <v>9.3128158154250601E-2</v>
      </c>
      <c r="W195" s="31">
        <f t="shared" si="66"/>
        <v>0.91027305771540512</v>
      </c>
      <c r="X195" s="31">
        <f t="shared" si="66"/>
        <v>8.962694228459489E-2</v>
      </c>
      <c r="Y195" s="21"/>
    </row>
    <row r="196" spans="12:25" x14ac:dyDescent="0.25">
      <c r="L196" s="6">
        <v>189</v>
      </c>
      <c r="M196" s="30">
        <v>0.88572763845245794</v>
      </c>
      <c r="N196" s="30">
        <v>0.114272361547542</v>
      </c>
      <c r="O196" s="30">
        <v>0.866746188717473</v>
      </c>
      <c r="P196" s="30">
        <v>0.133253811282527</v>
      </c>
      <c r="Q196" s="30">
        <f t="shared" si="63"/>
        <v>0.87590348011953889</v>
      </c>
      <c r="R196" s="30">
        <f t="shared" si="63"/>
        <v>0.12399651988046106</v>
      </c>
      <c r="S196" s="31">
        <f t="shared" si="64"/>
        <v>0.91457152434261879</v>
      </c>
      <c r="T196" s="31">
        <v>8.5428475657381195E-2</v>
      </c>
      <c r="U196" s="31">
        <f t="shared" si="65"/>
        <v>0.90744652694152739</v>
      </c>
      <c r="V196" s="31">
        <v>9.2553473058472599E-2</v>
      </c>
      <c r="W196" s="31">
        <f t="shared" si="66"/>
        <v>0.91082565602316468</v>
      </c>
      <c r="X196" s="31">
        <f t="shared" si="66"/>
        <v>8.9074343976835238E-2</v>
      </c>
      <c r="Y196" s="21"/>
    </row>
    <row r="197" spans="12:25" x14ac:dyDescent="0.25">
      <c r="L197" s="6">
        <v>190</v>
      </c>
      <c r="M197" s="30">
        <v>0.88632994809048105</v>
      </c>
      <c r="N197" s="30">
        <v>0.113670051909519</v>
      </c>
      <c r="O197" s="30">
        <v>0.86743960454149205</v>
      </c>
      <c r="P197" s="30">
        <v>0.13256039545850801</v>
      </c>
      <c r="Q197" s="30">
        <f t="shared" si="63"/>
        <v>0.87655245788939551</v>
      </c>
      <c r="R197" s="30">
        <f t="shared" si="63"/>
        <v>0.1233475421106045</v>
      </c>
      <c r="S197" s="31">
        <f t="shared" si="64"/>
        <v>0.91509510787667592</v>
      </c>
      <c r="T197" s="31">
        <v>8.4904892123324097E-2</v>
      </c>
      <c r="U197" s="31">
        <f t="shared" si="65"/>
        <v>0.90800927201984005</v>
      </c>
      <c r="V197" s="31">
        <v>9.1990727980159906E-2</v>
      </c>
      <c r="W197" s="31">
        <f t="shared" si="66"/>
        <v>0.91136927315491723</v>
      </c>
      <c r="X197" s="31">
        <f t="shared" si="66"/>
        <v>8.8530726845082841E-2</v>
      </c>
      <c r="Y197" s="21"/>
    </row>
    <row r="198" spans="12:25" x14ac:dyDescent="0.25">
      <c r="L198" s="6">
        <v>191</v>
      </c>
      <c r="M198" s="30">
        <v>0.88692555507512294</v>
      </c>
      <c r="N198" s="30">
        <v>0.113074444924877</v>
      </c>
      <c r="O198" s="30">
        <v>0.86812590303819004</v>
      </c>
      <c r="P198" s="30">
        <v>0.13187409696180999</v>
      </c>
      <c r="Q198" s="30">
        <f t="shared" si="63"/>
        <v>0.87719452098987261</v>
      </c>
      <c r="R198" s="30">
        <f t="shared" si="63"/>
        <v>0.12270547901012745</v>
      </c>
      <c r="S198" s="31">
        <f t="shared" si="64"/>
        <v>0.91561277543937014</v>
      </c>
      <c r="T198" s="31">
        <v>8.43872245606299E-2</v>
      </c>
      <c r="U198" s="31">
        <f t="shared" si="65"/>
        <v>0.90856004193316442</v>
      </c>
      <c r="V198" s="31">
        <v>9.1439958066835594E-2</v>
      </c>
      <c r="W198" s="31">
        <f t="shared" si="66"/>
        <v>0.9119038671464933</v>
      </c>
      <c r="X198" s="31">
        <f t="shared" si="66"/>
        <v>8.7996132853506742E-2</v>
      </c>
      <c r="Y198" s="21"/>
    </row>
    <row r="199" spans="12:25" x14ac:dyDescent="0.25">
      <c r="L199" s="6">
        <v>192</v>
      </c>
      <c r="M199" s="30">
        <v>0.88751455407970303</v>
      </c>
      <c r="N199" s="30">
        <v>0.11248544592029699</v>
      </c>
      <c r="O199" s="30">
        <v>0.86880519209484097</v>
      </c>
      <c r="P199" s="30">
        <v>0.131194807905159</v>
      </c>
      <c r="Q199" s="30">
        <f t="shared" si="63"/>
        <v>0.87782977086225933</v>
      </c>
      <c r="R199" s="30">
        <f t="shared" si="63"/>
        <v>0.12207022913774068</v>
      </c>
      <c r="S199" s="31">
        <f t="shared" si="64"/>
        <v>0.91612447787874129</v>
      </c>
      <c r="T199" s="31">
        <v>8.3875522121258705E-2</v>
      </c>
      <c r="U199" s="31">
        <f t="shared" si="65"/>
        <v>0.90909908277067464</v>
      </c>
      <c r="V199" s="31">
        <v>9.0900917229325404E-2</v>
      </c>
      <c r="W199" s="31">
        <f t="shared" si="66"/>
        <v>0.91242954028002599</v>
      </c>
      <c r="X199" s="31">
        <f t="shared" si="66"/>
        <v>8.7470459719973997E-2</v>
      </c>
      <c r="Y199" s="21"/>
    </row>
    <row r="200" spans="12:25" x14ac:dyDescent="0.25">
      <c r="L200" s="6">
        <v>193</v>
      </c>
      <c r="M200" s="30">
        <v>0.88809703977754295</v>
      </c>
      <c r="N200" s="30">
        <v>0.11190296022245701</v>
      </c>
      <c r="O200" s="30">
        <v>0.86947757959871896</v>
      </c>
      <c r="P200" s="30">
        <v>0.13052242040128101</v>
      </c>
      <c r="Q200" s="30">
        <f t="shared" ref="Q200:R263" si="67">(O200*0.5129)+(M200*0.487)</f>
        <v>0.87845830894784638</v>
      </c>
      <c r="R200" s="30">
        <f t="shared" si="67"/>
        <v>0.12144169105215358</v>
      </c>
      <c r="S200" s="31">
        <f t="shared" ref="S200:S263" si="68">1-T200</f>
        <v>0.91663016604282954</v>
      </c>
      <c r="T200" s="31">
        <v>8.3369833957170403E-2</v>
      </c>
      <c r="U200" s="31">
        <f t="shared" ref="U200:U263" si="69">1-V200</f>
        <v>0.90962664409956762</v>
      </c>
      <c r="V200" s="31">
        <v>9.0373355900432398E-2</v>
      </c>
      <c r="W200" s="31">
        <f t="shared" ref="W200:X263" si="70">(U200*0.5129)+(S200*0.487)</f>
        <v>0.91294639662152632</v>
      </c>
      <c r="X200" s="31">
        <f t="shared" si="70"/>
        <v>8.6953603378473771E-2</v>
      </c>
      <c r="Y200" s="21"/>
    </row>
    <row r="201" spans="12:25" x14ac:dyDescent="0.25">
      <c r="L201" s="6">
        <v>194</v>
      </c>
      <c r="M201" s="30">
        <v>0.88867310684196499</v>
      </c>
      <c r="N201" s="30">
        <v>0.111326893158035</v>
      </c>
      <c r="O201" s="30">
        <v>0.87014317343710001</v>
      </c>
      <c r="P201" s="30">
        <v>0.12985682656290001</v>
      </c>
      <c r="Q201" s="30">
        <f t="shared" si="67"/>
        <v>0.87908023668792556</v>
      </c>
      <c r="R201" s="30">
        <f t="shared" si="67"/>
        <v>0.12081976331207447</v>
      </c>
      <c r="S201" s="31">
        <f t="shared" si="68"/>
        <v>0.91712979077967505</v>
      </c>
      <c r="T201" s="31">
        <v>8.2870209220324995E-2</v>
      </c>
      <c r="U201" s="31">
        <f t="shared" si="69"/>
        <v>0.91014297548704082</v>
      </c>
      <c r="V201" s="31">
        <v>8.9857024512959197E-2</v>
      </c>
      <c r="W201" s="31">
        <f t="shared" si="70"/>
        <v>0.91345454023700501</v>
      </c>
      <c r="X201" s="31">
        <f t="shared" si="70"/>
        <v>8.6445459762995044E-2</v>
      </c>
      <c r="Y201" s="21"/>
    </row>
    <row r="202" spans="12:25" x14ac:dyDescent="0.25">
      <c r="L202" s="6">
        <v>195</v>
      </c>
      <c r="M202" s="30">
        <v>0.88924284994628899</v>
      </c>
      <c r="N202" s="30">
        <v>0.11075715005371101</v>
      </c>
      <c r="O202" s="30">
        <v>0.87080208149725602</v>
      </c>
      <c r="P202" s="30">
        <v>0.12919791850274401</v>
      </c>
      <c r="Q202" s="30">
        <f t="shared" si="67"/>
        <v>0.87969565552378537</v>
      </c>
      <c r="R202" s="30">
        <f t="shared" si="67"/>
        <v>0.12020434447621467</v>
      </c>
      <c r="S202" s="31">
        <f t="shared" si="68"/>
        <v>0.91762330293731753</v>
      </c>
      <c r="T202" s="31">
        <v>8.2376697062682497E-2</v>
      </c>
      <c r="U202" s="31">
        <f t="shared" si="69"/>
        <v>0.91064832650029115</v>
      </c>
      <c r="V202" s="31">
        <v>8.9351673499708906E-2</v>
      </c>
      <c r="W202" s="31">
        <f t="shared" si="70"/>
        <v>0.91395407519247296</v>
      </c>
      <c r="X202" s="31">
        <f t="shared" si="70"/>
        <v>8.594592480752708E-2</v>
      </c>
      <c r="Y202" s="21"/>
    </row>
    <row r="203" spans="12:25" x14ac:dyDescent="0.25">
      <c r="L203" s="6">
        <v>196</v>
      </c>
      <c r="M203" s="30">
        <v>0.88980636376383804</v>
      </c>
      <c r="N203" s="30">
        <v>0.110193636236162</v>
      </c>
      <c r="O203" s="30">
        <v>0.87145441166646098</v>
      </c>
      <c r="P203" s="30">
        <v>0.12854558833353899</v>
      </c>
      <c r="Q203" s="30">
        <f t="shared" si="67"/>
        <v>0.88030466689671694</v>
      </c>
      <c r="R203" s="30">
        <f t="shared" si="67"/>
        <v>0.11959533310328305</v>
      </c>
      <c r="S203" s="31">
        <f t="shared" si="68"/>
        <v>0.91811065336379727</v>
      </c>
      <c r="T203" s="31">
        <v>8.1889346636202703E-2</v>
      </c>
      <c r="U203" s="31">
        <f t="shared" si="69"/>
        <v>0.91114294670651585</v>
      </c>
      <c r="V203" s="31">
        <v>8.8857053293484103E-2</v>
      </c>
      <c r="W203" s="31">
        <f t="shared" si="70"/>
        <v>0.91444510555394132</v>
      </c>
      <c r="X203" s="31">
        <f t="shared" si="70"/>
        <v>8.5454894446058721E-2</v>
      </c>
      <c r="Y203" s="21"/>
    </row>
    <row r="204" spans="12:25" x14ac:dyDescent="0.25">
      <c r="L204" s="6">
        <v>197</v>
      </c>
      <c r="M204" s="30">
        <v>0.89036374296793197</v>
      </c>
      <c r="N204" s="30">
        <v>0.109636257032068</v>
      </c>
      <c r="O204" s="30">
        <v>0.87210027183199101</v>
      </c>
      <c r="P204" s="30">
        <v>0.12789972816800901</v>
      </c>
      <c r="Q204" s="30">
        <f t="shared" si="67"/>
        <v>0.88090737224801108</v>
      </c>
      <c r="R204" s="30">
        <f t="shared" si="67"/>
        <v>0.11899262775198895</v>
      </c>
      <c r="S204" s="31">
        <f t="shared" si="68"/>
        <v>0.91859179290715431</v>
      </c>
      <c r="T204" s="31">
        <v>8.14082070928457E-2</v>
      </c>
      <c r="U204" s="31">
        <f t="shared" si="69"/>
        <v>0.91162708567291195</v>
      </c>
      <c r="V204" s="31">
        <v>8.8372914327088006E-2</v>
      </c>
      <c r="W204" s="31">
        <f t="shared" si="70"/>
        <v>0.91492773538742067</v>
      </c>
      <c r="X204" s="31">
        <f t="shared" si="70"/>
        <v>8.4972264612579299E-2</v>
      </c>
      <c r="Y204" s="21"/>
    </row>
    <row r="205" spans="12:25" x14ac:dyDescent="0.25">
      <c r="L205" s="6">
        <v>198</v>
      </c>
      <c r="M205" s="30">
        <v>0.89091508223189297</v>
      </c>
      <c r="N205" s="30">
        <v>0.109084917768107</v>
      </c>
      <c r="O205" s="30">
        <v>0.87273976988111901</v>
      </c>
      <c r="P205" s="30">
        <v>0.12726023011888099</v>
      </c>
      <c r="Q205" s="30">
        <f t="shared" si="67"/>
        <v>0.88150387301895783</v>
      </c>
      <c r="R205" s="30">
        <f t="shared" si="67"/>
        <v>0.11839612698104217</v>
      </c>
      <c r="S205" s="31">
        <f t="shared" si="68"/>
        <v>0.91906667241542861</v>
      </c>
      <c r="T205" s="31">
        <v>8.0933327584571405E-2</v>
      </c>
      <c r="U205" s="31">
        <f t="shared" si="69"/>
        <v>0.91210099296667668</v>
      </c>
      <c r="V205" s="31">
        <v>8.7899007033323304E-2</v>
      </c>
      <c r="W205" s="31">
        <f t="shared" si="70"/>
        <v>0.91540206875892216</v>
      </c>
      <c r="X205" s="31">
        <f t="shared" si="70"/>
        <v>8.4497931241077795E-2</v>
      </c>
      <c r="Y205" s="21"/>
    </row>
    <row r="206" spans="12:25" x14ac:dyDescent="0.25">
      <c r="L206" s="6">
        <v>199</v>
      </c>
      <c r="M206" s="30">
        <v>0.89146047622904101</v>
      </c>
      <c r="N206" s="30">
        <v>0.108539523770959</v>
      </c>
      <c r="O206" s="30">
        <v>0.87337301370111797</v>
      </c>
      <c r="P206" s="30">
        <v>0.126626986298882</v>
      </c>
      <c r="Q206" s="30">
        <f t="shared" si="67"/>
        <v>0.88209427065084633</v>
      </c>
      <c r="R206" s="30">
        <f t="shared" si="67"/>
        <v>0.11780572934915361</v>
      </c>
      <c r="S206" s="31">
        <f t="shared" si="68"/>
        <v>0.9195352427366601</v>
      </c>
      <c r="T206" s="31">
        <v>8.0464757263339903E-2</v>
      </c>
      <c r="U206" s="31">
        <f t="shared" si="69"/>
        <v>0.91256491815500707</v>
      </c>
      <c r="V206" s="31">
        <v>8.7435081844992907E-2</v>
      </c>
      <c r="W206" s="31">
        <f t="shared" si="70"/>
        <v>0.9158682097344566</v>
      </c>
      <c r="X206" s="31">
        <f t="shared" si="70"/>
        <v>8.4031790265543388E-2</v>
      </c>
      <c r="Y206" s="21"/>
    </row>
    <row r="207" spans="12:25" x14ac:dyDescent="0.25">
      <c r="L207" s="6">
        <v>200</v>
      </c>
      <c r="M207" s="30">
        <v>0.89200001963269904</v>
      </c>
      <c r="N207" s="30">
        <v>0.107999980367301</v>
      </c>
      <c r="O207" s="30">
        <v>0.87400011117926402</v>
      </c>
      <c r="P207" s="30">
        <v>0.12599988882073601</v>
      </c>
      <c r="Q207" s="30">
        <f t="shared" si="67"/>
        <v>0.88267866658496896</v>
      </c>
      <c r="R207" s="30">
        <f t="shared" si="67"/>
        <v>0.1172213334150311</v>
      </c>
      <c r="S207" s="31">
        <f t="shared" si="68"/>
        <v>0.91999745471888894</v>
      </c>
      <c r="T207" s="31">
        <v>8.0002545281111004E-2</v>
      </c>
      <c r="U207" s="31">
        <f t="shared" si="69"/>
        <v>0.91301911080510045</v>
      </c>
      <c r="V207" s="31">
        <v>8.6980889194899602E-2</v>
      </c>
      <c r="W207" s="31">
        <f t="shared" si="70"/>
        <v>0.91632626238003501</v>
      </c>
      <c r="X207" s="31">
        <f t="shared" si="70"/>
        <v>8.3573737619965061E-2</v>
      </c>
      <c r="Y207" s="21"/>
    </row>
    <row r="208" spans="12:25" x14ac:dyDescent="0.25">
      <c r="L208" s="6">
        <v>201</v>
      </c>
      <c r="M208" s="30">
        <v>0.892533802236676</v>
      </c>
      <c r="N208" s="30">
        <v>0.107466197763324</v>
      </c>
      <c r="O208" s="30">
        <v>0.87462116298210502</v>
      </c>
      <c r="P208" s="30">
        <v>0.12537883701789501</v>
      </c>
      <c r="Q208" s="30">
        <f t="shared" si="67"/>
        <v>0.88325715618278289</v>
      </c>
      <c r="R208" s="30">
        <f t="shared" si="67"/>
        <v>0.11664284381721715</v>
      </c>
      <c r="S208" s="31">
        <f t="shared" si="68"/>
        <v>0.92045327854218872</v>
      </c>
      <c r="T208" s="31">
        <v>7.9546721457811304E-2</v>
      </c>
      <c r="U208" s="31">
        <f t="shared" si="69"/>
        <v>0.91346382048415364</v>
      </c>
      <c r="V208" s="31">
        <v>8.6536179515846398E-2</v>
      </c>
      <c r="W208" s="31">
        <f t="shared" si="70"/>
        <v>0.91677634017636833</v>
      </c>
      <c r="X208" s="31">
        <f t="shared" si="70"/>
        <v>8.3123659823631721E-2</v>
      </c>
      <c r="Y208" s="21"/>
    </row>
    <row r="209" spans="12:25" x14ac:dyDescent="0.25">
      <c r="L209" s="6">
        <v>202</v>
      </c>
      <c r="M209" s="30">
        <v>0.89306189431673599</v>
      </c>
      <c r="N209" s="30">
        <v>0.10693810568326401</v>
      </c>
      <c r="O209" s="30">
        <v>0.875236240893288</v>
      </c>
      <c r="P209" s="30">
        <v>0.124763759106712</v>
      </c>
      <c r="Q209" s="30">
        <f t="shared" si="67"/>
        <v>0.88382981048641784</v>
      </c>
      <c r="R209" s="30">
        <f t="shared" si="67"/>
        <v>0.11607018951358215</v>
      </c>
      <c r="S209" s="31">
        <f t="shared" si="68"/>
        <v>0.92090276171476571</v>
      </c>
      <c r="T209" s="31">
        <v>7.9097238285234295E-2</v>
      </c>
      <c r="U209" s="31">
        <f t="shared" si="69"/>
        <v>0.91389929675936377</v>
      </c>
      <c r="V209" s="31">
        <v>8.6100703240636206E-2</v>
      </c>
      <c r="W209" s="31">
        <f t="shared" si="70"/>
        <v>0.91721859426296859</v>
      </c>
      <c r="X209" s="31">
        <f t="shared" si="70"/>
        <v>8.2681405737031421E-2</v>
      </c>
      <c r="Y209" s="21"/>
    </row>
    <row r="210" spans="12:25" x14ac:dyDescent="0.25">
      <c r="L210" s="6">
        <v>203</v>
      </c>
      <c r="M210" s="30">
        <v>0.89358436126913199</v>
      </c>
      <c r="N210" s="30">
        <v>0.106415638730868</v>
      </c>
      <c r="O210" s="30">
        <v>0.87584540947573597</v>
      </c>
      <c r="P210" s="30">
        <v>0.124154590524264</v>
      </c>
      <c r="Q210" s="30">
        <f t="shared" si="67"/>
        <v>0.88439669445817226</v>
      </c>
      <c r="R210" s="30">
        <f t="shared" si="67"/>
        <v>0.11550330554182772</v>
      </c>
      <c r="S210" s="31">
        <f t="shared" si="68"/>
        <v>0.92134597107686034</v>
      </c>
      <c r="T210" s="31">
        <v>7.8654028923139704E-2</v>
      </c>
      <c r="U210" s="31">
        <f t="shared" si="69"/>
        <v>0.91432578919792828</v>
      </c>
      <c r="V210" s="31">
        <v>8.5674210802071701E-2</v>
      </c>
      <c r="W210" s="31">
        <f t="shared" si="70"/>
        <v>0.91765318519404837</v>
      </c>
      <c r="X210" s="31">
        <f t="shared" si="70"/>
        <v>8.2246814805951612E-2</v>
      </c>
      <c r="Y210" s="21"/>
    </row>
    <row r="211" spans="12:25" x14ac:dyDescent="0.25">
      <c r="L211" s="6">
        <v>204</v>
      </c>
      <c r="M211" s="30">
        <v>0.89410126849011695</v>
      </c>
      <c r="N211" s="30">
        <v>0.10589873150988301</v>
      </c>
      <c r="O211" s="30">
        <v>0.87644873329237005</v>
      </c>
      <c r="P211" s="30">
        <v>0.12355126670763</v>
      </c>
      <c r="Q211" s="30">
        <f t="shared" si="67"/>
        <v>0.88495787306034357</v>
      </c>
      <c r="R211" s="30">
        <f t="shared" si="67"/>
        <v>0.11494212693965644</v>
      </c>
      <c r="S211" s="31">
        <f t="shared" si="68"/>
        <v>0.92178297346871252</v>
      </c>
      <c r="T211" s="31">
        <v>7.8217026531287495E-2</v>
      </c>
      <c r="U211" s="31">
        <f t="shared" si="69"/>
        <v>0.91474354736704411</v>
      </c>
      <c r="V211" s="31">
        <v>8.5256452632955906E-2</v>
      </c>
      <c r="W211" s="31">
        <f t="shared" si="70"/>
        <v>0.91808027352381993</v>
      </c>
      <c r="X211" s="31">
        <f t="shared" si="70"/>
        <v>8.1819726476180105E-2</v>
      </c>
      <c r="Y211" s="21"/>
    </row>
    <row r="212" spans="12:25" x14ac:dyDescent="0.25">
      <c r="L212" s="6">
        <v>205</v>
      </c>
      <c r="M212" s="30">
        <v>0.89461268137594396</v>
      </c>
      <c r="N212" s="30">
        <v>0.105387318624056</v>
      </c>
      <c r="O212" s="30">
        <v>0.87704627690611303</v>
      </c>
      <c r="P212" s="30">
        <v>0.122953723093887</v>
      </c>
      <c r="Q212" s="30">
        <f t="shared" si="67"/>
        <v>0.88551341125523009</v>
      </c>
      <c r="R212" s="30">
        <f t="shared" si="67"/>
        <v>0.11438658874476992</v>
      </c>
      <c r="S212" s="31">
        <f t="shared" si="68"/>
        <v>0.92221383573056237</v>
      </c>
      <c r="T212" s="31">
        <v>7.7786164269437602E-2</v>
      </c>
      <c r="U212" s="31">
        <f t="shared" si="69"/>
        <v>0.91515282083390825</v>
      </c>
      <c r="V212" s="31">
        <v>8.4847179166091705E-2</v>
      </c>
      <c r="W212" s="31">
        <f t="shared" si="70"/>
        <v>0.91850001980649543</v>
      </c>
      <c r="X212" s="31">
        <f t="shared" si="70"/>
        <v>8.1399980193504543E-2</v>
      </c>
      <c r="Y212" s="21"/>
    </row>
    <row r="213" spans="12:25" x14ac:dyDescent="0.25">
      <c r="L213" s="6">
        <v>206</v>
      </c>
      <c r="M213" s="30">
        <v>0.89511866532286599</v>
      </c>
      <c r="N213" s="30">
        <v>0.10488133467713399</v>
      </c>
      <c r="O213" s="30">
        <v>0.87763810487988703</v>
      </c>
      <c r="P213" s="30">
        <v>0.122361895120113</v>
      </c>
      <c r="Q213" s="30">
        <f t="shared" si="67"/>
        <v>0.8860633740051298</v>
      </c>
      <c r="R213" s="30">
        <f t="shared" si="67"/>
        <v>0.11383662599487021</v>
      </c>
      <c r="S213" s="31">
        <f t="shared" si="68"/>
        <v>0.92263862470265012</v>
      </c>
      <c r="T213" s="31">
        <v>7.7361375297349905E-2</v>
      </c>
      <c r="U213" s="31">
        <f t="shared" si="69"/>
        <v>0.91555385916571796</v>
      </c>
      <c r="V213" s="31">
        <v>8.4446140834281994E-2</v>
      </c>
      <c r="W213" s="31">
        <f t="shared" si="70"/>
        <v>0.91891258459628733</v>
      </c>
      <c r="X213" s="31">
        <f t="shared" si="70"/>
        <v>8.098741540371264E-2</v>
      </c>
      <c r="Y213" s="21"/>
    </row>
    <row r="214" spans="12:25" x14ac:dyDescent="0.25">
      <c r="L214" s="6">
        <v>207</v>
      </c>
      <c r="M214" s="30">
        <v>0.89561928572713601</v>
      </c>
      <c r="N214" s="30">
        <v>0.10438071427286399</v>
      </c>
      <c r="O214" s="30">
        <v>0.87822428177661405</v>
      </c>
      <c r="P214" s="30">
        <v>0.121775718223386</v>
      </c>
      <c r="Q214" s="30">
        <f t="shared" si="67"/>
        <v>0.88660782627234058</v>
      </c>
      <c r="R214" s="30">
        <f t="shared" si="67"/>
        <v>0.11329217372765944</v>
      </c>
      <c r="S214" s="31">
        <f t="shared" si="68"/>
        <v>0.92305740722521545</v>
      </c>
      <c r="T214" s="31">
        <v>7.6942592774784505E-2</v>
      </c>
      <c r="U214" s="31">
        <f t="shared" si="69"/>
        <v>0.91594691192967048</v>
      </c>
      <c r="V214" s="31">
        <v>8.4053088070329504E-2</v>
      </c>
      <c r="W214" s="31">
        <f t="shared" si="70"/>
        <v>0.9193181284474079</v>
      </c>
      <c r="X214" s="31">
        <f t="shared" si="70"/>
        <v>8.0581871552592055E-2</v>
      </c>
      <c r="Y214" s="21"/>
    </row>
    <row r="215" spans="12:25" x14ac:dyDescent="0.25">
      <c r="L215" s="6">
        <v>208</v>
      </c>
      <c r="M215" s="30">
        <v>0.89611460798500597</v>
      </c>
      <c r="N215" s="30">
        <v>0.103885392014994</v>
      </c>
      <c r="O215" s="30">
        <v>0.87880487215921699</v>
      </c>
      <c r="P215" s="30">
        <v>0.121195127840783</v>
      </c>
      <c r="Q215" s="30">
        <f t="shared" si="67"/>
        <v>0.88714683301916031</v>
      </c>
      <c r="R215" s="30">
        <f t="shared" si="67"/>
        <v>0.11275316698083968</v>
      </c>
      <c r="S215" s="31">
        <f t="shared" si="68"/>
        <v>0.92347025013849882</v>
      </c>
      <c r="T215" s="31">
        <v>7.6529749861501198E-2</v>
      </c>
      <c r="U215" s="31">
        <f t="shared" si="69"/>
        <v>0.91633222869296271</v>
      </c>
      <c r="V215" s="31">
        <v>8.36677713070373E-2</v>
      </c>
      <c r="W215" s="31">
        <f t="shared" si="70"/>
        <v>0.91971681191406951</v>
      </c>
      <c r="X215" s="31">
        <f t="shared" si="70"/>
        <v>8.0183188085930515E-2</v>
      </c>
      <c r="Y215" s="21"/>
    </row>
    <row r="216" spans="12:25" x14ac:dyDescent="0.25">
      <c r="L216" s="6">
        <v>209</v>
      </c>
      <c r="M216" s="30">
        <v>0.89660469749272997</v>
      </c>
      <c r="N216" s="30">
        <v>0.10339530250727</v>
      </c>
      <c r="O216" s="30">
        <v>0.87937994059061597</v>
      </c>
      <c r="P216" s="30">
        <v>0.120620059409384</v>
      </c>
      <c r="Q216" s="30">
        <f t="shared" si="67"/>
        <v>0.88768045920788641</v>
      </c>
      <c r="R216" s="30">
        <f t="shared" si="67"/>
        <v>0.11221954079211355</v>
      </c>
      <c r="S216" s="31">
        <f t="shared" si="68"/>
        <v>0.92387722028274011</v>
      </c>
      <c r="T216" s="31">
        <v>7.6122779717259906E-2</v>
      </c>
      <c r="U216" s="31">
        <f t="shared" si="69"/>
        <v>0.9167100590227919</v>
      </c>
      <c r="V216" s="31">
        <v>8.3289940977208099E-2</v>
      </c>
      <c r="W216" s="31">
        <f t="shared" si="70"/>
        <v>0.92010879555048442</v>
      </c>
      <c r="X216" s="31">
        <f t="shared" si="70"/>
        <v>7.979120444951561E-2</v>
      </c>
      <c r="Y216" s="21"/>
    </row>
    <row r="217" spans="12:25" x14ac:dyDescent="0.25">
      <c r="L217" s="6">
        <v>210</v>
      </c>
      <c r="M217" s="30">
        <v>0.89708961964655998</v>
      </c>
      <c r="N217" s="30">
        <v>0.10291038035344</v>
      </c>
      <c r="O217" s="30">
        <v>0.87994955163373501</v>
      </c>
      <c r="P217" s="30">
        <v>0.12005044836626499</v>
      </c>
      <c r="Q217" s="30">
        <f t="shared" si="67"/>
        <v>0.88820876980081742</v>
      </c>
      <c r="R217" s="30">
        <f t="shared" si="67"/>
        <v>0.11169123019918259</v>
      </c>
      <c r="S217" s="31">
        <f t="shared" si="68"/>
        <v>0.92427838449817945</v>
      </c>
      <c r="T217" s="31">
        <v>7.5721615501820494E-2</v>
      </c>
      <c r="U217" s="31">
        <f t="shared" si="69"/>
        <v>0.91708065248635506</v>
      </c>
      <c r="V217" s="31">
        <v>8.2919347513644895E-2</v>
      </c>
      <c r="W217" s="31">
        <f t="shared" si="70"/>
        <v>0.92049423991086488</v>
      </c>
      <c r="X217" s="31">
        <f t="shared" si="70"/>
        <v>7.9405760089135052E-2</v>
      </c>
      <c r="Y217" s="21"/>
    </row>
    <row r="218" spans="12:25" x14ac:dyDescent="0.25">
      <c r="L218" s="6">
        <v>211</v>
      </c>
      <c r="M218" s="30">
        <v>0.89756943984274895</v>
      </c>
      <c r="N218" s="30">
        <v>0.10243056015725099</v>
      </c>
      <c r="O218" s="30">
        <v>0.88051376985149599</v>
      </c>
      <c r="P218" s="30">
        <v>0.119486230148504</v>
      </c>
      <c r="Q218" s="30">
        <f t="shared" si="67"/>
        <v>0.888731829760251</v>
      </c>
      <c r="R218" s="30">
        <f t="shared" si="67"/>
        <v>0.11116817023974893</v>
      </c>
      <c r="S218" s="31">
        <f t="shared" si="68"/>
        <v>0.92467380962505696</v>
      </c>
      <c r="T218" s="31">
        <v>7.5326190374942995E-2</v>
      </c>
      <c r="U218" s="31">
        <f t="shared" si="69"/>
        <v>0.91744425865084955</v>
      </c>
      <c r="V218" s="31">
        <v>8.2555741349150502E-2</v>
      </c>
      <c r="W218" s="31">
        <f t="shared" si="70"/>
        <v>0.92087330554942348</v>
      </c>
      <c r="X218" s="31">
        <f t="shared" si="70"/>
        <v>7.9026694450576529E-2</v>
      </c>
      <c r="Y218" s="21"/>
    </row>
    <row r="219" spans="12:25" x14ac:dyDescent="0.25">
      <c r="L219" s="6">
        <v>212</v>
      </c>
      <c r="M219" s="30">
        <v>0.89804422347754997</v>
      </c>
      <c r="N219" s="30">
        <v>0.10195577652245</v>
      </c>
      <c r="O219" s="30">
        <v>0.88107265980682004</v>
      </c>
      <c r="P219" s="30">
        <v>0.11892734019318001</v>
      </c>
      <c r="Q219" s="30">
        <f t="shared" si="67"/>
        <v>0.8892497040484848</v>
      </c>
      <c r="R219" s="30">
        <f t="shared" si="67"/>
        <v>0.11065029595151518</v>
      </c>
      <c r="S219" s="31">
        <f t="shared" si="68"/>
        <v>0.92506356250361255</v>
      </c>
      <c r="T219" s="31">
        <v>7.4936437496387398E-2</v>
      </c>
      <c r="U219" s="31">
        <f t="shared" si="69"/>
        <v>0.91780112708347217</v>
      </c>
      <c r="V219" s="31">
        <v>8.2198872916527804E-2</v>
      </c>
      <c r="W219" s="31">
        <f t="shared" si="70"/>
        <v>0.92124615302037216</v>
      </c>
      <c r="X219" s="31">
        <f t="shared" si="70"/>
        <v>7.8653846979627781E-2</v>
      </c>
      <c r="Y219" s="21"/>
    </row>
    <row r="220" spans="12:25" x14ac:dyDescent="0.25">
      <c r="L220" s="6">
        <v>213</v>
      </c>
      <c r="M220" s="30">
        <v>0.89851403594721602</v>
      </c>
      <c r="N220" s="30">
        <v>0.101485964052784</v>
      </c>
      <c r="O220" s="30">
        <v>0.88162628606263005</v>
      </c>
      <c r="P220" s="30">
        <v>0.11837371393737001</v>
      </c>
      <c r="Q220" s="30">
        <f t="shared" si="67"/>
        <v>0.88976245762781714</v>
      </c>
      <c r="R220" s="30">
        <f t="shared" si="67"/>
        <v>0.11013754237218289</v>
      </c>
      <c r="S220" s="31">
        <f t="shared" si="68"/>
        <v>0.92544770997408654</v>
      </c>
      <c r="T220" s="31">
        <v>7.4552290025913501E-2</v>
      </c>
      <c r="U220" s="31">
        <f t="shared" si="69"/>
        <v>0.91815150735142037</v>
      </c>
      <c r="V220" s="31">
        <v>8.1848492648579602E-2</v>
      </c>
      <c r="W220" s="31">
        <f t="shared" si="70"/>
        <v>0.92161294287792361</v>
      </c>
      <c r="X220" s="31">
        <f t="shared" si="70"/>
        <v>7.8287057122076342E-2</v>
      </c>
      <c r="Y220" s="21"/>
    </row>
    <row r="221" spans="12:25" x14ac:dyDescent="0.25">
      <c r="L221" s="6">
        <v>214</v>
      </c>
      <c r="M221" s="30">
        <v>0.89897894264800005</v>
      </c>
      <c r="N221" s="30">
        <v>0.101021057352</v>
      </c>
      <c r="O221" s="30">
        <v>0.88217471318184804</v>
      </c>
      <c r="P221" s="30">
        <v>0.11782528681815201</v>
      </c>
      <c r="Q221" s="30">
        <f t="shared" si="67"/>
        <v>0.89027015546054589</v>
      </c>
      <c r="R221" s="30">
        <f t="shared" si="67"/>
        <v>0.10962984453945417</v>
      </c>
      <c r="S221" s="31">
        <f t="shared" si="68"/>
        <v>0.92582631887671885</v>
      </c>
      <c r="T221" s="31">
        <v>7.4173681123281196E-2</v>
      </c>
      <c r="U221" s="31">
        <f t="shared" si="69"/>
        <v>0.91849564902189096</v>
      </c>
      <c r="V221" s="31">
        <v>8.1504350978109E-2</v>
      </c>
      <c r="W221" s="31">
        <f t="shared" si="70"/>
        <v>0.92197383567628988</v>
      </c>
      <c r="X221" s="31">
        <f t="shared" si="70"/>
        <v>7.7926164323710051E-2</v>
      </c>
      <c r="Y221" s="21"/>
    </row>
    <row r="222" spans="12:25" x14ac:dyDescent="0.25">
      <c r="L222" s="6">
        <v>215</v>
      </c>
      <c r="M222" s="30">
        <v>0.89943900897615403</v>
      </c>
      <c r="N222" s="30">
        <v>0.100560991023846</v>
      </c>
      <c r="O222" s="30">
        <v>0.882718005727396</v>
      </c>
      <c r="P222" s="30">
        <v>0.117281994272604</v>
      </c>
      <c r="Q222" s="30">
        <f t="shared" si="67"/>
        <v>0.89077286250896837</v>
      </c>
      <c r="R222" s="30">
        <f t="shared" si="67"/>
        <v>0.10912713749103159</v>
      </c>
      <c r="S222" s="31">
        <f t="shared" si="68"/>
        <v>0.92619945605174936</v>
      </c>
      <c r="T222" s="31">
        <v>7.3800543948250599E-2</v>
      </c>
      <c r="U222" s="31">
        <f t="shared" si="69"/>
        <v>0.9188338016620814</v>
      </c>
      <c r="V222" s="31">
        <v>8.1166198337918605E-2</v>
      </c>
      <c r="W222" s="31">
        <f t="shared" si="70"/>
        <v>0.92232899196968354</v>
      </c>
      <c r="X222" s="31">
        <f t="shared" si="70"/>
        <v>7.7571008030316496E-2</v>
      </c>
      <c r="Y222" s="21"/>
    </row>
    <row r="223" spans="12:25" x14ac:dyDescent="0.25">
      <c r="L223" s="6">
        <v>216</v>
      </c>
      <c r="M223" s="30">
        <v>0.89989430032793205</v>
      </c>
      <c r="N223" s="30">
        <v>0.100105699672068</v>
      </c>
      <c r="O223" s="30">
        <v>0.88325622826219596</v>
      </c>
      <c r="P223" s="30">
        <v>0.11674377173780399</v>
      </c>
      <c r="Q223" s="30">
        <f t="shared" si="67"/>
        <v>0.89127064373538323</v>
      </c>
      <c r="R223" s="30">
        <f t="shared" si="67"/>
        <v>0.10862935626461678</v>
      </c>
      <c r="S223" s="31">
        <f t="shared" si="68"/>
        <v>0.92656718833941865</v>
      </c>
      <c r="T223" s="31">
        <v>7.3432811660581396E-2</v>
      </c>
      <c r="U223" s="31">
        <f t="shared" si="69"/>
        <v>0.91916621483918848</v>
      </c>
      <c r="V223" s="31">
        <v>8.0833785160811494E-2</v>
      </c>
      <c r="W223" s="31">
        <f t="shared" si="70"/>
        <v>0.92267857231231665</v>
      </c>
      <c r="X223" s="31">
        <f t="shared" si="70"/>
        <v>7.7221427687683364E-2</v>
      </c>
      <c r="Y223" s="21"/>
    </row>
    <row r="224" spans="12:25" x14ac:dyDescent="0.25">
      <c r="L224" s="6">
        <v>217</v>
      </c>
      <c r="M224" s="30">
        <v>0.90034488209958641</v>
      </c>
      <c r="N224" s="30">
        <v>9.9655117900413606E-2</v>
      </c>
      <c r="O224" s="30">
        <v>0.88378944534917103</v>
      </c>
      <c r="P224" s="30">
        <v>0.116210554650829</v>
      </c>
      <c r="Q224" s="30">
        <f t="shared" si="67"/>
        <v>0.89176356410208846</v>
      </c>
      <c r="R224" s="30">
        <f t="shared" si="67"/>
        <v>0.10813643589791162</v>
      </c>
      <c r="S224" s="31">
        <f t="shared" si="68"/>
        <v>0.92692958257996627</v>
      </c>
      <c r="T224" s="31">
        <v>7.3070417420033701E-2</v>
      </c>
      <c r="U224" s="31">
        <f t="shared" si="69"/>
        <v>0.91949313812040945</v>
      </c>
      <c r="V224" s="31">
        <v>8.0506861879590497E-2</v>
      </c>
      <c r="W224" s="31">
        <f t="shared" si="70"/>
        <v>0.92302273725840167</v>
      </c>
      <c r="X224" s="31">
        <f t="shared" si="70"/>
        <v>7.6877262741598382E-2</v>
      </c>
      <c r="Y224" s="21"/>
    </row>
    <row r="225" spans="12:25" x14ac:dyDescent="0.25">
      <c r="L225" s="6">
        <v>218</v>
      </c>
      <c r="M225" s="30">
        <v>0.90079081968736985</v>
      </c>
      <c r="N225" s="30">
        <v>9.9209180312630194E-2</v>
      </c>
      <c r="O225" s="30">
        <v>0.884317721551242</v>
      </c>
      <c r="P225" s="30">
        <v>0.115682278448758</v>
      </c>
      <c r="Q225" s="30">
        <f t="shared" si="67"/>
        <v>0.89225168857138115</v>
      </c>
      <c r="R225" s="30">
        <f t="shared" si="67"/>
        <v>0.10764831142861889</v>
      </c>
      <c r="S225" s="31">
        <f t="shared" si="68"/>
        <v>0.92728670561363258</v>
      </c>
      <c r="T225" s="31">
        <v>7.2713294386367394E-2</v>
      </c>
      <c r="U225" s="31">
        <f t="shared" si="69"/>
        <v>0.91981482107294155</v>
      </c>
      <c r="V225" s="31">
        <v>8.0185178927058398E-2</v>
      </c>
      <c r="W225" s="31">
        <f t="shared" si="70"/>
        <v>0.92336164736215087</v>
      </c>
      <c r="X225" s="31">
        <f t="shared" si="70"/>
        <v>7.653835263784918E-2</v>
      </c>
      <c r="Y225" s="21"/>
    </row>
    <row r="226" spans="12:25" x14ac:dyDescent="0.25">
      <c r="L226" s="6">
        <v>219</v>
      </c>
      <c r="M226" s="30">
        <v>0.90123217848753545</v>
      </c>
      <c r="N226" s="30">
        <v>9.8767821512464604E-2</v>
      </c>
      <c r="O226" s="30">
        <v>0.88484112143133198</v>
      </c>
      <c r="P226" s="30">
        <v>0.11515887856866799</v>
      </c>
      <c r="Q226" s="30">
        <f t="shared" si="67"/>
        <v>0.89273508210555996</v>
      </c>
      <c r="R226" s="30">
        <f t="shared" si="67"/>
        <v>0.10716491789444008</v>
      </c>
      <c r="S226" s="31">
        <f t="shared" si="68"/>
        <v>0.92763862428065758</v>
      </c>
      <c r="T226" s="31">
        <v>7.2361375719342397E-2</v>
      </c>
      <c r="U226" s="31">
        <f t="shared" si="69"/>
        <v>0.92013151326398179</v>
      </c>
      <c r="V226" s="31">
        <v>7.9868486736018193E-2</v>
      </c>
      <c r="W226" s="31">
        <f t="shared" si="70"/>
        <v>0.92369546317777651</v>
      </c>
      <c r="X226" s="31">
        <f t="shared" si="70"/>
        <v>7.6204536822223473E-2</v>
      </c>
      <c r="Y226" s="21"/>
    </row>
    <row r="227" spans="12:25" x14ac:dyDescent="0.25">
      <c r="L227" s="6">
        <v>220</v>
      </c>
      <c r="M227" s="30">
        <v>0.90166902389633585</v>
      </c>
      <c r="N227" s="30">
        <v>9.8330976103664106E-2</v>
      </c>
      <c r="O227" s="30">
        <v>0.88535970955236198</v>
      </c>
      <c r="P227" s="30">
        <v>0.114640290447638</v>
      </c>
      <c r="Q227" s="30">
        <f t="shared" si="67"/>
        <v>0.89321380966692199</v>
      </c>
      <c r="R227" s="30">
        <f t="shared" si="67"/>
        <v>0.10668619033307794</v>
      </c>
      <c r="S227" s="31">
        <f t="shared" si="68"/>
        <v>0.92798540542128138</v>
      </c>
      <c r="T227" s="31">
        <v>7.2014594578718602E-2</v>
      </c>
      <c r="U227" s="31">
        <f t="shared" si="69"/>
        <v>0.92044346426072743</v>
      </c>
      <c r="V227" s="31">
        <v>7.9556535739272599E-2</v>
      </c>
      <c r="W227" s="31">
        <f t="shared" si="70"/>
        <v>0.92402434525949118</v>
      </c>
      <c r="X227" s="31">
        <f t="shared" si="70"/>
        <v>7.5875654740508877E-2</v>
      </c>
      <c r="Y227" s="21"/>
    </row>
    <row r="228" spans="12:25" x14ac:dyDescent="0.25">
      <c r="L228" s="6">
        <v>221</v>
      </c>
      <c r="M228" s="30">
        <v>0.90210142131002424</v>
      </c>
      <c r="N228" s="30">
        <v>9.7898578689975702E-2</v>
      </c>
      <c r="O228" s="30">
        <v>0.88587355047725502</v>
      </c>
      <c r="P228" s="30">
        <v>0.114126449522745</v>
      </c>
      <c r="Q228" s="30">
        <f t="shared" si="67"/>
        <v>0.89368793621776588</v>
      </c>
      <c r="R228" s="30">
        <f t="shared" si="67"/>
        <v>0.10621206378223408</v>
      </c>
      <c r="S228" s="31">
        <f t="shared" si="68"/>
        <v>0.92832711587574401</v>
      </c>
      <c r="T228" s="31">
        <v>7.1672884124256001E-2</v>
      </c>
      <c r="U228" s="31">
        <f t="shared" si="69"/>
        <v>0.92075092363037525</v>
      </c>
      <c r="V228" s="31">
        <v>7.9249076369624694E-2</v>
      </c>
      <c r="W228" s="31">
        <f t="shared" si="70"/>
        <v>0.92434845416150679</v>
      </c>
      <c r="X228" s="31">
        <f t="shared" si="70"/>
        <v>7.5551545838493189E-2</v>
      </c>
      <c r="Y228" s="21"/>
    </row>
    <row r="229" spans="12:25" x14ac:dyDescent="0.25">
      <c r="L229" s="6">
        <v>222</v>
      </c>
      <c r="M229" s="30">
        <v>0.90252943612485326</v>
      </c>
      <c r="N229" s="30">
        <v>9.7470563875146701E-2</v>
      </c>
      <c r="O229" s="30">
        <v>0.88638270876893299</v>
      </c>
      <c r="P229" s="30">
        <v>0.11361729123106699</v>
      </c>
      <c r="Q229" s="30">
        <f t="shared" si="67"/>
        <v>0.89415752672038928</v>
      </c>
      <c r="R229" s="30">
        <f t="shared" si="67"/>
        <v>0.1057424732796107</v>
      </c>
      <c r="S229" s="31">
        <f t="shared" si="68"/>
        <v>0.92866382248428558</v>
      </c>
      <c r="T229" s="31">
        <v>7.1336177515714402E-2</v>
      </c>
      <c r="U229" s="31">
        <f t="shared" si="69"/>
        <v>0.92105414094012283</v>
      </c>
      <c r="V229" s="31">
        <v>7.8945859059877194E-2</v>
      </c>
      <c r="W229" s="31">
        <f t="shared" si="70"/>
        <v>0.92466795043803607</v>
      </c>
      <c r="X229" s="31">
        <f t="shared" si="70"/>
        <v>7.5232049561963929E-2</v>
      </c>
      <c r="Y229" s="21"/>
    </row>
    <row r="230" spans="12:25" x14ac:dyDescent="0.25">
      <c r="L230" s="6">
        <v>223</v>
      </c>
      <c r="M230" s="30">
        <v>0.90295313373707597</v>
      </c>
      <c r="N230" s="30">
        <v>9.7046866262923998E-2</v>
      </c>
      <c r="O230" s="30">
        <v>0.88688724899031901</v>
      </c>
      <c r="P230" s="30">
        <v>0.113112751009681</v>
      </c>
      <c r="Q230" s="30">
        <f t="shared" si="67"/>
        <v>0.89462264613709064</v>
      </c>
      <c r="R230" s="30">
        <f t="shared" si="67"/>
        <v>0.10527735386290937</v>
      </c>
      <c r="S230" s="31">
        <f t="shared" si="68"/>
        <v>0.9289955920871461</v>
      </c>
      <c r="T230" s="31">
        <v>7.1004407912853895E-2</v>
      </c>
      <c r="U230" s="31">
        <f t="shared" si="69"/>
        <v>0.92135336575716686</v>
      </c>
      <c r="V230" s="31">
        <v>7.8646634242833094E-2</v>
      </c>
      <c r="W230" s="31">
        <f t="shared" si="70"/>
        <v>0.92498299464329103</v>
      </c>
      <c r="X230" s="31">
        <f t="shared" si="70"/>
        <v>7.4917005356708949E-2</v>
      </c>
      <c r="Y230" s="21"/>
    </row>
    <row r="231" spans="12:25" x14ac:dyDescent="0.25">
      <c r="L231" s="6">
        <v>224</v>
      </c>
      <c r="M231" s="30">
        <v>0.90337257954294503</v>
      </c>
      <c r="N231" s="30">
        <v>9.6627420457054997E-2</v>
      </c>
      <c r="O231" s="30">
        <v>0.88738723570433298</v>
      </c>
      <c r="P231" s="30">
        <v>0.11261276429566699</v>
      </c>
      <c r="Q231" s="30">
        <f t="shared" si="67"/>
        <v>0.89508335943016659</v>
      </c>
      <c r="R231" s="30">
        <f t="shared" si="67"/>
        <v>0.10481664056983339</v>
      </c>
      <c r="S231" s="31">
        <f t="shared" si="68"/>
        <v>0.9293224915245657</v>
      </c>
      <c r="T231" s="31">
        <v>7.0677508475434303E-2</v>
      </c>
      <c r="U231" s="31">
        <f t="shared" si="69"/>
        <v>0.92164884764870469</v>
      </c>
      <c r="V231" s="31">
        <v>7.8351152351295306E-2</v>
      </c>
      <c r="W231" s="31">
        <f t="shared" si="70"/>
        <v>0.92529374733148417</v>
      </c>
      <c r="X231" s="31">
        <f t="shared" si="70"/>
        <v>7.4606252668515866E-2</v>
      </c>
      <c r="Y231" s="21"/>
    </row>
    <row r="232" spans="12:25" x14ac:dyDescent="0.25">
      <c r="L232" s="6">
        <v>225</v>
      </c>
      <c r="M232" s="30">
        <v>0.90378783893871339</v>
      </c>
      <c r="N232" s="30">
        <v>9.6212161061286605E-2</v>
      </c>
      <c r="O232" s="30">
        <v>0.88788273347389901</v>
      </c>
      <c r="P232" s="30">
        <v>0.112117266526101</v>
      </c>
      <c r="Q232" s="30">
        <f t="shared" si="67"/>
        <v>0.89553973156191624</v>
      </c>
      <c r="R232" s="30">
        <f t="shared" si="67"/>
        <v>0.10436026843808378</v>
      </c>
      <c r="S232" s="31">
        <f t="shared" si="68"/>
        <v>0.92964458763678448</v>
      </c>
      <c r="T232" s="31">
        <v>7.0355412363215505E-2</v>
      </c>
      <c r="U232" s="31">
        <f t="shared" si="69"/>
        <v>0.92194083618193345</v>
      </c>
      <c r="V232" s="31">
        <v>7.8059163818066504E-2</v>
      </c>
      <c r="W232" s="31">
        <f t="shared" si="70"/>
        <v>0.92560036905682774</v>
      </c>
      <c r="X232" s="31">
        <f t="shared" si="70"/>
        <v>7.4299630943172268E-2</v>
      </c>
      <c r="Y232" s="21"/>
    </row>
    <row r="233" spans="12:25" x14ac:dyDescent="0.25">
      <c r="L233" s="6">
        <v>226</v>
      </c>
      <c r="M233" s="30">
        <v>0.90419897732063403</v>
      </c>
      <c r="N233" s="30">
        <v>9.5801022679365994E-2</v>
      </c>
      <c r="O233" s="30">
        <v>0.88837380686193801</v>
      </c>
      <c r="P233" s="30">
        <v>0.111626193138062</v>
      </c>
      <c r="Q233" s="30">
        <f t="shared" si="67"/>
        <v>0.89599182749463679</v>
      </c>
      <c r="R233" s="30">
        <f t="shared" si="67"/>
        <v>0.10390817250536324</v>
      </c>
      <c r="S233" s="31">
        <f t="shared" si="68"/>
        <v>0.92996194726404235</v>
      </c>
      <c r="T233" s="31">
        <v>7.0038052735957604E-2</v>
      </c>
      <c r="U233" s="31">
        <f t="shared" si="69"/>
        <v>0.92222958092405027</v>
      </c>
      <c r="V233" s="31">
        <v>7.7770419075949698E-2</v>
      </c>
      <c r="W233" s="31">
        <f t="shared" si="70"/>
        <v>0.92590302037353411</v>
      </c>
      <c r="X233" s="31">
        <f t="shared" si="70"/>
        <v>7.3996979626465953E-2</v>
      </c>
      <c r="Y233" s="21"/>
    </row>
    <row r="234" spans="12:25" x14ac:dyDescent="0.25">
      <c r="L234" s="6">
        <v>227</v>
      </c>
      <c r="M234" s="30">
        <v>0.90460606008495958</v>
      </c>
      <c r="N234" s="30">
        <v>9.5393939915040402E-2</v>
      </c>
      <c r="O234" s="30">
        <v>0.88886052043137298</v>
      </c>
      <c r="P234" s="30">
        <v>0.11113947956862701</v>
      </c>
      <c r="Q234" s="30">
        <f t="shared" si="67"/>
        <v>0.89643971219062657</v>
      </c>
      <c r="R234" s="30">
        <f t="shared" si="67"/>
        <v>0.10346028780937347</v>
      </c>
      <c r="S234" s="31">
        <f t="shared" si="68"/>
        <v>0.93027463724657966</v>
      </c>
      <c r="T234" s="31">
        <v>6.9725362753420297E-2</v>
      </c>
      <c r="U234" s="31">
        <f t="shared" si="69"/>
        <v>0.92251533144225217</v>
      </c>
      <c r="V234" s="31">
        <v>7.7484668557747799E-2</v>
      </c>
      <c r="W234" s="31">
        <f t="shared" si="70"/>
        <v>0.92620186183581543</v>
      </c>
      <c r="X234" s="31">
        <f t="shared" si="70"/>
        <v>7.3698138164184523E-2</v>
      </c>
      <c r="Y234" s="21"/>
    </row>
    <row r="235" spans="12:25" x14ac:dyDescent="0.25">
      <c r="L235" s="6">
        <v>228</v>
      </c>
      <c r="M235" s="30">
        <v>0.90500915262794324</v>
      </c>
      <c r="N235" s="30">
        <v>9.4990847372056805E-2</v>
      </c>
      <c r="O235" s="30">
        <v>0.88934293874512604</v>
      </c>
      <c r="P235" s="30">
        <v>0.110657061254874</v>
      </c>
      <c r="Q235" s="30">
        <f t="shared" si="67"/>
        <v>0.89688345061218344</v>
      </c>
      <c r="R235" s="30">
        <f t="shared" si="67"/>
        <v>0.10301654938781654</v>
      </c>
      <c r="S235" s="31">
        <f t="shared" si="68"/>
        <v>0.9305827244246363</v>
      </c>
      <c r="T235" s="31">
        <v>6.9417275575363702E-2</v>
      </c>
      <c r="U235" s="31">
        <f t="shared" si="69"/>
        <v>0.92279833730373639</v>
      </c>
      <c r="V235" s="31">
        <v>7.7201662696263607E-2</v>
      </c>
      <c r="W235" s="31">
        <f t="shared" si="70"/>
        <v>0.92649705399788429</v>
      </c>
      <c r="X235" s="31">
        <f t="shared" si="70"/>
        <v>7.3402946002115721E-2</v>
      </c>
      <c r="Y235" s="21"/>
    </row>
    <row r="236" spans="12:25" x14ac:dyDescent="0.25">
      <c r="L236" s="6">
        <v>229</v>
      </c>
      <c r="M236" s="30">
        <v>0.90540832034583751</v>
      </c>
      <c r="N236" s="30">
        <v>9.45916796541625E-2</v>
      </c>
      <c r="O236" s="30">
        <v>0.88982112636611899</v>
      </c>
      <c r="P236" s="30">
        <v>0.110178873633881</v>
      </c>
      <c r="Q236" s="30">
        <f t="shared" si="67"/>
        <v>0.89732310772160528</v>
      </c>
      <c r="R236" s="30">
        <f t="shared" si="67"/>
        <v>0.1025768922783947</v>
      </c>
      <c r="S236" s="31">
        <f t="shared" si="68"/>
        <v>0.93088627563845228</v>
      </c>
      <c r="T236" s="31">
        <v>6.9113724361547696E-2</v>
      </c>
      <c r="U236" s="31">
        <f t="shared" si="69"/>
        <v>0.92307884807570006</v>
      </c>
      <c r="V236" s="31">
        <v>7.6921151924299894E-2</v>
      </c>
      <c r="W236" s="31">
        <f t="shared" si="70"/>
        <v>0.92678875741395284</v>
      </c>
      <c r="X236" s="31">
        <f t="shared" si="70"/>
        <v>7.3111242586047148E-2</v>
      </c>
      <c r="Y236" s="21"/>
    </row>
    <row r="237" spans="12:25" x14ac:dyDescent="0.25">
      <c r="L237" s="6">
        <v>230</v>
      </c>
      <c r="M237" s="30">
        <v>0.9058036286348955</v>
      </c>
      <c r="N237" s="30">
        <v>9.4196371365104503E-2</v>
      </c>
      <c r="O237" s="30">
        <v>0.89029514785727304</v>
      </c>
      <c r="P237" s="30">
        <v>0.109704852142727</v>
      </c>
      <c r="Q237" s="30">
        <f t="shared" si="67"/>
        <v>0.89775874848118953</v>
      </c>
      <c r="R237" s="30">
        <f t="shared" si="67"/>
        <v>0.10214125151881057</v>
      </c>
      <c r="S237" s="31">
        <f t="shared" si="68"/>
        <v>0.93118535772826794</v>
      </c>
      <c r="T237" s="31">
        <v>6.8814642271732104E-2</v>
      </c>
      <c r="U237" s="31">
        <f t="shared" si="69"/>
        <v>0.92335711332534021</v>
      </c>
      <c r="V237" s="31">
        <v>7.6642886674659794E-2</v>
      </c>
      <c r="W237" s="31">
        <f t="shared" si="70"/>
        <v>0.92707713263823344</v>
      </c>
      <c r="X237" s="31">
        <f t="shared" si="70"/>
        <v>7.2822867361766547E-2</v>
      </c>
      <c r="Y237" s="21"/>
    </row>
    <row r="238" spans="12:25" x14ac:dyDescent="0.25">
      <c r="L238" s="6">
        <v>231</v>
      </c>
      <c r="M238" s="30">
        <v>0.90619514289137004</v>
      </c>
      <c r="N238" s="30">
        <v>9.3804857108629999E-2</v>
      </c>
      <c r="O238" s="30">
        <v>0.89076506778151199</v>
      </c>
      <c r="P238" s="30">
        <v>0.109234932218488</v>
      </c>
      <c r="Q238" s="30">
        <f t="shared" si="67"/>
        <v>0.89819043785323471</v>
      </c>
      <c r="R238" s="30">
        <f t="shared" si="67"/>
        <v>0.1017095621467653</v>
      </c>
      <c r="S238" s="31">
        <f t="shared" si="68"/>
        <v>0.93148003753432296</v>
      </c>
      <c r="T238" s="31">
        <v>6.8519962465677001E-2</v>
      </c>
      <c r="U238" s="31">
        <f t="shared" si="69"/>
        <v>0.92363338261985395</v>
      </c>
      <c r="V238" s="31">
        <v>7.6366617380146107E-2</v>
      </c>
      <c r="W238" s="31">
        <f t="shared" si="70"/>
        <v>0.92736234022493846</v>
      </c>
      <c r="X238" s="31">
        <f t="shared" si="70"/>
        <v>7.253765977506163E-2</v>
      </c>
      <c r="Y238" s="21"/>
    </row>
    <row r="239" spans="12:25" x14ac:dyDescent="0.25">
      <c r="L239" s="6">
        <v>232</v>
      </c>
      <c r="M239" s="30">
        <v>0.9065829285115139</v>
      </c>
      <c r="N239" s="30">
        <v>9.3417071488486103E-2</v>
      </c>
      <c r="O239" s="30">
        <v>0.89123095070175695</v>
      </c>
      <c r="P239" s="30">
        <v>0.10876904929824301</v>
      </c>
      <c r="Q239" s="30">
        <f t="shared" si="67"/>
        <v>0.89861824080003849</v>
      </c>
      <c r="R239" s="30">
        <f t="shared" si="67"/>
        <v>0.10128175919996157</v>
      </c>
      <c r="S239" s="31">
        <f t="shared" si="68"/>
        <v>0.93177038189685779</v>
      </c>
      <c r="T239" s="31">
        <v>6.8229618103142195E-2</v>
      </c>
      <c r="U239" s="31">
        <f t="shared" si="69"/>
        <v>0.92390790552643842</v>
      </c>
      <c r="V239" s="31">
        <v>7.6092094473561606E-2</v>
      </c>
      <c r="W239" s="31">
        <f t="shared" si="70"/>
        <v>0.92764454072828006</v>
      </c>
      <c r="X239" s="31">
        <f t="shared" si="70"/>
        <v>7.2255459271720002E-2</v>
      </c>
      <c r="Y239" s="21"/>
    </row>
    <row r="240" spans="12:25" x14ac:dyDescent="0.25">
      <c r="L240" s="6">
        <v>233</v>
      </c>
      <c r="M240" s="30">
        <v>0.90696705089158014</v>
      </c>
      <c r="N240" s="30">
        <v>9.3032949108419902E-2</v>
      </c>
      <c r="O240" s="30">
        <v>0.89169286118093094</v>
      </c>
      <c r="P240" s="30">
        <v>0.108307138819069</v>
      </c>
      <c r="Q240" s="30">
        <f t="shared" si="67"/>
        <v>0.89904222228389896</v>
      </c>
      <c r="R240" s="30">
        <f t="shared" si="67"/>
        <v>0.10085777771610099</v>
      </c>
      <c r="S240" s="31">
        <f t="shared" si="68"/>
        <v>0.93205645765611234</v>
      </c>
      <c r="T240" s="31">
        <v>6.7943542343887706E-2</v>
      </c>
      <c r="U240" s="31">
        <f t="shared" si="69"/>
        <v>0.92418093161229076</v>
      </c>
      <c r="V240" s="31">
        <v>7.5819068387709201E-2</v>
      </c>
      <c r="W240" s="31">
        <f t="shared" si="70"/>
        <v>0.92792389470247061</v>
      </c>
      <c r="X240" s="31">
        <f t="shared" si="70"/>
        <v>7.1976105297529375E-2</v>
      </c>
      <c r="Y240" s="21"/>
    </row>
    <row r="241" spans="12:25" x14ac:dyDescent="0.25">
      <c r="L241" s="6">
        <v>234</v>
      </c>
      <c r="M241" s="30">
        <v>0.90734757542782141</v>
      </c>
      <c r="N241" s="30">
        <v>9.2652424572178593E-2</v>
      </c>
      <c r="O241" s="30">
        <v>0.89215086378195496</v>
      </c>
      <c r="P241" s="30">
        <v>0.107849136218045</v>
      </c>
      <c r="Q241" s="30">
        <f t="shared" si="67"/>
        <v>0.89946244726711377</v>
      </c>
      <c r="R241" s="30">
        <f t="shared" si="67"/>
        <v>0.10043755273288625</v>
      </c>
      <c r="S241" s="31">
        <f t="shared" si="68"/>
        <v>0.9323383316523266</v>
      </c>
      <c r="T241" s="31">
        <v>6.7661668347673398E-2</v>
      </c>
      <c r="U241" s="31">
        <f t="shared" si="69"/>
        <v>0.92445271044460819</v>
      </c>
      <c r="V241" s="31">
        <v>7.5547289555391806E-2</v>
      </c>
      <c r="W241" s="31">
        <f t="shared" si="70"/>
        <v>0.92820056270172258</v>
      </c>
      <c r="X241" s="31">
        <f t="shared" si="70"/>
        <v>7.1699437298277408E-2</v>
      </c>
      <c r="Y241" s="21"/>
    </row>
    <row r="242" spans="12:25" x14ac:dyDescent="0.25">
      <c r="L242" s="6">
        <v>235</v>
      </c>
      <c r="M242" s="30">
        <v>0.90772456751649067</v>
      </c>
      <c r="N242" s="30">
        <v>9.2275432483509306E-2</v>
      </c>
      <c r="O242" s="30">
        <v>0.89260502306775202</v>
      </c>
      <c r="P242" s="30">
        <v>0.107394976932248</v>
      </c>
      <c r="Q242" s="30">
        <f t="shared" si="67"/>
        <v>0.89987898071198102</v>
      </c>
      <c r="R242" s="30">
        <f t="shared" si="67"/>
        <v>0.10002101928801904</v>
      </c>
      <c r="S242" s="31">
        <f t="shared" si="68"/>
        <v>0.93261607072574082</v>
      </c>
      <c r="T242" s="31">
        <v>6.7383929274259194E-2</v>
      </c>
      <c r="U242" s="31">
        <f t="shared" si="69"/>
        <v>0.92472349159058775</v>
      </c>
      <c r="V242" s="31">
        <v>7.5276508409412302E-2</v>
      </c>
      <c r="W242" s="31">
        <f t="shared" si="70"/>
        <v>0.92847470528024822</v>
      </c>
      <c r="X242" s="31">
        <f t="shared" si="70"/>
        <v>7.1425294719751786E-2</v>
      </c>
      <c r="Y242" s="21"/>
    </row>
    <row r="243" spans="12:25" x14ac:dyDescent="0.25">
      <c r="L243" s="6">
        <v>236</v>
      </c>
      <c r="M243" s="30">
        <v>0.90809809255384077</v>
      </c>
      <c r="N243" s="30">
        <v>9.1901907446159198E-2</v>
      </c>
      <c r="O243" s="30">
        <v>0.89305540360124303</v>
      </c>
      <c r="P243" s="30">
        <v>0.106944596398757</v>
      </c>
      <c r="Q243" s="30">
        <f t="shared" si="67"/>
        <v>0.90029188758079792</v>
      </c>
      <c r="R243" s="30">
        <f t="shared" si="67"/>
        <v>9.9608112419202005E-2</v>
      </c>
      <c r="S243" s="31">
        <f t="shared" si="68"/>
        <v>0.93288974171659489</v>
      </c>
      <c r="T243" s="31">
        <v>6.7110258283405097E-2</v>
      </c>
      <c r="U243" s="31">
        <f t="shared" si="69"/>
        <v>0.92499352461742645</v>
      </c>
      <c r="V243" s="31">
        <v>7.5006475382573504E-2</v>
      </c>
      <c r="W243" s="31">
        <f t="shared" si="70"/>
        <v>0.92874648299225981</v>
      </c>
      <c r="X243" s="31">
        <f t="shared" si="70"/>
        <v>7.1153517007740225E-2</v>
      </c>
      <c r="Y243" s="21"/>
    </row>
    <row r="244" spans="12:25" x14ac:dyDescent="0.25">
      <c r="L244" s="6">
        <v>237</v>
      </c>
      <c r="M244" s="30">
        <v>0.90846821593612481</v>
      </c>
      <c r="N244" s="30">
        <v>9.1531784063875202E-2</v>
      </c>
      <c r="O244" s="30">
        <v>0.89350206994535097</v>
      </c>
      <c r="P244" s="30">
        <v>0.106497930054649</v>
      </c>
      <c r="Q244" s="30">
        <f t="shared" si="67"/>
        <v>0.90070123283586334</v>
      </c>
      <c r="R244" s="30">
        <f t="shared" si="67"/>
        <v>9.9198767164136697E-2</v>
      </c>
      <c r="S244" s="31">
        <f t="shared" si="68"/>
        <v>0.93315941146512915</v>
      </c>
      <c r="T244" s="31">
        <v>6.6840588534870904E-2</v>
      </c>
      <c r="U244" s="31">
        <f t="shared" si="69"/>
        <v>0.92526305909232165</v>
      </c>
      <c r="V244" s="31">
        <v>7.4736940907678295E-2</v>
      </c>
      <c r="W244" s="31">
        <f t="shared" si="70"/>
        <v>0.9290160563919696</v>
      </c>
      <c r="X244" s="31">
        <f t="shared" si="70"/>
        <v>7.0883943608030325E-2</v>
      </c>
      <c r="Y244" s="21"/>
    </row>
    <row r="245" spans="12:25" x14ac:dyDescent="0.25">
      <c r="L245" s="6">
        <v>238</v>
      </c>
      <c r="M245" s="30">
        <v>0.9088350030595953</v>
      </c>
      <c r="N245" s="30">
        <v>9.1164996940404697E-2</v>
      </c>
      <c r="O245" s="30">
        <v>0.89394508666299899</v>
      </c>
      <c r="P245" s="30">
        <v>0.106054913337001</v>
      </c>
      <c r="Q245" s="30">
        <f t="shared" si="67"/>
        <v>0.90110708143947504</v>
      </c>
      <c r="R245" s="30">
        <f t="shared" si="67"/>
        <v>9.8792918560524912E-2</v>
      </c>
      <c r="S245" s="31">
        <f t="shared" si="68"/>
        <v>0.93342514681158328</v>
      </c>
      <c r="T245" s="31">
        <v>6.6574853188416702E-2</v>
      </c>
      <c r="U245" s="31">
        <f t="shared" si="69"/>
        <v>0.92553234458247036</v>
      </c>
      <c r="V245" s="31">
        <v>7.4467655417529699E-2</v>
      </c>
      <c r="W245" s="31">
        <f t="shared" si="70"/>
        <v>0.92928358603359018</v>
      </c>
      <c r="X245" s="31">
        <f t="shared" si="70"/>
        <v>7.0616413966409913E-2</v>
      </c>
      <c r="Y245" s="21"/>
    </row>
    <row r="246" spans="12:25" x14ac:dyDescent="0.25">
      <c r="L246" s="6">
        <v>239</v>
      </c>
      <c r="M246" s="30">
        <v>0.90919851932050533</v>
      </c>
      <c r="N246" s="30">
        <v>9.08014806794947E-2</v>
      </c>
      <c r="O246" s="30">
        <v>0.89438451831710697</v>
      </c>
      <c r="P246" s="30">
        <v>0.105615481682893</v>
      </c>
      <c r="Q246" s="30">
        <f t="shared" si="67"/>
        <v>0.90150949835393024</v>
      </c>
      <c r="R246" s="30">
        <f t="shared" si="67"/>
        <v>9.8390501646069745E-2</v>
      </c>
      <c r="S246" s="31">
        <f t="shared" si="68"/>
        <v>0.93368701459619774</v>
      </c>
      <c r="T246" s="31">
        <v>6.6312985403802302E-2</v>
      </c>
      <c r="U246" s="31">
        <f t="shared" si="69"/>
        <v>0.9258016306550696</v>
      </c>
      <c r="V246" s="31">
        <v>7.4198369344930404E-2</v>
      </c>
      <c r="W246" s="31">
        <f t="shared" si="70"/>
        <v>0.92954923247133348</v>
      </c>
      <c r="X246" s="31">
        <f t="shared" si="70"/>
        <v>7.0350767528666536E-2</v>
      </c>
      <c r="Y246" s="21"/>
    </row>
    <row r="247" spans="12:25" x14ac:dyDescent="0.25">
      <c r="L247" s="6">
        <v>240</v>
      </c>
      <c r="M247" s="30">
        <v>0.90955883011510774</v>
      </c>
      <c r="N247" s="30">
        <v>9.04411698848923E-2</v>
      </c>
      <c r="O247" s="30">
        <v>0.89482042947059903</v>
      </c>
      <c r="P247" s="30">
        <v>0.105179570529401</v>
      </c>
      <c r="Q247" s="30">
        <f t="shared" si="67"/>
        <v>0.90190854854152769</v>
      </c>
      <c r="R247" s="30">
        <f t="shared" si="67"/>
        <v>9.7991451458472323E-2</v>
      </c>
      <c r="S247" s="31">
        <f t="shared" si="68"/>
        <v>0.93394508165921231</v>
      </c>
      <c r="T247" s="31">
        <v>6.6054918340787694E-2</v>
      </c>
      <c r="U247" s="31">
        <f t="shared" si="69"/>
        <v>0.92607116687731661</v>
      </c>
      <c r="V247" s="31">
        <v>7.3928833122683404E-2</v>
      </c>
      <c r="W247" s="31">
        <f t="shared" si="70"/>
        <v>0.92981315625941208</v>
      </c>
      <c r="X247" s="31">
        <f t="shared" si="70"/>
        <v>7.0086843740587934E-2</v>
      </c>
      <c r="Y247" s="21"/>
    </row>
    <row r="248" spans="12:25" x14ac:dyDescent="0.25">
      <c r="L248" s="6">
        <v>241</v>
      </c>
      <c r="M248" s="30">
        <v>0.90991600083965518</v>
      </c>
      <c r="N248" s="30">
        <v>9.0083999160344805E-2</v>
      </c>
      <c r="O248" s="30">
        <v>0.89525288468639697</v>
      </c>
      <c r="P248" s="30">
        <v>0.10474711531360301</v>
      </c>
      <c r="Q248" s="30">
        <f t="shared" si="67"/>
        <v>0.90230429696456516</v>
      </c>
      <c r="R248" s="30">
        <f t="shared" si="67"/>
        <v>9.7595703035434911E-2</v>
      </c>
      <c r="S248" s="31">
        <f t="shared" si="68"/>
        <v>0.93419941484086733</v>
      </c>
      <c r="T248" s="31">
        <v>6.5800585159132702E-2</v>
      </c>
      <c r="U248" s="31">
        <f t="shared" si="69"/>
        <v>0.92634120281640853</v>
      </c>
      <c r="V248" s="31">
        <v>7.3658797183591501E-2</v>
      </c>
      <c r="W248" s="31">
        <f t="shared" si="70"/>
        <v>0.93007551795203836</v>
      </c>
      <c r="X248" s="31">
        <f t="shared" si="70"/>
        <v>6.9824482047961711E-2</v>
      </c>
      <c r="Y248" s="21"/>
    </row>
    <row r="249" spans="12:25" x14ac:dyDescent="0.25">
      <c r="L249" s="6">
        <v>242</v>
      </c>
      <c r="M249" s="30">
        <v>0.91027009689040095</v>
      </c>
      <c r="N249" s="30">
        <v>8.9729903109599093E-2</v>
      </c>
      <c r="O249" s="30">
        <v>0.895681948527422</v>
      </c>
      <c r="P249" s="30">
        <v>0.104318051472578</v>
      </c>
      <c r="Q249" s="30">
        <f t="shared" si="67"/>
        <v>0.90269680858533996</v>
      </c>
      <c r="R249" s="30">
        <f t="shared" si="67"/>
        <v>9.7203191414660023E-2</v>
      </c>
      <c r="S249" s="31">
        <f t="shared" si="68"/>
        <v>0.93445008098140259</v>
      </c>
      <c r="T249" s="31">
        <v>6.55499190185974E-2</v>
      </c>
      <c r="U249" s="31">
        <f t="shared" si="69"/>
        <v>0.92661198803954226</v>
      </c>
      <c r="V249" s="31">
        <v>7.3388011960457702E-2</v>
      </c>
      <c r="W249" s="31">
        <f t="shared" si="70"/>
        <v>0.93033647810342424</v>
      </c>
      <c r="X249" s="31">
        <f t="shared" si="70"/>
        <v>6.9563521896575692E-2</v>
      </c>
      <c r="Y249" s="21"/>
    </row>
    <row r="250" spans="12:25" x14ac:dyDescent="0.25">
      <c r="L250" s="6">
        <v>243</v>
      </c>
      <c r="M250" s="30">
        <v>0.91062118366359746</v>
      </c>
      <c r="N250" s="30">
        <v>8.9378816336402503E-2</v>
      </c>
      <c r="O250" s="30">
        <v>0.89610768555659603</v>
      </c>
      <c r="P250" s="30">
        <v>0.10389231444340399</v>
      </c>
      <c r="Q250" s="30">
        <f t="shared" si="67"/>
        <v>0.90308614836615009</v>
      </c>
      <c r="R250" s="30">
        <f t="shared" si="67"/>
        <v>9.6813851633849923E-2</v>
      </c>
      <c r="S250" s="31">
        <f t="shared" si="68"/>
        <v>0.93469714692105843</v>
      </c>
      <c r="T250" s="31">
        <v>6.5302853078941597E-2</v>
      </c>
      <c r="U250" s="31">
        <f t="shared" si="69"/>
        <v>0.92688377211391526</v>
      </c>
      <c r="V250" s="31">
        <v>7.3116227886084698E-2</v>
      </c>
      <c r="W250" s="31">
        <f t="shared" si="70"/>
        <v>0.93059619726778264</v>
      </c>
      <c r="X250" s="31">
        <f t="shared" si="70"/>
        <v>6.9303802732217396E-2</v>
      </c>
      <c r="Y250" s="21"/>
    </row>
    <row r="251" spans="12:25" x14ac:dyDescent="0.25">
      <c r="L251" s="6">
        <v>244</v>
      </c>
      <c r="M251" s="30">
        <v>0.91096932655549789</v>
      </c>
      <c r="N251" s="30">
        <v>8.9030673444502106E-2</v>
      </c>
      <c r="O251" s="30">
        <v>0.89653016033684296</v>
      </c>
      <c r="P251" s="30">
        <v>0.103469839663157</v>
      </c>
      <c r="Q251" s="30">
        <f t="shared" si="67"/>
        <v>0.90347238126929419</v>
      </c>
      <c r="R251" s="30">
        <f t="shared" si="67"/>
        <v>9.6427618730705753E-2</v>
      </c>
      <c r="S251" s="31">
        <f t="shared" si="68"/>
        <v>0.93494067950007476</v>
      </c>
      <c r="T251" s="31">
        <v>6.5059320499925202E-2</v>
      </c>
      <c r="U251" s="31">
        <f t="shared" si="69"/>
        <v>0.92715675250283713</v>
      </c>
      <c r="V251" s="31">
        <v>7.2843247497162894E-2</v>
      </c>
      <c r="W251" s="31">
        <f t="shared" si="70"/>
        <v>0.93085480927524156</v>
      </c>
      <c r="X251" s="31">
        <f t="shared" si="70"/>
        <v>6.9045190724758426E-2</v>
      </c>
      <c r="Y251" s="21"/>
    </row>
    <row r="252" spans="12:25" x14ac:dyDescent="0.25">
      <c r="L252" s="6">
        <v>245</v>
      </c>
      <c r="M252" s="30">
        <v>0.91131459096235501</v>
      </c>
      <c r="N252" s="30">
        <v>8.8685409037645005E-2</v>
      </c>
      <c r="O252" s="30">
        <v>0.89694943743108302</v>
      </c>
      <c r="P252" s="30">
        <v>0.103050562568917</v>
      </c>
      <c r="Q252" s="30">
        <f t="shared" si="67"/>
        <v>0.90385557225706936</v>
      </c>
      <c r="R252" s="30">
        <f t="shared" si="67"/>
        <v>9.6044427742930649E-2</v>
      </c>
      <c r="S252" s="31">
        <f t="shared" si="68"/>
        <v>0.93518074555869168</v>
      </c>
      <c r="T252" s="31">
        <v>6.4819254441308302E-2</v>
      </c>
      <c r="U252" s="31">
        <f t="shared" si="69"/>
        <v>0.92743089742043316</v>
      </c>
      <c r="V252" s="31">
        <v>7.2569102579566794E-2</v>
      </c>
      <c r="W252" s="31">
        <f t="shared" si="70"/>
        <v>0.93111233037402297</v>
      </c>
      <c r="X252" s="31">
        <f t="shared" si="70"/>
        <v>6.878766962597696E-2</v>
      </c>
      <c r="Y252" s="21"/>
    </row>
    <row r="253" spans="12:25" x14ac:dyDescent="0.25">
      <c r="L253" s="6">
        <v>246</v>
      </c>
      <c r="M253" s="30">
        <v>0.91165704228042166</v>
      </c>
      <c r="N253" s="30">
        <v>8.8342957719578299E-2</v>
      </c>
      <c r="O253" s="30">
        <v>0.89736558140223999</v>
      </c>
      <c r="P253" s="30">
        <v>0.10263441859776</v>
      </c>
      <c r="Q253" s="30">
        <f t="shared" si="67"/>
        <v>0.90423578629177426</v>
      </c>
      <c r="R253" s="30">
        <f t="shared" si="67"/>
        <v>9.566421370822574E-2</v>
      </c>
      <c r="S253" s="31">
        <f t="shared" si="68"/>
        <v>0.93541741193714933</v>
      </c>
      <c r="T253" s="31">
        <v>6.4582588062850693E-2</v>
      </c>
      <c r="U253" s="31">
        <f t="shared" si="69"/>
        <v>0.92770611204980258</v>
      </c>
      <c r="V253" s="31">
        <v>7.2293887950197394E-2</v>
      </c>
      <c r="W253" s="31">
        <f t="shared" si="70"/>
        <v>0.93136874448373552</v>
      </c>
      <c r="X253" s="31">
        <f t="shared" si="70"/>
        <v>6.8531255516264544E-2</v>
      </c>
      <c r="Y253" s="21"/>
    </row>
    <row r="254" spans="12:25" x14ac:dyDescent="0.25">
      <c r="L254" s="6">
        <v>247</v>
      </c>
      <c r="M254" s="30">
        <v>0.91199674590595092</v>
      </c>
      <c r="N254" s="30">
        <v>8.8003254094049105E-2</v>
      </c>
      <c r="O254" s="30">
        <v>0.89777865681323399</v>
      </c>
      <c r="P254" s="30">
        <v>0.102221343186766</v>
      </c>
      <c r="Q254" s="30">
        <f t="shared" si="67"/>
        <v>0.90461308833570575</v>
      </c>
      <c r="R254" s="30">
        <f t="shared" si="67"/>
        <v>9.5286911664294205E-2</v>
      </c>
      <c r="S254" s="31">
        <f t="shared" si="68"/>
        <v>0.93565074547568772</v>
      </c>
      <c r="T254" s="31">
        <v>6.4349254524312297E-2</v>
      </c>
      <c r="U254" s="31">
        <f t="shared" si="69"/>
        <v>0.9279823015722094</v>
      </c>
      <c r="V254" s="31">
        <v>7.20176984277906E-2</v>
      </c>
      <c r="W254" s="31">
        <f t="shared" si="70"/>
        <v>0.93162403552304607</v>
      </c>
      <c r="X254" s="31">
        <f t="shared" si="70"/>
        <v>6.8275964476953888E-2</v>
      </c>
      <c r="Y254" s="21"/>
    </row>
    <row r="255" spans="12:25" x14ac:dyDescent="0.25">
      <c r="L255" s="6">
        <v>248</v>
      </c>
      <c r="M255" s="30">
        <v>0.91233376723519533</v>
      </c>
      <c r="N255" s="30">
        <v>8.7666232764804702E-2</v>
      </c>
      <c r="O255" s="30">
        <v>0.89818872822698903</v>
      </c>
      <c r="P255" s="30">
        <v>0.101811271773011</v>
      </c>
      <c r="Q255" s="30">
        <f t="shared" si="67"/>
        <v>0.90498754335116283</v>
      </c>
      <c r="R255" s="30">
        <f t="shared" si="67"/>
        <v>9.491245664883724E-2</v>
      </c>
      <c r="S255" s="31">
        <f t="shared" si="68"/>
        <v>0.93588081301454684</v>
      </c>
      <c r="T255" s="31">
        <v>6.4119186985453103E-2</v>
      </c>
      <c r="U255" s="31">
        <f t="shared" si="69"/>
        <v>0.9282593711689171</v>
      </c>
      <c r="V255" s="31">
        <v>7.1740628831082898E-2</v>
      </c>
      <c r="W255" s="31">
        <f t="shared" si="70"/>
        <v>0.93187818741062189</v>
      </c>
      <c r="X255" s="31">
        <f t="shared" si="70"/>
        <v>6.8021812589378089E-2</v>
      </c>
      <c r="Y255" s="21"/>
    </row>
    <row r="256" spans="12:25" x14ac:dyDescent="0.25">
      <c r="L256" s="6">
        <v>249</v>
      </c>
      <c r="M256" s="30">
        <v>0.91266817166440795</v>
      </c>
      <c r="N256" s="30">
        <v>8.7331828335592096E-2</v>
      </c>
      <c r="O256" s="30">
        <v>0.89859586020642701</v>
      </c>
      <c r="P256" s="30">
        <v>0.101404139793573</v>
      </c>
      <c r="Q256" s="30">
        <f t="shared" si="67"/>
        <v>0.90535921630044314</v>
      </c>
      <c r="R256" s="30">
        <f t="shared" si="67"/>
        <v>9.4540783699556943E-2</v>
      </c>
      <c r="S256" s="31">
        <f t="shared" si="68"/>
        <v>0.93610768139396705</v>
      </c>
      <c r="T256" s="31">
        <v>6.3892318606033005E-2</v>
      </c>
      <c r="U256" s="31">
        <f t="shared" si="69"/>
        <v>0.92853722602118971</v>
      </c>
      <c r="V256" s="31">
        <v>7.1462773978810304E-2</v>
      </c>
      <c r="W256" s="31">
        <f t="shared" si="70"/>
        <v>0.93213118406513007</v>
      </c>
      <c r="X256" s="31">
        <f t="shared" si="70"/>
        <v>6.7768815934869886E-2</v>
      </c>
      <c r="Y256" s="21"/>
    </row>
    <row r="257" spans="12:25" x14ac:dyDescent="0.25">
      <c r="L257" s="6">
        <v>250</v>
      </c>
      <c r="M257" s="30">
        <v>0.91300002458984153</v>
      </c>
      <c r="N257" s="30">
        <v>8.6999975410158498E-2</v>
      </c>
      <c r="O257" s="30">
        <v>0.89900011731446905</v>
      </c>
      <c r="P257" s="30">
        <v>0.10099988268553101</v>
      </c>
      <c r="Q257" s="30">
        <f t="shared" si="67"/>
        <v>0.905728172145844</v>
      </c>
      <c r="R257" s="30">
        <f t="shared" si="67"/>
        <v>9.4171827854156037E-2</v>
      </c>
      <c r="S257" s="31">
        <f t="shared" si="68"/>
        <v>0.93633141745418802</v>
      </c>
      <c r="T257" s="31">
        <v>6.3668582545811994E-2</v>
      </c>
      <c r="U257" s="31">
        <f t="shared" si="69"/>
        <v>0.92881577131029103</v>
      </c>
      <c r="V257" s="31">
        <v>7.1184228689709E-2</v>
      </c>
      <c r="W257" s="31">
        <f t="shared" si="70"/>
        <v>0.93238300940523788</v>
      </c>
      <c r="X257" s="31">
        <f t="shared" si="70"/>
        <v>6.7516990594762183E-2</v>
      </c>
      <c r="Y257" s="21"/>
    </row>
    <row r="258" spans="12:25" x14ac:dyDescent="0.25">
      <c r="L258" s="6">
        <v>251</v>
      </c>
      <c r="M258" s="30">
        <v>0.91332938512979622</v>
      </c>
      <c r="N258" s="30">
        <v>8.6670614870203805E-2</v>
      </c>
      <c r="O258" s="30">
        <v>0.89940155631932095</v>
      </c>
      <c r="P258" s="30">
        <v>0.100598443680679</v>
      </c>
      <c r="Q258" s="30">
        <f t="shared" si="67"/>
        <v>0.90609446879439048</v>
      </c>
      <c r="R258" s="30">
        <f t="shared" si="67"/>
        <v>9.3805531205609499E-2</v>
      </c>
      <c r="S258" s="31">
        <f t="shared" si="68"/>
        <v>0.93655208803545009</v>
      </c>
      <c r="T258" s="31">
        <v>6.3447911964549894E-2</v>
      </c>
      <c r="U258" s="31">
        <f t="shared" si="69"/>
        <v>0.92909491221748475</v>
      </c>
      <c r="V258" s="31">
        <v>7.0905087782515197E-2</v>
      </c>
      <c r="W258" s="31">
        <f t="shared" si="70"/>
        <v>0.93263364734961218</v>
      </c>
      <c r="X258" s="31">
        <f t="shared" si="70"/>
        <v>6.7266352650387842E-2</v>
      </c>
      <c r="Y258" s="21"/>
    </row>
    <row r="259" spans="12:25" x14ac:dyDescent="0.25">
      <c r="L259" s="6">
        <v>252</v>
      </c>
      <c r="M259" s="30">
        <v>0.91365628729076109</v>
      </c>
      <c r="N259" s="30">
        <v>8.6343712709238907E-2</v>
      </c>
      <c r="O259" s="30">
        <v>0.89980020281032203</v>
      </c>
      <c r="P259" s="30">
        <v>0.100199797189678</v>
      </c>
      <c r="Q259" s="30">
        <f t="shared" si="67"/>
        <v>0.90645813593201485</v>
      </c>
      <c r="R259" s="30">
        <f t="shared" si="67"/>
        <v>9.34418640679852E-2</v>
      </c>
      <c r="S259" s="31">
        <f t="shared" si="68"/>
        <v>0.93676975997799339</v>
      </c>
      <c r="T259" s="31">
        <v>6.3230240022006598E-2</v>
      </c>
      <c r="U259" s="31">
        <f t="shared" si="69"/>
        <v>0.92937455392403501</v>
      </c>
      <c r="V259" s="31">
        <v>7.0625446075965007E-2</v>
      </c>
      <c r="W259" s="31">
        <f t="shared" si="70"/>
        <v>0.93288308181692026</v>
      </c>
      <c r="X259" s="31">
        <f t="shared" si="70"/>
        <v>6.7016918183079671E-2</v>
      </c>
      <c r="Y259" s="21"/>
    </row>
    <row r="260" spans="12:25" x14ac:dyDescent="0.25">
      <c r="L260" s="6">
        <v>253</v>
      </c>
      <c r="M260" s="30">
        <v>0.91398075880127205</v>
      </c>
      <c r="N260" s="30">
        <v>8.6019241198727905E-2</v>
      </c>
      <c r="O260" s="30">
        <v>0.90019607458209405</v>
      </c>
      <c r="P260" s="30">
        <v>9.9803925417906003E-2</v>
      </c>
      <c r="Q260" s="30">
        <f t="shared" si="67"/>
        <v>0.90681919618937556</v>
      </c>
      <c r="R260" s="30">
        <f t="shared" si="67"/>
        <v>9.3080803810624474E-2</v>
      </c>
      <c r="S260" s="31">
        <f t="shared" si="68"/>
        <v>0.93698450012205781</v>
      </c>
      <c r="T260" s="31">
        <v>6.3015499877942194E-2</v>
      </c>
      <c r="U260" s="31">
        <f t="shared" si="69"/>
        <v>0.92965460161120528</v>
      </c>
      <c r="V260" s="31">
        <v>7.0345398388794694E-2</v>
      </c>
      <c r="W260" s="31">
        <f t="shared" si="70"/>
        <v>0.9331312967258294</v>
      </c>
      <c r="X260" s="31">
        <f t="shared" si="70"/>
        <v>6.6768703274170643E-2</v>
      </c>
      <c r="Y260" s="21"/>
    </row>
    <row r="261" spans="12:25" x14ac:dyDescent="0.25">
      <c r="L261" s="6">
        <v>254</v>
      </c>
      <c r="M261" s="30">
        <v>0.91430282738986546</v>
      </c>
      <c r="N261" s="30">
        <v>8.56971726101345E-2</v>
      </c>
      <c r="O261" s="30">
        <v>0.90058918942925881</v>
      </c>
      <c r="P261" s="30">
        <v>9.9410810570741207E-2</v>
      </c>
      <c r="Q261" s="30">
        <f t="shared" si="67"/>
        <v>0.90717767219713141</v>
      </c>
      <c r="R261" s="30">
        <f t="shared" si="67"/>
        <v>9.2722327802868668E-2</v>
      </c>
      <c r="S261" s="31">
        <f t="shared" si="68"/>
        <v>0.93719637530788347</v>
      </c>
      <c r="T261" s="31">
        <v>6.2803624692116505E-2</v>
      </c>
      <c r="U261" s="31">
        <f t="shared" si="69"/>
        <v>0.92993496046025959</v>
      </c>
      <c r="V261" s="31">
        <v>7.0065039539740401E-2</v>
      </c>
      <c r="W261" s="31">
        <f t="shared" si="70"/>
        <v>0.93337827599500645</v>
      </c>
      <c r="X261" s="31">
        <f t="shared" si="70"/>
        <v>6.6521724004993593E-2</v>
      </c>
      <c r="Y261" s="21"/>
    </row>
    <row r="262" spans="12:25" x14ac:dyDescent="0.25">
      <c r="L262" s="6">
        <v>255</v>
      </c>
      <c r="M262" s="30">
        <v>0.91462252078507755</v>
      </c>
      <c r="N262" s="30">
        <v>8.5377479214922405E-2</v>
      </c>
      <c r="O262" s="30">
        <v>0.90097956514643851</v>
      </c>
      <c r="P262" s="30">
        <v>9.9020434853561504E-2</v>
      </c>
      <c r="Q262" s="30">
        <f t="shared" si="67"/>
        <v>0.90753358658594108</v>
      </c>
      <c r="R262" s="30">
        <f t="shared" si="67"/>
        <v>9.2366413414058907E-2</v>
      </c>
      <c r="S262" s="31">
        <f t="shared" si="68"/>
        <v>0.93740545237571049</v>
      </c>
      <c r="T262" s="31">
        <v>6.2594547624289495E-2</v>
      </c>
      <c r="U262" s="31">
        <f t="shared" si="69"/>
        <v>0.93021553565246173</v>
      </c>
      <c r="V262" s="31">
        <v>6.9784464347538294E-2</v>
      </c>
      <c r="W262" s="31">
        <f t="shared" si="70"/>
        <v>0.9336240035431187</v>
      </c>
      <c r="X262" s="31">
        <f t="shared" si="70"/>
        <v>6.627599645688137E-2</v>
      </c>
      <c r="Y262" s="21"/>
    </row>
    <row r="263" spans="12:25" x14ac:dyDescent="0.25">
      <c r="L263" s="6">
        <v>256</v>
      </c>
      <c r="M263" s="30">
        <v>0.91493986671544425</v>
      </c>
      <c r="N263" s="30">
        <v>8.5060133284555695E-2</v>
      </c>
      <c r="O263" s="30">
        <v>0.90136721952825527</v>
      </c>
      <c r="P263" s="30">
        <v>9.8632780471744702E-2</v>
      </c>
      <c r="Q263" s="30">
        <f t="shared" si="67"/>
        <v>0.90788696198646346</v>
      </c>
      <c r="R263" s="30">
        <f t="shared" si="67"/>
        <v>9.2013038013536483E-2</v>
      </c>
      <c r="S263" s="31">
        <f t="shared" si="68"/>
        <v>0.93761179816577889</v>
      </c>
      <c r="T263" s="31">
        <v>6.2388201834221099E-2</v>
      </c>
      <c r="U263" s="31">
        <f t="shared" si="69"/>
        <v>0.93049623236907542</v>
      </c>
      <c r="V263" s="31">
        <v>6.9503767630924598E-2</v>
      </c>
      <c r="W263" s="31">
        <f t="shared" si="70"/>
        <v>0.93386846328883322</v>
      </c>
      <c r="X263" s="31">
        <f t="shared" si="70"/>
        <v>6.6031536711166905E-2</v>
      </c>
      <c r="Y263" s="21"/>
    </row>
    <row r="264" spans="12:25" x14ac:dyDescent="0.25">
      <c r="L264" s="6">
        <v>257</v>
      </c>
      <c r="M264" s="30">
        <v>0.9152548929095019</v>
      </c>
      <c r="N264" s="30">
        <v>8.4745107090498095E-2</v>
      </c>
      <c r="O264" s="30">
        <v>0.90175217036933131</v>
      </c>
      <c r="P264" s="30">
        <v>9.8247829630668707E-2</v>
      </c>
      <c r="Q264" s="30">
        <f t="shared" ref="Q264:R327" si="71">(O264*0.5129)+(M264*0.487)</f>
        <v>0.90823782102935746</v>
      </c>
      <c r="R264" s="30">
        <f t="shared" si="71"/>
        <v>9.1662178970642549E-2</v>
      </c>
      <c r="S264" s="31">
        <f t="shared" ref="S264:S327" si="72">1-T264</f>
        <v>0.93781547951832889</v>
      </c>
      <c r="T264" s="31">
        <v>6.2184520481671099E-2</v>
      </c>
      <c r="U264" s="31">
        <f t="shared" ref="U264:U327" si="73">1-V264</f>
        <v>0.93077695579136455</v>
      </c>
      <c r="V264" s="31">
        <v>6.9223044208635398E-2</v>
      </c>
      <c r="W264" s="31">
        <f t="shared" ref="W264:X327" si="74">(U264*0.5129)+(S264*0.487)</f>
        <v>0.93411163915081707</v>
      </c>
      <c r="X264" s="31">
        <f t="shared" si="74"/>
        <v>6.5788360849182922E-2</v>
      </c>
      <c r="Y264" s="21"/>
    </row>
    <row r="265" spans="12:25" x14ac:dyDescent="0.25">
      <c r="L265" s="6">
        <v>258</v>
      </c>
      <c r="M265" s="30">
        <v>0.91556762709578665</v>
      </c>
      <c r="N265" s="30">
        <v>8.4432372904213404E-2</v>
      </c>
      <c r="O265" s="30">
        <v>0.9021344354642884</v>
      </c>
      <c r="P265" s="30">
        <v>9.7865564535711602E-2</v>
      </c>
      <c r="Q265" s="30">
        <f t="shared" si="71"/>
        <v>0.90858618634528165</v>
      </c>
      <c r="R265" s="30">
        <f t="shared" si="71"/>
        <v>9.1313813654718412E-2</v>
      </c>
      <c r="S265" s="31">
        <f t="shared" si="72"/>
        <v>0.93801656327360028</v>
      </c>
      <c r="T265" s="31">
        <v>6.19834367263997E-2</v>
      </c>
      <c r="U265" s="31">
        <f t="shared" si="73"/>
        <v>0.93105761110059304</v>
      </c>
      <c r="V265" s="31">
        <v>6.8942388899407001E-2</v>
      </c>
      <c r="W265" s="31">
        <f t="shared" si="74"/>
        <v>0.93435351504773756</v>
      </c>
      <c r="X265" s="31">
        <f t="shared" si="74"/>
        <v>6.5546484952262507E-2</v>
      </c>
      <c r="Y265" s="21"/>
    </row>
    <row r="266" spans="12:25" x14ac:dyDescent="0.25">
      <c r="L266" s="6">
        <v>259</v>
      </c>
      <c r="M266" s="30">
        <v>0.91587809700283451</v>
      </c>
      <c r="N266" s="30">
        <v>8.4121902997165501E-2</v>
      </c>
      <c r="O266" s="30">
        <v>0.90251403260774876</v>
      </c>
      <c r="P266" s="30">
        <v>9.7485967392251197E-2</v>
      </c>
      <c r="Q266" s="30">
        <f t="shared" si="71"/>
        <v>0.90893208056489483</v>
      </c>
      <c r="R266" s="30">
        <f t="shared" si="71"/>
        <v>9.0967919435105238E-2</v>
      </c>
      <c r="S266" s="31">
        <f t="shared" si="72"/>
        <v>0.93821511627183352</v>
      </c>
      <c r="T266" s="31">
        <v>6.1784883728166498E-2</v>
      </c>
      <c r="U266" s="31">
        <f t="shared" si="73"/>
        <v>0.93133810347802459</v>
      </c>
      <c r="V266" s="31">
        <v>6.8661896521975394E-2</v>
      </c>
      <c r="W266" s="31">
        <f t="shared" si="74"/>
        <v>0.93459407489826174</v>
      </c>
      <c r="X266" s="31">
        <f t="shared" si="74"/>
        <v>6.5305925101738271E-2</v>
      </c>
      <c r="Y266" s="21"/>
    </row>
    <row r="267" spans="12:25" x14ac:dyDescent="0.25">
      <c r="L267" s="6">
        <v>260</v>
      </c>
      <c r="M267" s="30">
        <v>0.91618633035918184</v>
      </c>
      <c r="N267" s="30">
        <v>8.3813669640818197E-2</v>
      </c>
      <c r="O267" s="30">
        <v>0.90289097959433451</v>
      </c>
      <c r="P267" s="30">
        <v>9.7109020405665505E-2</v>
      </c>
      <c r="Q267" s="30">
        <f t="shared" si="71"/>
        <v>0.90927552631885566</v>
      </c>
      <c r="R267" s="30">
        <f t="shared" si="71"/>
        <v>9.0624473681144305E-2</v>
      </c>
      <c r="S267" s="31">
        <f t="shared" si="72"/>
        <v>0.93841120535326827</v>
      </c>
      <c r="T267" s="31">
        <v>6.1588794646731698E-2</v>
      </c>
      <c r="U267" s="31">
        <f t="shared" si="73"/>
        <v>0.93161833810492301</v>
      </c>
      <c r="V267" s="31">
        <v>6.8381661895076995E-2</v>
      </c>
      <c r="W267" s="31">
        <f t="shared" si="74"/>
        <v>0.93483330262105668</v>
      </c>
      <c r="X267" s="31">
        <f t="shared" si="74"/>
        <v>6.5066697378943328E-2</v>
      </c>
      <c r="Y267" s="21"/>
    </row>
    <row r="268" spans="12:25" x14ac:dyDescent="0.25">
      <c r="L268" s="6">
        <v>261</v>
      </c>
      <c r="M268" s="30">
        <v>0.91649235489336467</v>
      </c>
      <c r="N268" s="30">
        <v>8.3507645106635303E-2</v>
      </c>
      <c r="O268" s="30">
        <v>0.90326529421866764</v>
      </c>
      <c r="P268" s="30">
        <v>9.6734705781332406E-2</v>
      </c>
      <c r="Q268" s="30">
        <f t="shared" si="71"/>
        <v>0.90961654623782318</v>
      </c>
      <c r="R268" s="30">
        <f t="shared" si="71"/>
        <v>9.028345376217678E-2</v>
      </c>
      <c r="S268" s="31">
        <f t="shared" si="72"/>
        <v>0.9386048973581449</v>
      </c>
      <c r="T268" s="31">
        <v>6.1395102641855097E-2</v>
      </c>
      <c r="U268" s="31">
        <f t="shared" si="73"/>
        <v>0.9318982201625523</v>
      </c>
      <c r="V268" s="31">
        <v>6.8101779837447696E-2</v>
      </c>
      <c r="W268" s="31">
        <f t="shared" si="74"/>
        <v>0.93507118213478968</v>
      </c>
      <c r="X268" s="31">
        <f t="shared" si="74"/>
        <v>6.4828817865210359E-2</v>
      </c>
      <c r="Y268" s="21"/>
    </row>
    <row r="269" spans="12:25" x14ac:dyDescent="0.25">
      <c r="L269" s="6">
        <v>262</v>
      </c>
      <c r="M269" s="30">
        <v>0.91679619833391923</v>
      </c>
      <c r="N269" s="30">
        <v>8.3203801666080796E-2</v>
      </c>
      <c r="O269" s="30">
        <v>0.90363699427537014</v>
      </c>
      <c r="P269" s="30">
        <v>9.6363005724629899E-2</v>
      </c>
      <c r="Q269" s="30">
        <f t="shared" si="71"/>
        <v>0.90995516295245604</v>
      </c>
      <c r="R269" s="30">
        <f t="shared" si="71"/>
        <v>8.9944837047544024E-2</v>
      </c>
      <c r="S269" s="31">
        <f t="shared" si="72"/>
        <v>0.93879625912670328</v>
      </c>
      <c r="T269" s="31">
        <v>6.1203740873296698E-2</v>
      </c>
      <c r="U269" s="31">
        <f t="shared" si="73"/>
        <v>0.93217765483217596</v>
      </c>
      <c r="V269" s="31">
        <v>6.7822345167823997E-2</v>
      </c>
      <c r="W269" s="31">
        <f t="shared" si="74"/>
        <v>0.93530769735812758</v>
      </c>
      <c r="X269" s="31">
        <f t="shared" si="74"/>
        <v>6.4592302641872421E-2</v>
      </c>
      <c r="Y269" s="21"/>
    </row>
    <row r="270" spans="12:25" x14ac:dyDescent="0.25">
      <c r="L270" s="6">
        <v>263</v>
      </c>
      <c r="M270" s="30">
        <v>0.91709788840938167</v>
      </c>
      <c r="N270" s="30">
        <v>8.2902111590618305E-2</v>
      </c>
      <c r="O270" s="30">
        <v>0.90400609755906425</v>
      </c>
      <c r="P270" s="30">
        <v>9.5993902440935794E-2</v>
      </c>
      <c r="Q270" s="30">
        <f t="shared" si="71"/>
        <v>0.91029139909341295</v>
      </c>
      <c r="R270" s="30">
        <f t="shared" si="71"/>
        <v>8.9608600906587094E-2</v>
      </c>
      <c r="S270" s="31">
        <f t="shared" si="72"/>
        <v>0.93898535749918366</v>
      </c>
      <c r="T270" s="31">
        <v>6.1014642500816299E-2</v>
      </c>
      <c r="U270" s="31">
        <f t="shared" si="73"/>
        <v>0.93245654729505822</v>
      </c>
      <c r="V270" s="31">
        <v>6.7543452704941803E-2</v>
      </c>
      <c r="W270" s="31">
        <f t="shared" si="74"/>
        <v>0.93554283220973788</v>
      </c>
      <c r="X270" s="31">
        <f t="shared" si="74"/>
        <v>6.4357167790262182E-2</v>
      </c>
      <c r="Y270" s="21"/>
    </row>
    <row r="271" spans="12:25" x14ac:dyDescent="0.25">
      <c r="L271" s="6">
        <v>264</v>
      </c>
      <c r="M271" s="30">
        <v>0.91739745284828822</v>
      </c>
      <c r="N271" s="30">
        <v>8.2602547151711794E-2</v>
      </c>
      <c r="O271" s="30">
        <v>0.90437262186437184</v>
      </c>
      <c r="P271" s="30">
        <v>9.5627378135628202E-2</v>
      </c>
      <c r="Q271" s="30">
        <f t="shared" si="71"/>
        <v>0.91062527729135267</v>
      </c>
      <c r="R271" s="30">
        <f t="shared" si="71"/>
        <v>8.927472270864735E-2</v>
      </c>
      <c r="S271" s="31">
        <f t="shared" si="72"/>
        <v>0.93917225931582604</v>
      </c>
      <c r="T271" s="31">
        <v>6.0827740684174E-2</v>
      </c>
      <c r="U271" s="31">
        <f t="shared" si="73"/>
        <v>0.93273480273246245</v>
      </c>
      <c r="V271" s="31">
        <v>6.7265197267537505E-2</v>
      </c>
      <c r="W271" s="31">
        <f t="shared" si="74"/>
        <v>0.93577657060828723</v>
      </c>
      <c r="X271" s="31">
        <f t="shared" si="74"/>
        <v>6.4123429391712727E-2</v>
      </c>
      <c r="Y271" s="21"/>
    </row>
    <row r="272" spans="12:25" x14ac:dyDescent="0.25">
      <c r="L272" s="6">
        <v>265</v>
      </c>
      <c r="M272" s="30">
        <v>0.91769491937917491</v>
      </c>
      <c r="N272" s="30">
        <v>8.2305080620825102E-2</v>
      </c>
      <c r="O272" s="30">
        <v>0.90473658498591514</v>
      </c>
      <c r="P272" s="30">
        <v>9.5263415014084904E-2</v>
      </c>
      <c r="Q272" s="30">
        <f t="shared" si="71"/>
        <v>0.91095682017693402</v>
      </c>
      <c r="R272" s="30">
        <f t="shared" si="71"/>
        <v>8.8943179823065974E-2</v>
      </c>
      <c r="S272" s="31">
        <f t="shared" si="72"/>
        <v>0.93935703141687055</v>
      </c>
      <c r="T272" s="31">
        <v>6.0642968583129502E-2</v>
      </c>
      <c r="U272" s="31">
        <f t="shared" si="73"/>
        <v>0.9330123263256529</v>
      </c>
      <c r="V272" s="31">
        <v>6.6987673674347104E-2</v>
      </c>
      <c r="W272" s="31">
        <f t="shared" si="74"/>
        <v>0.93600889647244334</v>
      </c>
      <c r="X272" s="31">
        <f t="shared" si="74"/>
        <v>6.3891103527556697E-2</v>
      </c>
      <c r="Y272" s="21"/>
    </row>
    <row r="273" spans="12:25" x14ac:dyDescent="0.25">
      <c r="L273" s="6">
        <v>266</v>
      </c>
      <c r="M273" s="30">
        <v>0.91799031573057799</v>
      </c>
      <c r="N273" s="30">
        <v>8.2009684269421998E-2</v>
      </c>
      <c r="O273" s="30">
        <v>0.90509800471831614</v>
      </c>
      <c r="P273" s="30">
        <v>9.4901995281683901E-2</v>
      </c>
      <c r="Q273" s="30">
        <f t="shared" si="71"/>
        <v>0.91128605038081578</v>
      </c>
      <c r="R273" s="30">
        <f t="shared" si="71"/>
        <v>8.8613949619184187E-2</v>
      </c>
      <c r="S273" s="31">
        <f t="shared" si="72"/>
        <v>0.93953974064255708</v>
      </c>
      <c r="T273" s="31">
        <v>6.0460259357442897E-2</v>
      </c>
      <c r="U273" s="31">
        <f t="shared" si="73"/>
        <v>0.93328902325589314</v>
      </c>
      <c r="V273" s="31">
        <v>6.6710976744106906E-2</v>
      </c>
      <c r="W273" s="31">
        <f t="shared" si="74"/>
        <v>0.93623979372087285</v>
      </c>
      <c r="X273" s="31">
        <f t="shared" si="74"/>
        <v>6.3660206279127121E-2</v>
      </c>
      <c r="Y273" s="21"/>
    </row>
    <row r="274" spans="12:25" x14ac:dyDescent="0.25">
      <c r="L274" s="6">
        <v>267</v>
      </c>
      <c r="M274" s="30">
        <v>0.91828366963103358</v>
      </c>
      <c r="N274" s="30">
        <v>8.1716330368966403E-2</v>
      </c>
      <c r="O274" s="30">
        <v>0.90545689885619685</v>
      </c>
      <c r="P274" s="30">
        <v>9.4543101143803099E-2</v>
      </c>
      <c r="Q274" s="30">
        <f t="shared" si="71"/>
        <v>0.91161299053365674</v>
      </c>
      <c r="R274" s="30">
        <f t="shared" si="71"/>
        <v>8.8287009466343241E-2</v>
      </c>
      <c r="S274" s="31">
        <f t="shared" si="72"/>
        <v>0.93972045383312586</v>
      </c>
      <c r="T274" s="31">
        <v>6.0279546166874101E-2</v>
      </c>
      <c r="U274" s="31">
        <f t="shared" si="73"/>
        <v>0.93356479870444697</v>
      </c>
      <c r="V274" s="31">
        <v>6.6435201295552998E-2</v>
      </c>
      <c r="W274" s="31">
        <f t="shared" si="74"/>
        <v>0.93646924627224315</v>
      </c>
      <c r="X274" s="31">
        <f t="shared" si="74"/>
        <v>6.343075372775682E-2</v>
      </c>
      <c r="Y274" s="21"/>
    </row>
    <row r="275" spans="12:25" x14ac:dyDescent="0.25">
      <c r="L275" s="6">
        <v>268</v>
      </c>
      <c r="M275" s="30">
        <v>0.91857500880907805</v>
      </c>
      <c r="N275" s="30">
        <v>8.1424991190922003E-2</v>
      </c>
      <c r="O275" s="30">
        <v>0.90581328519417947</v>
      </c>
      <c r="P275" s="30">
        <v>9.4186714805820498E-2</v>
      </c>
      <c r="Q275" s="30">
        <f t="shared" si="71"/>
        <v>0.91193766326611558</v>
      </c>
      <c r="R275" s="30">
        <f t="shared" si="71"/>
        <v>8.7962336733884344E-2</v>
      </c>
      <c r="S275" s="31">
        <f t="shared" si="72"/>
        <v>0.93989923782881701</v>
      </c>
      <c r="T275" s="31">
        <v>6.0100762171183E-2</v>
      </c>
      <c r="U275" s="31">
        <f t="shared" si="73"/>
        <v>0.93383955785257844</v>
      </c>
      <c r="V275" s="31">
        <v>6.6160442147421603E-2</v>
      </c>
      <c r="W275" s="31">
        <f t="shared" si="74"/>
        <v>0.93669723804522143</v>
      </c>
      <c r="X275" s="31">
        <f t="shared" si="74"/>
        <v>6.3202761954778655E-2</v>
      </c>
      <c r="Y275" s="21"/>
    </row>
    <row r="276" spans="12:25" x14ac:dyDescent="0.25">
      <c r="L276" s="6">
        <v>269</v>
      </c>
      <c r="M276" s="30">
        <v>0.9188643609932472</v>
      </c>
      <c r="N276" s="30">
        <v>8.1135639006752802E-2</v>
      </c>
      <c r="O276" s="30">
        <v>0.90616718152688613</v>
      </c>
      <c r="P276" s="30">
        <v>9.3832818473113894E-2</v>
      </c>
      <c r="Q276" s="30">
        <f t="shared" si="71"/>
        <v>0.91226009120885132</v>
      </c>
      <c r="R276" s="30">
        <f t="shared" si="71"/>
        <v>8.7639908791148732E-2</v>
      </c>
      <c r="S276" s="31">
        <f t="shared" si="72"/>
        <v>0.94007615946987044</v>
      </c>
      <c r="T276" s="31">
        <v>5.9923840530129599E-2</v>
      </c>
      <c r="U276" s="31">
        <f t="shared" si="73"/>
        <v>0.93411320588155122</v>
      </c>
      <c r="V276" s="31">
        <v>6.5886794118448805E-2</v>
      </c>
      <c r="W276" s="31">
        <f t="shared" si="74"/>
        <v>0.93692375295847452</v>
      </c>
      <c r="X276" s="31">
        <f t="shared" si="74"/>
        <v>6.2976247041525504E-2</v>
      </c>
      <c r="Y276" s="21"/>
    </row>
    <row r="277" spans="12:25" x14ac:dyDescent="0.25">
      <c r="L277" s="6">
        <v>270</v>
      </c>
      <c r="M277" s="30">
        <v>0.91915175391207737</v>
      </c>
      <c r="N277" s="30">
        <v>8.0848246087922598E-2</v>
      </c>
      <c r="O277" s="30">
        <v>0.9065186056489386</v>
      </c>
      <c r="P277" s="30">
        <v>9.3481394351061398E-2</v>
      </c>
      <c r="Q277" s="30">
        <f t="shared" si="71"/>
        <v>0.9125802969925223</v>
      </c>
      <c r="R277" s="30">
        <f t="shared" si="71"/>
        <v>8.7319703007477698E-2</v>
      </c>
      <c r="S277" s="31">
        <f t="shared" si="72"/>
        <v>0.94025128559652627</v>
      </c>
      <c r="T277" s="31">
        <v>5.97487144034737E-2</v>
      </c>
      <c r="U277" s="31">
        <f t="shared" si="73"/>
        <v>0.93438564797262902</v>
      </c>
      <c r="V277" s="31">
        <v>6.5614352027370995E-2</v>
      </c>
      <c r="W277" s="31">
        <f t="shared" si="74"/>
        <v>0.93714877493066973</v>
      </c>
      <c r="X277" s="31">
        <f t="shared" si="74"/>
        <v>6.2751225069330271E-2</v>
      </c>
      <c r="Y277" s="21"/>
    </row>
    <row r="278" spans="12:25" x14ac:dyDescent="0.25">
      <c r="L278" s="6">
        <v>271</v>
      </c>
      <c r="M278" s="30">
        <v>0.91943721529410483</v>
      </c>
      <c r="N278" s="30">
        <v>8.0562784705895202E-2</v>
      </c>
      <c r="O278" s="30">
        <v>0.9068675753549591</v>
      </c>
      <c r="P278" s="30">
        <v>9.3132424645040901E-2</v>
      </c>
      <c r="Q278" s="30">
        <f t="shared" si="71"/>
        <v>0.91289830324778753</v>
      </c>
      <c r="R278" s="30">
        <f t="shared" si="71"/>
        <v>8.7001696752212448E-2</v>
      </c>
      <c r="S278" s="31">
        <f t="shared" si="72"/>
        <v>0.94042468304902471</v>
      </c>
      <c r="T278" s="31">
        <v>5.9575316950975302E-2</v>
      </c>
      <c r="U278" s="31">
        <f t="shared" si="73"/>
        <v>0.93465678930707585</v>
      </c>
      <c r="V278" s="31">
        <v>6.5343210692924106E-2</v>
      </c>
      <c r="W278" s="31">
        <f t="shared" si="74"/>
        <v>0.93737228788047422</v>
      </c>
      <c r="X278" s="31">
        <f t="shared" si="74"/>
        <v>6.252771211952575E-2</v>
      </c>
      <c r="Y278" s="21"/>
    </row>
    <row r="279" spans="12:25" x14ac:dyDescent="0.25">
      <c r="L279" s="6">
        <v>272</v>
      </c>
      <c r="M279" s="30">
        <v>0.91972077286786558</v>
      </c>
      <c r="N279" s="30">
        <v>8.0279227132134395E-2</v>
      </c>
      <c r="O279" s="30">
        <v>0.90721410843956984</v>
      </c>
      <c r="P279" s="30">
        <v>9.2785891560430198E-2</v>
      </c>
      <c r="Q279" s="30">
        <f t="shared" si="71"/>
        <v>0.91321413260530582</v>
      </c>
      <c r="R279" s="30">
        <f t="shared" si="71"/>
        <v>8.6685867394694097E-2</v>
      </c>
      <c r="S279" s="31">
        <f t="shared" si="72"/>
        <v>0.94059641866760568</v>
      </c>
      <c r="T279" s="31">
        <v>5.9403581332394297E-2</v>
      </c>
      <c r="U279" s="31">
        <f t="shared" si="73"/>
        <v>0.93492653506615542</v>
      </c>
      <c r="V279" s="31">
        <v>6.5073464933844596E-2</v>
      </c>
      <c r="W279" s="31">
        <f t="shared" si="74"/>
        <v>0.93759427572655507</v>
      </c>
      <c r="X279" s="31">
        <f t="shared" si="74"/>
        <v>6.2305724273444912E-2</v>
      </c>
      <c r="Y279" s="21"/>
    </row>
    <row r="280" spans="12:25" x14ac:dyDescent="0.25">
      <c r="L280" s="6">
        <v>273</v>
      </c>
      <c r="M280" s="30">
        <v>0.92000245436189587</v>
      </c>
      <c r="N280" s="30">
        <v>7.9997545638104101E-2</v>
      </c>
      <c r="O280" s="30">
        <v>0.90755822269739261</v>
      </c>
      <c r="P280" s="30">
        <v>9.24417773026074E-2</v>
      </c>
      <c r="Q280" s="30">
        <f t="shared" si="71"/>
        <v>0.91352780769573605</v>
      </c>
      <c r="R280" s="30">
        <f t="shared" si="71"/>
        <v>8.6372192304264045E-2</v>
      </c>
      <c r="S280" s="31">
        <f t="shared" si="72"/>
        <v>0.94076655929250941</v>
      </c>
      <c r="T280" s="31">
        <v>5.9233440707490599E-2</v>
      </c>
      <c r="U280" s="31">
        <f t="shared" si="73"/>
        <v>0.93519479043113174</v>
      </c>
      <c r="V280" s="31">
        <v>6.4805209568868302E-2</v>
      </c>
      <c r="W280" s="31">
        <f t="shared" si="74"/>
        <v>0.93781472238757957</v>
      </c>
      <c r="X280" s="31">
        <f t="shared" si="74"/>
        <v>6.208527761242047E-2</v>
      </c>
      <c r="Y280" s="21"/>
    </row>
    <row r="281" spans="12:25" x14ac:dyDescent="0.25">
      <c r="L281" s="6">
        <v>274</v>
      </c>
      <c r="M281" s="30">
        <v>0.92028228750473184</v>
      </c>
      <c r="N281" s="30">
        <v>7.97177124952681E-2</v>
      </c>
      <c r="O281" s="30">
        <v>0.90789993592304974</v>
      </c>
      <c r="P281" s="30">
        <v>9.2100064076950303E-2</v>
      </c>
      <c r="Q281" s="30">
        <f t="shared" si="71"/>
        <v>0.91383935114973669</v>
      </c>
      <c r="R281" s="30">
        <f t="shared" si="71"/>
        <v>8.6060648850263377E-2</v>
      </c>
      <c r="S281" s="31">
        <f t="shared" si="72"/>
        <v>0.94093517176397579</v>
      </c>
      <c r="T281" s="31">
        <v>5.90648282360242E-2</v>
      </c>
      <c r="U281" s="31">
        <f t="shared" si="73"/>
        <v>0.93546146058326829</v>
      </c>
      <c r="V281" s="31">
        <v>6.4538539416731697E-2</v>
      </c>
      <c r="W281" s="31">
        <f t="shared" si="74"/>
        <v>0.93803361178221456</v>
      </c>
      <c r="X281" s="31">
        <f t="shared" si="74"/>
        <v>6.1866388217785472E-2</v>
      </c>
      <c r="Y281" s="21"/>
    </row>
    <row r="282" spans="12:25" x14ac:dyDescent="0.25">
      <c r="L282" s="6">
        <v>275</v>
      </c>
      <c r="M282" s="30">
        <v>0.92056030002490985</v>
      </c>
      <c r="N282" s="30">
        <v>7.9439699975090206E-2</v>
      </c>
      <c r="O282" s="30">
        <v>0.908239265911163</v>
      </c>
      <c r="P282" s="30">
        <v>9.1760734088837004E-2</v>
      </c>
      <c r="Q282" s="30">
        <f t="shared" si="71"/>
        <v>0.91414878559796664</v>
      </c>
      <c r="R282" s="30">
        <f t="shared" si="71"/>
        <v>8.5751214402033427E-2</v>
      </c>
      <c r="S282" s="31">
        <f t="shared" si="72"/>
        <v>0.94110232292224494</v>
      </c>
      <c r="T282" s="31">
        <v>5.8897677077755103E-2</v>
      </c>
      <c r="U282" s="31">
        <f t="shared" si="73"/>
        <v>0.9357264507038292</v>
      </c>
      <c r="V282" s="31">
        <v>6.4273549296170795E-2</v>
      </c>
      <c r="W282" s="31">
        <f t="shared" si="74"/>
        <v>0.93825092782912733</v>
      </c>
      <c r="X282" s="31">
        <f t="shared" si="74"/>
        <v>6.1649072170872739E-2</v>
      </c>
      <c r="Y282" s="21"/>
    </row>
    <row r="283" spans="12:25" x14ac:dyDescent="0.25">
      <c r="L283" s="6">
        <v>276</v>
      </c>
      <c r="M283" s="30">
        <v>0.92083651965096569</v>
      </c>
      <c r="N283" s="30">
        <v>7.9163480349034296E-2</v>
      </c>
      <c r="O283" s="30">
        <v>0.90857623045635483</v>
      </c>
      <c r="P283" s="30">
        <v>9.14237695436452E-2</v>
      </c>
      <c r="Q283" s="30">
        <f t="shared" si="71"/>
        <v>0.91445613367108469</v>
      </c>
      <c r="R283" s="30">
        <f t="shared" si="71"/>
        <v>8.5443866328915319E-2</v>
      </c>
      <c r="S283" s="31">
        <f t="shared" si="72"/>
        <v>0.94126807960755698</v>
      </c>
      <c r="T283" s="31">
        <v>5.8731920392443002E-2</v>
      </c>
      <c r="U283" s="31">
        <f t="shared" si="73"/>
        <v>0.93598966597407818</v>
      </c>
      <c r="V283" s="31">
        <v>6.4010334025921795E-2</v>
      </c>
      <c r="W283" s="31">
        <f t="shared" si="74"/>
        <v>0.93846665444698496</v>
      </c>
      <c r="X283" s="31">
        <f t="shared" si="74"/>
        <v>6.1433345553015037E-2</v>
      </c>
      <c r="Y283" s="21"/>
    </row>
    <row r="284" spans="12:25" x14ac:dyDescent="0.25">
      <c r="L284" s="6">
        <v>277</v>
      </c>
      <c r="M284" s="30">
        <v>0.92111097411143583</v>
      </c>
      <c r="N284" s="30">
        <v>7.8889025888564196E-2</v>
      </c>
      <c r="O284" s="30">
        <v>0.9089108473532469</v>
      </c>
      <c r="P284" s="30">
        <v>9.1089152646753102E-2</v>
      </c>
      <c r="Q284" s="30">
        <f t="shared" si="71"/>
        <v>0.91476141799974964</v>
      </c>
      <c r="R284" s="30">
        <f t="shared" si="71"/>
        <v>8.5138582000250429E-2</v>
      </c>
      <c r="S284" s="31">
        <f t="shared" si="72"/>
        <v>0.94143250866015205</v>
      </c>
      <c r="T284" s="31">
        <v>5.8567491339848003E-2</v>
      </c>
      <c r="U284" s="31">
        <f t="shared" si="73"/>
        <v>0.93625101157527912</v>
      </c>
      <c r="V284" s="31">
        <v>6.3748988424720904E-2</v>
      </c>
      <c r="W284" s="31">
        <f t="shared" si="74"/>
        <v>0.93868077555445473</v>
      </c>
      <c r="X284" s="31">
        <f t="shared" si="74"/>
        <v>6.1219224445545332E-2</v>
      </c>
      <c r="Y284" s="21"/>
    </row>
    <row r="285" spans="12:25" x14ac:dyDescent="0.25">
      <c r="L285" s="6">
        <v>278</v>
      </c>
      <c r="M285" s="30">
        <v>0.92138369113485619</v>
      </c>
      <c r="N285" s="30">
        <v>7.86163088651438E-2</v>
      </c>
      <c r="O285" s="30">
        <v>0.90924313439646154</v>
      </c>
      <c r="P285" s="30">
        <v>9.0756865603538406E-2</v>
      </c>
      <c r="Q285" s="30">
        <f t="shared" si="71"/>
        <v>0.91506466121462005</v>
      </c>
      <c r="R285" s="30">
        <f t="shared" si="71"/>
        <v>8.4835338785379882E-2</v>
      </c>
      <c r="S285" s="31">
        <f t="shared" si="72"/>
        <v>0.94159567692027002</v>
      </c>
      <c r="T285" s="31">
        <v>5.8404323079730001E-2</v>
      </c>
      <c r="U285" s="31">
        <f t="shared" si="73"/>
        <v>0.93651039268869563</v>
      </c>
      <c r="V285" s="31">
        <v>6.3489607311304402E-2</v>
      </c>
      <c r="W285" s="31">
        <f t="shared" si="74"/>
        <v>0.93889327507020348</v>
      </c>
      <c r="X285" s="31">
        <f t="shared" si="74"/>
        <v>6.1006724929796537E-2</v>
      </c>
      <c r="Y285" s="21"/>
    </row>
    <row r="286" spans="12:25" x14ac:dyDescent="0.25">
      <c r="L286" s="6">
        <v>279</v>
      </c>
      <c r="M286" s="30">
        <v>0.92165469844976311</v>
      </c>
      <c r="N286" s="30">
        <v>7.8345301550236904E-2</v>
      </c>
      <c r="O286" s="30">
        <v>0.90957310938062075</v>
      </c>
      <c r="P286" s="30">
        <v>9.0426890619379197E-2</v>
      </c>
      <c r="Q286" s="30">
        <f t="shared" si="71"/>
        <v>0.91536588594635504</v>
      </c>
      <c r="R286" s="30">
        <f t="shared" si="71"/>
        <v>8.4534114053644957E-2</v>
      </c>
      <c r="S286" s="31">
        <f t="shared" si="72"/>
        <v>0.94175765122815125</v>
      </c>
      <c r="T286" s="31">
        <v>5.8242348771848799E-2</v>
      </c>
      <c r="U286" s="31">
        <f t="shared" si="73"/>
        <v>0.93676771449559182</v>
      </c>
      <c r="V286" s="31">
        <v>6.3232285504408195E-2</v>
      </c>
      <c r="W286" s="31">
        <f t="shared" si="74"/>
        <v>0.93910413691289873</v>
      </c>
      <c r="X286" s="31">
        <f t="shared" si="74"/>
        <v>6.0795863087101332E-2</v>
      </c>
      <c r="Y286" s="21"/>
    </row>
    <row r="287" spans="12:25" x14ac:dyDescent="0.25">
      <c r="L287" s="6">
        <v>280</v>
      </c>
      <c r="M287" s="30">
        <v>0.92192402378469274</v>
      </c>
      <c r="N287" s="30">
        <v>7.8075976215307305E-2</v>
      </c>
      <c r="O287" s="30">
        <v>0.90990079010034675</v>
      </c>
      <c r="P287" s="30">
        <v>9.0099209899653296E-2</v>
      </c>
      <c r="Q287" s="30">
        <f t="shared" si="71"/>
        <v>0.91566511482561319</v>
      </c>
      <c r="R287" s="30">
        <f t="shared" si="71"/>
        <v>8.4234885174386834E-2</v>
      </c>
      <c r="S287" s="31">
        <f t="shared" si="72"/>
        <v>0.94191849842403552</v>
      </c>
      <c r="T287" s="31">
        <v>5.8081501575964499E-2</v>
      </c>
      <c r="U287" s="31">
        <f t="shared" si="73"/>
        <v>0.93702288217723129</v>
      </c>
      <c r="V287" s="31">
        <v>6.29771178227687E-2</v>
      </c>
      <c r="W287" s="31">
        <f t="shared" si="74"/>
        <v>0.93931334500120722</v>
      </c>
      <c r="X287" s="31">
        <f t="shared" si="74"/>
        <v>6.0586654998792774E-2</v>
      </c>
      <c r="Y287" s="21"/>
    </row>
    <row r="288" spans="12:25" x14ac:dyDescent="0.25">
      <c r="L288" s="6">
        <v>281</v>
      </c>
      <c r="M288" s="30">
        <v>0.9221916948681812</v>
      </c>
      <c r="N288" s="30">
        <v>7.78083051318188E-2</v>
      </c>
      <c r="O288" s="30">
        <v>0.9102261943502612</v>
      </c>
      <c r="P288" s="30">
        <v>8.9773805649738803E-2</v>
      </c>
      <c r="Q288" s="30">
        <f t="shared" si="71"/>
        <v>0.91596237048305318</v>
      </c>
      <c r="R288" s="30">
        <f t="shared" si="71"/>
        <v>8.3937629516946777E-2</v>
      </c>
      <c r="S288" s="31">
        <f t="shared" si="72"/>
        <v>0.94207828534816296</v>
      </c>
      <c r="T288" s="31">
        <v>5.7921714651837E-2</v>
      </c>
      <c r="U288" s="31">
        <f t="shared" si="73"/>
        <v>0.93727580091487805</v>
      </c>
      <c r="V288" s="31">
        <v>6.2724199085122001E-2</v>
      </c>
      <c r="W288" s="31">
        <f t="shared" si="74"/>
        <v>0.93952088325379635</v>
      </c>
      <c r="X288" s="31">
        <f t="shared" si="74"/>
        <v>6.0379116746203693E-2</v>
      </c>
      <c r="Y288" s="21"/>
    </row>
    <row r="289" spans="12:25" x14ac:dyDescent="0.25">
      <c r="L289" s="6">
        <v>282</v>
      </c>
      <c r="M289" s="30">
        <v>0.92245773942876474</v>
      </c>
      <c r="N289" s="30">
        <v>7.7542260571235297E-2</v>
      </c>
      <c r="O289" s="30">
        <v>0.91054933992498654</v>
      </c>
      <c r="P289" s="30">
        <v>8.9450660075013497E-2</v>
      </c>
      <c r="Q289" s="30">
        <f t="shared" si="71"/>
        <v>0.91625767554933402</v>
      </c>
      <c r="R289" s="30">
        <f t="shared" si="71"/>
        <v>8.3642324450666022E-2</v>
      </c>
      <c r="S289" s="31">
        <f t="shared" si="72"/>
        <v>0.9422370788407739</v>
      </c>
      <c r="T289" s="31">
        <v>5.7762921159226099E-2</v>
      </c>
      <c r="U289" s="31">
        <f t="shared" si="73"/>
        <v>0.93752637588979559</v>
      </c>
      <c r="V289" s="31">
        <v>6.24736241102044E-2</v>
      </c>
      <c r="W289" s="31">
        <f t="shared" si="74"/>
        <v>0.93972673558933306</v>
      </c>
      <c r="X289" s="31">
        <f t="shared" si="74"/>
        <v>6.0173264410666949E-2</v>
      </c>
      <c r="Y289" s="21"/>
    </row>
    <row r="290" spans="12:25" x14ac:dyDescent="0.25">
      <c r="L290" s="6">
        <v>283</v>
      </c>
      <c r="M290" s="30">
        <v>0.92272218519497928</v>
      </c>
      <c r="N290" s="30">
        <v>7.7277814805020703E-2</v>
      </c>
      <c r="O290" s="30">
        <v>0.91087024461914468</v>
      </c>
      <c r="P290" s="30">
        <v>8.9129755380855297E-2</v>
      </c>
      <c r="Q290" s="30">
        <f t="shared" si="71"/>
        <v>0.91655105265511416</v>
      </c>
      <c r="R290" s="30">
        <f t="shared" si="71"/>
        <v>8.3348947344885765E-2</v>
      </c>
      <c r="S290" s="31">
        <f t="shared" si="72"/>
        <v>0.94239494574210825</v>
      </c>
      <c r="T290" s="31">
        <v>5.7605054257891801E-2</v>
      </c>
      <c r="U290" s="31">
        <f t="shared" si="73"/>
        <v>0.93777451228324815</v>
      </c>
      <c r="V290" s="31">
        <v>6.22254877167518E-2</v>
      </c>
      <c r="W290" s="31">
        <f t="shared" si="74"/>
        <v>0.93993088592648477</v>
      </c>
      <c r="X290" s="31">
        <f t="shared" si="74"/>
        <v>5.9969114073515309E-2</v>
      </c>
      <c r="Y290" s="21"/>
    </row>
    <row r="291" spans="12:25" x14ac:dyDescent="0.25">
      <c r="L291" s="6">
        <v>284</v>
      </c>
      <c r="M291" s="30">
        <v>0.92298505989536128</v>
      </c>
      <c r="N291" s="30">
        <v>7.7014940104638704E-2</v>
      </c>
      <c r="O291" s="30">
        <v>0.9111889262273577</v>
      </c>
      <c r="P291" s="30">
        <v>8.8811073772642302E-2</v>
      </c>
      <c r="Q291" s="30">
        <f t="shared" si="71"/>
        <v>0.91684252443105274</v>
      </c>
      <c r="R291" s="30">
        <f t="shared" si="71"/>
        <v>8.3057475568947298E-2</v>
      </c>
      <c r="S291" s="31">
        <f t="shared" si="72"/>
        <v>0.9425519528924059</v>
      </c>
      <c r="T291" s="31">
        <v>5.7448047107594102E-2</v>
      </c>
      <c r="U291" s="31">
        <f t="shared" si="73"/>
        <v>0.93802011527649931</v>
      </c>
      <c r="V291" s="31">
        <v>6.1979884723500703E-2</v>
      </c>
      <c r="W291" s="31">
        <f t="shared" si="74"/>
        <v>0.94013331818391821</v>
      </c>
      <c r="X291" s="31">
        <f t="shared" si="74"/>
        <v>5.9766681816081843E-2</v>
      </c>
      <c r="Y291" s="21"/>
    </row>
    <row r="292" spans="12:25" x14ac:dyDescent="0.25">
      <c r="L292" s="6">
        <v>285</v>
      </c>
      <c r="M292" s="30">
        <v>0.92324639125844676</v>
      </c>
      <c r="N292" s="30">
        <v>7.6753608741553195E-2</v>
      </c>
      <c r="O292" s="30">
        <v>0.91150540254424772</v>
      </c>
      <c r="P292" s="30">
        <v>8.8494597455752305E-2</v>
      </c>
      <c r="Q292" s="30">
        <f t="shared" si="71"/>
        <v>0.91713211350780832</v>
      </c>
      <c r="R292" s="30">
        <f t="shared" si="71"/>
        <v>8.2767886492191772E-2</v>
      </c>
      <c r="S292" s="31">
        <f t="shared" si="72"/>
        <v>0.94270816713190708</v>
      </c>
      <c r="T292" s="31">
        <v>5.7291832868092897E-2</v>
      </c>
      <c r="U292" s="31">
        <f t="shared" si="73"/>
        <v>0.93826309005081299</v>
      </c>
      <c r="V292" s="31">
        <v>6.1736909949186999E-2</v>
      </c>
      <c r="W292" s="31">
        <f t="shared" si="74"/>
        <v>0.94033401628030067</v>
      </c>
      <c r="X292" s="31">
        <f t="shared" si="74"/>
        <v>5.9565983719699254E-2</v>
      </c>
      <c r="Y292" s="21"/>
    </row>
    <row r="293" spans="12:25" x14ac:dyDescent="0.25">
      <c r="L293" s="6">
        <v>286</v>
      </c>
      <c r="M293" s="30">
        <v>0.92350620701277197</v>
      </c>
      <c r="N293" s="30">
        <v>7.6493792987227999E-2</v>
      </c>
      <c r="O293" s="30">
        <v>0.91181969136443675</v>
      </c>
      <c r="P293" s="30">
        <v>8.8180308635563295E-2</v>
      </c>
      <c r="Q293" s="30">
        <f t="shared" si="71"/>
        <v>0.91741984251603959</v>
      </c>
      <c r="R293" s="30">
        <f t="shared" si="71"/>
        <v>8.2480157483960453E-2</v>
      </c>
      <c r="S293" s="31">
        <f t="shared" si="72"/>
        <v>0.94286365530085203</v>
      </c>
      <c r="T293" s="31">
        <v>5.7136344699148002E-2</v>
      </c>
      <c r="U293" s="31">
        <f t="shared" si="73"/>
        <v>0.93850334178745287</v>
      </c>
      <c r="V293" s="31">
        <v>6.1496658212547101E-2</v>
      </c>
      <c r="W293" s="31">
        <f t="shared" si="74"/>
        <v>0.94053296413429954</v>
      </c>
      <c r="X293" s="31">
        <f t="shared" si="74"/>
        <v>5.9367035865700482E-2</v>
      </c>
      <c r="Y293" s="21"/>
    </row>
    <row r="294" spans="12:25" x14ac:dyDescent="0.25">
      <c r="L294" s="6">
        <v>287</v>
      </c>
      <c r="M294" s="30">
        <v>0.92376453488687293</v>
      </c>
      <c r="N294" s="30">
        <v>7.6235465113127093E-2</v>
      </c>
      <c r="O294" s="30">
        <v>0.91213181048254666</v>
      </c>
      <c r="P294" s="30">
        <v>8.7868189517453302E-2</v>
      </c>
      <c r="Q294" s="30">
        <f t="shared" si="71"/>
        <v>0.91770573408640532</v>
      </c>
      <c r="R294" s="30">
        <f t="shared" si="71"/>
        <v>8.2194265913594688E-2</v>
      </c>
      <c r="S294" s="31">
        <f t="shared" si="72"/>
        <v>0.94301848423948065</v>
      </c>
      <c r="T294" s="31">
        <v>5.6981515760519401E-2</v>
      </c>
      <c r="U294" s="31">
        <f t="shared" si="73"/>
        <v>0.93874077566768299</v>
      </c>
      <c r="V294" s="31">
        <v>6.1259224332317001E-2</v>
      </c>
      <c r="W294" s="31">
        <f t="shared" si="74"/>
        <v>0.94073014566458169</v>
      </c>
      <c r="X294" s="31">
        <f t="shared" si="74"/>
        <v>5.916985433541834E-2</v>
      </c>
      <c r="Y294" s="21"/>
    </row>
    <row r="295" spans="12:25" x14ac:dyDescent="0.25">
      <c r="L295" s="6">
        <v>288</v>
      </c>
      <c r="M295" s="30">
        <v>0.92402140260928589</v>
      </c>
      <c r="N295" s="30">
        <v>7.5978597390714095E-2</v>
      </c>
      <c r="O295" s="30">
        <v>0.91244177769320001</v>
      </c>
      <c r="P295" s="30">
        <v>8.7558222306799993E-2</v>
      </c>
      <c r="Q295" s="30">
        <f t="shared" si="71"/>
        <v>0.91798981084956455</v>
      </c>
      <c r="R295" s="30">
        <f t="shared" si="71"/>
        <v>8.1910189150435478E-2</v>
      </c>
      <c r="S295" s="31">
        <f t="shared" si="72"/>
        <v>0.94317272078803294</v>
      </c>
      <c r="T295" s="31">
        <v>5.6827279211967098E-2</v>
      </c>
      <c r="U295" s="31">
        <f t="shared" si="73"/>
        <v>0.93897529687276704</v>
      </c>
      <c r="V295" s="31">
        <v>6.1024703127233001E-2</v>
      </c>
      <c r="W295" s="31">
        <f t="shared" si="74"/>
        <v>0.94092554478981427</v>
      </c>
      <c r="X295" s="31">
        <f t="shared" si="74"/>
        <v>5.8974455210185787E-2</v>
      </c>
      <c r="Y295" s="21"/>
    </row>
    <row r="296" spans="12:25" x14ac:dyDescent="0.25">
      <c r="L296" s="6">
        <v>289</v>
      </c>
      <c r="M296" s="30">
        <v>0.92427683790854709</v>
      </c>
      <c r="N296" s="30">
        <v>7.5723162091452897E-2</v>
      </c>
      <c r="O296" s="30">
        <v>0.91274961079101846</v>
      </c>
      <c r="P296" s="30">
        <v>8.7250389208981496E-2</v>
      </c>
      <c r="Q296" s="30">
        <f t="shared" si="71"/>
        <v>0.91827209543617583</v>
      </c>
      <c r="R296" s="30">
        <f t="shared" si="71"/>
        <v>8.1627904563824183E-2</v>
      </c>
      <c r="S296" s="31">
        <f t="shared" si="72"/>
        <v>0.94332643178674902</v>
      </c>
      <c r="T296" s="31">
        <v>5.6673568213251001E-2</v>
      </c>
      <c r="U296" s="31">
        <f t="shared" si="73"/>
        <v>0.93920681058396882</v>
      </c>
      <c r="V296" s="31">
        <v>6.07931894160312E-2</v>
      </c>
      <c r="W296" s="31">
        <f t="shared" si="74"/>
        <v>0.94111914542866448</v>
      </c>
      <c r="X296" s="31">
        <f t="shared" si="74"/>
        <v>5.8780854571335639E-2</v>
      </c>
      <c r="Y296" s="21"/>
    </row>
    <row r="297" spans="12:25" x14ac:dyDescent="0.25">
      <c r="L297" s="6">
        <v>290</v>
      </c>
      <c r="M297" s="30">
        <v>0.92453086851319255</v>
      </c>
      <c r="N297" s="30">
        <v>7.5469131486807506E-2</v>
      </c>
      <c r="O297" s="30">
        <v>0.91305532757062424</v>
      </c>
      <c r="P297" s="30">
        <v>8.6944672429375799E-2</v>
      </c>
      <c r="Q297" s="30">
        <f t="shared" si="71"/>
        <v>0.91855261047689796</v>
      </c>
      <c r="R297" s="30">
        <f t="shared" si="71"/>
        <v>8.1347389523102109E-2</v>
      </c>
      <c r="S297" s="31">
        <f t="shared" si="72"/>
        <v>0.94347968407586902</v>
      </c>
      <c r="T297" s="31">
        <v>5.6520315924131002E-2</v>
      </c>
      <c r="U297" s="31">
        <f t="shared" si="73"/>
        <v>0.93943522198255225</v>
      </c>
      <c r="V297" s="31">
        <v>6.05647780174478E-2</v>
      </c>
      <c r="W297" s="31">
        <f t="shared" si="74"/>
        <v>0.94131093149979927</v>
      </c>
      <c r="X297" s="31">
        <f t="shared" si="74"/>
        <v>5.8589068500200778E-2</v>
      </c>
      <c r="Y297" s="21"/>
    </row>
    <row r="298" spans="12:25" x14ac:dyDescent="0.25">
      <c r="L298" s="6">
        <v>291</v>
      </c>
      <c r="M298" s="30">
        <v>0.92478352215175852</v>
      </c>
      <c r="N298" s="30">
        <v>7.5216477848241495E-2</v>
      </c>
      <c r="O298" s="30">
        <v>0.91335894582663935</v>
      </c>
      <c r="P298" s="30">
        <v>8.6641054173360696E-2</v>
      </c>
      <c r="Q298" s="30">
        <f t="shared" si="71"/>
        <v>0.91883137860238973</v>
      </c>
      <c r="R298" s="30">
        <f t="shared" si="71"/>
        <v>8.1068621397610313E-2</v>
      </c>
      <c r="S298" s="31">
        <f t="shared" si="72"/>
        <v>0.94363254449563305</v>
      </c>
      <c r="T298" s="31">
        <v>5.6367455504366899E-2</v>
      </c>
      <c r="U298" s="31">
        <f t="shared" si="73"/>
        <v>0.93966043624978102</v>
      </c>
      <c r="V298" s="31">
        <v>6.0339563750218997E-2</v>
      </c>
      <c r="W298" s="31">
        <f t="shared" si="74"/>
        <v>0.94150088692188594</v>
      </c>
      <c r="X298" s="31">
        <f t="shared" si="74"/>
        <v>5.8399113078114004E-2</v>
      </c>
      <c r="Y298" s="21"/>
    </row>
    <row r="299" spans="12:25" x14ac:dyDescent="0.25">
      <c r="L299" s="6">
        <v>292</v>
      </c>
      <c r="M299" s="30">
        <v>0.92503482655278113</v>
      </c>
      <c r="N299" s="30">
        <v>7.4965173447218897E-2</v>
      </c>
      <c r="O299" s="30">
        <v>0.91366048335368577</v>
      </c>
      <c r="P299" s="30">
        <v>8.6339516646314202E-2</v>
      </c>
      <c r="Q299" s="30">
        <f t="shared" si="71"/>
        <v>0.91910842244330981</v>
      </c>
      <c r="R299" s="30">
        <f t="shared" si="71"/>
        <v>8.0791577556690156E-2</v>
      </c>
      <c r="S299" s="31">
        <f t="shared" si="72"/>
        <v>0.94378507988628124</v>
      </c>
      <c r="T299" s="31">
        <v>5.62149201137188E-2</v>
      </c>
      <c r="U299" s="31">
        <f t="shared" si="73"/>
        <v>0.93988235856691904</v>
      </c>
      <c r="V299" s="31">
        <v>6.0117641433081001E-2</v>
      </c>
      <c r="W299" s="31">
        <f t="shared" si="74"/>
        <v>0.94168899561359176</v>
      </c>
      <c r="X299" s="31">
        <f t="shared" si="74"/>
        <v>5.8211004386408305E-2</v>
      </c>
      <c r="Y299" s="21"/>
    </row>
    <row r="300" spans="12:25" x14ac:dyDescent="0.25">
      <c r="L300" s="6">
        <v>293</v>
      </c>
      <c r="M300" s="30">
        <v>0.92528480944479652</v>
      </c>
      <c r="N300" s="30">
        <v>7.4715190555203495E-2</v>
      </c>
      <c r="O300" s="30">
        <v>0.91395995794638585</v>
      </c>
      <c r="P300" s="30">
        <v>8.6040042053614194E-2</v>
      </c>
      <c r="Q300" s="30">
        <f t="shared" si="71"/>
        <v>0.91938376463031712</v>
      </c>
      <c r="R300" s="30">
        <f t="shared" si="71"/>
        <v>8.0516235369682831E-2</v>
      </c>
      <c r="S300" s="31">
        <f t="shared" si="72"/>
        <v>0.94393735708805337</v>
      </c>
      <c r="T300" s="31">
        <v>5.6062642911946597E-2</v>
      </c>
      <c r="U300" s="31">
        <f t="shared" si="73"/>
        <v>0.94010089411523001</v>
      </c>
      <c r="V300" s="31">
        <v>5.9899105884770001E-2</v>
      </c>
      <c r="W300" s="31">
        <f t="shared" si="74"/>
        <v>0.94187524149358348</v>
      </c>
      <c r="X300" s="31">
        <f t="shared" si="74"/>
        <v>5.8024758506416529E-2</v>
      </c>
      <c r="Y300" s="21"/>
    </row>
    <row r="301" spans="12:25" x14ac:dyDescent="0.25">
      <c r="L301" s="6">
        <v>294</v>
      </c>
      <c r="M301" s="30">
        <v>0.92553349855634104</v>
      </c>
      <c r="N301" s="30">
        <v>7.4466501443659003E-2</v>
      </c>
      <c r="O301" s="30">
        <v>0.91425738739936135</v>
      </c>
      <c r="P301" s="30">
        <v>8.5742612600638604E-2</v>
      </c>
      <c r="Q301" s="30">
        <f t="shared" si="71"/>
        <v>0.91965742779407056</v>
      </c>
      <c r="R301" s="30">
        <f t="shared" si="71"/>
        <v>8.024257220592948E-2</v>
      </c>
      <c r="S301" s="31">
        <f t="shared" si="72"/>
        <v>0.94408944294118968</v>
      </c>
      <c r="T301" s="31">
        <v>5.5910557058810303E-2</v>
      </c>
      <c r="U301" s="31">
        <f t="shared" si="73"/>
        <v>0.94031594807597796</v>
      </c>
      <c r="V301" s="31">
        <v>5.9684051924022E-2</v>
      </c>
      <c r="W301" s="31">
        <f t="shared" si="74"/>
        <v>0.9420596084805285</v>
      </c>
      <c r="X301" s="31">
        <f t="shared" si="74"/>
        <v>5.7840391519471505E-2</v>
      </c>
      <c r="Y301" s="21"/>
    </row>
    <row r="302" spans="12:25" x14ac:dyDescent="0.25">
      <c r="L302" s="6">
        <v>295</v>
      </c>
      <c r="M302" s="30">
        <v>0.92578092161595049</v>
      </c>
      <c r="N302" s="30">
        <v>7.4219078384049494E-2</v>
      </c>
      <c r="O302" s="30">
        <v>0.91455278950723451</v>
      </c>
      <c r="P302" s="30">
        <v>8.5447210492765505E-2</v>
      </c>
      <c r="Q302" s="30">
        <f t="shared" si="71"/>
        <v>0.91992943456522847</v>
      </c>
      <c r="R302" s="30">
        <f t="shared" si="71"/>
        <v>7.9970565434771532E-2</v>
      </c>
      <c r="S302" s="31">
        <f t="shared" si="72"/>
        <v>0.9442414042859304</v>
      </c>
      <c r="T302" s="31">
        <v>5.5758595714069603E-2</v>
      </c>
      <c r="U302" s="31">
        <f t="shared" si="73"/>
        <v>0.94052742563042657</v>
      </c>
      <c r="V302" s="31">
        <v>5.94725743695734E-2</v>
      </c>
      <c r="W302" s="31">
        <f t="shared" si="74"/>
        <v>0.94224208049309388</v>
      </c>
      <c r="X302" s="31">
        <f t="shared" si="74"/>
        <v>5.7657919506906088E-2</v>
      </c>
      <c r="Y302" s="21"/>
    </row>
    <row r="303" spans="12:25" x14ac:dyDescent="0.25">
      <c r="L303" s="6">
        <v>296</v>
      </c>
      <c r="M303" s="30">
        <v>0.92602710635216146</v>
      </c>
      <c r="N303" s="30">
        <v>7.39728936478386E-2</v>
      </c>
      <c r="O303" s="30">
        <v>0.91484618206462731</v>
      </c>
      <c r="P303" s="30">
        <v>8.5153817935372703E-2</v>
      </c>
      <c r="Q303" s="30">
        <f t="shared" si="71"/>
        <v>0.92019980757444997</v>
      </c>
      <c r="R303" s="30">
        <f t="shared" si="71"/>
        <v>7.9700192425550057E-2</v>
      </c>
      <c r="S303" s="31">
        <f t="shared" si="72"/>
        <v>0.94439330796251542</v>
      </c>
      <c r="T303" s="31">
        <v>5.5606692037484598E-2</v>
      </c>
      <c r="U303" s="31">
        <f t="shared" si="73"/>
        <v>0.940735239416022</v>
      </c>
      <c r="V303" s="31">
        <v>5.9264760583977998E-2</v>
      </c>
      <c r="W303" s="31">
        <f t="shared" si="74"/>
        <v>0.9424226452742227</v>
      </c>
      <c r="X303" s="31">
        <f t="shared" si="74"/>
        <v>5.7477354725777315E-2</v>
      </c>
      <c r="Y303" s="21"/>
    </row>
    <row r="304" spans="12:25" x14ac:dyDescent="0.25">
      <c r="L304" s="6">
        <v>297</v>
      </c>
      <c r="M304" s="30">
        <v>0.92627208049350984</v>
      </c>
      <c r="N304" s="30">
        <v>7.37279195064902E-2</v>
      </c>
      <c r="O304" s="30">
        <v>0.91513758286616187</v>
      </c>
      <c r="P304" s="30">
        <v>8.4862417133838103E-2</v>
      </c>
      <c r="Q304" s="30">
        <f t="shared" si="71"/>
        <v>0.92046856945239375</v>
      </c>
      <c r="R304" s="30">
        <f t="shared" si="71"/>
        <v>7.9431430547606291E-2</v>
      </c>
      <c r="S304" s="31">
        <f t="shared" si="72"/>
        <v>0.94454522081118475</v>
      </c>
      <c r="T304" s="31">
        <v>5.5454779188815202E-2</v>
      </c>
      <c r="U304" s="31">
        <f t="shared" si="73"/>
        <v>0.94093940335342685</v>
      </c>
      <c r="V304" s="31">
        <v>5.9060596646573198E-2</v>
      </c>
      <c r="W304" s="31">
        <f t="shared" si="74"/>
        <v>0.94260134251501959</v>
      </c>
      <c r="X304" s="31">
        <f t="shared" si="74"/>
        <v>5.7298657484980399E-2</v>
      </c>
      <c r="Y304" s="21"/>
    </row>
    <row r="305" spans="12:25" x14ac:dyDescent="0.25">
      <c r="L305" s="6">
        <v>298</v>
      </c>
      <c r="M305" s="30">
        <v>0.92651587176853178</v>
      </c>
      <c r="N305" s="30">
        <v>7.3484128231468201E-2</v>
      </c>
      <c r="O305" s="30">
        <v>0.91542700970646029</v>
      </c>
      <c r="P305" s="30">
        <v>8.4572990293539693E-2</v>
      </c>
      <c r="Q305" s="30">
        <f t="shared" si="71"/>
        <v>0.92073574282971848</v>
      </c>
      <c r="R305" s="30">
        <f t="shared" si="71"/>
        <v>7.9164257170281527E-2</v>
      </c>
      <c r="S305" s="31">
        <f t="shared" si="72"/>
        <v>0.94469720967217874</v>
      </c>
      <c r="T305" s="31">
        <v>5.5302790327821302E-2</v>
      </c>
      <c r="U305" s="31">
        <f t="shared" si="73"/>
        <v>0.94114000438540601</v>
      </c>
      <c r="V305" s="31">
        <v>5.8859995614593999E-2</v>
      </c>
      <c r="W305" s="31">
        <f t="shared" si="74"/>
        <v>0.94277824935962573</v>
      </c>
      <c r="X305" s="31">
        <f t="shared" si="74"/>
        <v>5.7121750640374239E-2</v>
      </c>
      <c r="Y305" s="21"/>
    </row>
    <row r="306" spans="12:25" x14ac:dyDescent="0.25">
      <c r="L306" s="6">
        <v>299</v>
      </c>
      <c r="M306" s="30">
        <v>0.92675850790576364</v>
      </c>
      <c r="N306" s="30">
        <v>7.3241492094236402E-2</v>
      </c>
      <c r="O306" s="30">
        <v>0.91571448038014447</v>
      </c>
      <c r="P306" s="30">
        <v>8.4285519619855503E-2</v>
      </c>
      <c r="Q306" s="30">
        <f t="shared" si="71"/>
        <v>0.92100135033708297</v>
      </c>
      <c r="R306" s="30">
        <f t="shared" si="71"/>
        <v>7.8898649662917014E-2</v>
      </c>
      <c r="S306" s="31">
        <f t="shared" si="72"/>
        <v>0.94484934138573717</v>
      </c>
      <c r="T306" s="31">
        <v>5.5150658614262799E-2</v>
      </c>
      <c r="U306" s="31">
        <f t="shared" si="73"/>
        <v>0.9413371310683547</v>
      </c>
      <c r="V306" s="31">
        <v>5.8662868931645303E-2</v>
      </c>
      <c r="W306" s="31">
        <f t="shared" si="74"/>
        <v>0.94295344377981305</v>
      </c>
      <c r="X306" s="31">
        <f t="shared" si="74"/>
        <v>5.6946556220186864E-2</v>
      </c>
      <c r="Y306" s="21"/>
    </row>
    <row r="307" spans="12:25" x14ac:dyDescent="0.25">
      <c r="L307" s="6">
        <v>300</v>
      </c>
      <c r="M307" s="30">
        <v>0.92700001663374143</v>
      </c>
      <c r="N307" s="30">
        <v>7.2999983366258597E-2</v>
      </c>
      <c r="O307" s="30">
        <v>0.91600001268183673</v>
      </c>
      <c r="P307" s="30">
        <v>8.3999987318163299E-2</v>
      </c>
      <c r="Q307" s="30">
        <f t="shared" si="71"/>
        <v>0.9212654146051461</v>
      </c>
      <c r="R307" s="30">
        <f t="shared" si="71"/>
        <v>7.8634585394853906E-2</v>
      </c>
      <c r="S307" s="31">
        <f t="shared" si="72"/>
        <v>0.94500168279210028</v>
      </c>
      <c r="T307" s="31">
        <v>5.4998317207899702E-2</v>
      </c>
      <c r="U307" s="31">
        <f t="shared" si="73"/>
        <v>0.94153087195866825</v>
      </c>
      <c r="V307" s="31">
        <v>5.8469128041331801E-2</v>
      </c>
      <c r="W307" s="31">
        <f t="shared" si="74"/>
        <v>0.94312700374735381</v>
      </c>
      <c r="X307" s="31">
        <f t="shared" si="74"/>
        <v>5.6772996252646236E-2</v>
      </c>
      <c r="Y307" s="21"/>
    </row>
    <row r="308" spans="12:25" x14ac:dyDescent="0.25">
      <c r="L308" s="6">
        <v>301</v>
      </c>
      <c r="M308" s="30">
        <v>0.9272404214625366</v>
      </c>
      <c r="N308" s="30">
        <v>7.2759578537463399E-2</v>
      </c>
      <c r="O308" s="30">
        <v>0.91628362358638316</v>
      </c>
      <c r="P308" s="30">
        <v>8.3716376413616803E-2</v>
      </c>
      <c r="Q308" s="30">
        <f t="shared" si="71"/>
        <v>0.92152795578971125</v>
      </c>
      <c r="R308" s="30">
        <f t="shared" si="71"/>
        <v>7.8372044210288733E-2</v>
      </c>
      <c r="S308" s="31">
        <f t="shared" si="72"/>
        <v>0.945154287960002</v>
      </c>
      <c r="T308" s="31">
        <v>5.4845712039998003E-2</v>
      </c>
      <c r="U308" s="31">
        <f t="shared" si="73"/>
        <v>0.94172131561274175</v>
      </c>
      <c r="V308" s="31">
        <v>5.8278684387258299E-2</v>
      </c>
      <c r="W308" s="31">
        <f t="shared" si="74"/>
        <v>0.94329900101429631</v>
      </c>
      <c r="X308" s="31">
        <f t="shared" si="74"/>
        <v>5.660099898570381E-2</v>
      </c>
      <c r="Y308" s="21"/>
    </row>
    <row r="309" spans="12:25" x14ac:dyDescent="0.25">
      <c r="L309" s="6">
        <v>302</v>
      </c>
      <c r="M309" s="30">
        <v>0.9274797290283624</v>
      </c>
      <c r="N309" s="30">
        <v>7.2520270971637601E-2</v>
      </c>
      <c r="O309" s="30">
        <v>0.91656532678952729</v>
      </c>
      <c r="P309" s="30">
        <v>8.3434673210472696E-2</v>
      </c>
      <c r="Q309" s="30">
        <f t="shared" si="71"/>
        <v>0.92178898414716104</v>
      </c>
      <c r="R309" s="30">
        <f t="shared" si="71"/>
        <v>7.8111015852838958E-2</v>
      </c>
      <c r="S309" s="31">
        <f t="shared" si="72"/>
        <v>0.94530715987215186</v>
      </c>
      <c r="T309" s="31">
        <v>5.46928401278481E-2</v>
      </c>
      <c r="U309" s="31">
        <f t="shared" si="73"/>
        <v>0.94190855058697032</v>
      </c>
      <c r="V309" s="31">
        <v>5.8091449413029697E-2</v>
      </c>
      <c r="W309" s="31">
        <f t="shared" si="74"/>
        <v>0.94346948245379503</v>
      </c>
      <c r="X309" s="31">
        <f t="shared" si="74"/>
        <v>5.6430517546204956E-2</v>
      </c>
      <c r="Y309" s="21"/>
    </row>
    <row r="310" spans="12:25" x14ac:dyDescent="0.25">
      <c r="L310" s="6">
        <v>303</v>
      </c>
      <c r="M310" s="30">
        <v>0.92771794174896693</v>
      </c>
      <c r="N310" s="30">
        <v>7.2282058251033093E-2</v>
      </c>
      <c r="O310" s="30">
        <v>0.91684513516723698</v>
      </c>
      <c r="P310" s="30">
        <v>8.3154864832763006E-2</v>
      </c>
      <c r="Q310" s="30">
        <f t="shared" si="71"/>
        <v>0.92204850745902278</v>
      </c>
      <c r="R310" s="30">
        <f t="shared" si="71"/>
        <v>7.7851492540977257E-2</v>
      </c>
      <c r="S310" s="31">
        <f t="shared" si="72"/>
        <v>0.9454602887397533</v>
      </c>
      <c r="T310" s="31">
        <v>5.4539711260246697E-2</v>
      </c>
      <c r="U310" s="31">
        <f t="shared" si="73"/>
        <v>0.94209266543774928</v>
      </c>
      <c r="V310" s="31">
        <v>5.7907334562250702E-2</v>
      </c>
      <c r="W310" s="31">
        <f t="shared" si="74"/>
        <v>0.94363848871928147</v>
      </c>
      <c r="X310" s="31">
        <f t="shared" si="74"/>
        <v>5.6261511280718525E-2</v>
      </c>
      <c r="Y310" s="21"/>
    </row>
    <row r="311" spans="12:25" x14ac:dyDescent="0.25">
      <c r="L311" s="6">
        <v>304</v>
      </c>
      <c r="M311" s="30">
        <v>0.92795506204209866</v>
      </c>
      <c r="N311" s="30">
        <v>7.20449379579014E-2</v>
      </c>
      <c r="O311" s="30">
        <v>0.91712306159547974</v>
      </c>
      <c r="P311" s="30">
        <v>8.2876938404520206E-2</v>
      </c>
      <c r="Q311" s="30">
        <f t="shared" si="71"/>
        <v>0.92230653350682368</v>
      </c>
      <c r="R311" s="30">
        <f t="shared" si="71"/>
        <v>7.7593466493176402E-2</v>
      </c>
      <c r="S311" s="31">
        <f t="shared" si="72"/>
        <v>0.94561366477400977</v>
      </c>
      <c r="T311" s="31">
        <v>5.43863352259902E-2</v>
      </c>
      <c r="U311" s="31">
        <f t="shared" si="73"/>
        <v>0.94227374872147385</v>
      </c>
      <c r="V311" s="31">
        <v>5.7726251278526201E-2</v>
      </c>
      <c r="W311" s="31">
        <f t="shared" si="74"/>
        <v>0.94380606046418669</v>
      </c>
      <c r="X311" s="31">
        <f t="shared" si="74"/>
        <v>5.609393953581332E-2</v>
      </c>
      <c r="Y311" s="21"/>
    </row>
    <row r="312" spans="12:25" x14ac:dyDescent="0.25">
      <c r="L312" s="6">
        <v>305</v>
      </c>
      <c r="M312" s="30">
        <v>0.92819109232550578</v>
      </c>
      <c r="N312" s="30">
        <v>7.1808907674494202E-2</v>
      </c>
      <c r="O312" s="30">
        <v>0.91739911895022352</v>
      </c>
      <c r="P312" s="30">
        <v>8.2600881049776503E-2</v>
      </c>
      <c r="Q312" s="30">
        <f t="shared" si="71"/>
        <v>0.92256307007209104</v>
      </c>
      <c r="R312" s="30">
        <f t="shared" si="71"/>
        <v>7.733692992790904E-2</v>
      </c>
      <c r="S312" s="31">
        <f t="shared" si="72"/>
        <v>0.9457672781861246</v>
      </c>
      <c r="T312" s="31">
        <v>5.4232721813875402E-2</v>
      </c>
      <c r="U312" s="31">
        <f t="shared" si="73"/>
        <v>0.94245188899453902</v>
      </c>
      <c r="V312" s="31">
        <v>5.7548111005460999E-2</v>
      </c>
      <c r="W312" s="31">
        <f t="shared" si="74"/>
        <v>0.94397223834194177</v>
      </c>
      <c r="X312" s="31">
        <f t="shared" si="74"/>
        <v>5.5927761658058267E-2</v>
      </c>
      <c r="Y312" s="21"/>
    </row>
    <row r="313" spans="12:25" x14ac:dyDescent="0.25">
      <c r="L313" s="6">
        <v>306</v>
      </c>
      <c r="M313" s="30">
        <v>0.92842603501693677</v>
      </c>
      <c r="N313" s="30">
        <v>7.1573964983063204E-2</v>
      </c>
      <c r="O313" s="30">
        <v>0.91767332010743585</v>
      </c>
      <c r="P313" s="30">
        <v>8.2326679892564203E-2</v>
      </c>
      <c r="Q313" s="30">
        <f t="shared" si="71"/>
        <v>0.92281812493635207</v>
      </c>
      <c r="R313" s="30">
        <f t="shared" si="71"/>
        <v>7.7081875063647956E-2</v>
      </c>
      <c r="S313" s="31">
        <f t="shared" si="72"/>
        <v>0.94592111918730126</v>
      </c>
      <c r="T313" s="31">
        <v>5.4078880812698703E-2</v>
      </c>
      <c r="U313" s="31">
        <f t="shared" si="73"/>
        <v>0.94262717481334024</v>
      </c>
      <c r="V313" s="31">
        <v>5.7372825186659801E-2</v>
      </c>
      <c r="W313" s="31">
        <f t="shared" si="74"/>
        <v>0.94413706300597799</v>
      </c>
      <c r="X313" s="31">
        <f t="shared" si="74"/>
        <v>5.5762936994022079E-2</v>
      </c>
      <c r="Y313" s="21"/>
    </row>
    <row r="314" spans="12:25" x14ac:dyDescent="0.25">
      <c r="L314" s="6">
        <v>307</v>
      </c>
      <c r="M314" s="30">
        <v>0.92865989253413994</v>
      </c>
      <c r="N314" s="30">
        <v>7.13401074658601E-2</v>
      </c>
      <c r="O314" s="30">
        <v>0.91794567794308435</v>
      </c>
      <c r="P314" s="30">
        <v>8.2054322056915596E-2</v>
      </c>
      <c r="Q314" s="30">
        <f t="shared" si="71"/>
        <v>0.92307170588113419</v>
      </c>
      <c r="R314" s="30">
        <f t="shared" si="71"/>
        <v>7.6828294118865881E-2</v>
      </c>
      <c r="S314" s="31">
        <f t="shared" si="72"/>
        <v>0.9460751779887433</v>
      </c>
      <c r="T314" s="31">
        <v>5.3924822011256701E-2</v>
      </c>
      <c r="U314" s="31">
        <f t="shared" si="73"/>
        <v>0.94279969473427239</v>
      </c>
      <c r="V314" s="31">
        <v>5.72003052657276E-2</v>
      </c>
      <c r="W314" s="31">
        <f t="shared" si="74"/>
        <v>0.94430057510972631</v>
      </c>
      <c r="X314" s="31">
        <f t="shared" si="74"/>
        <v>5.5599424890273696E-2</v>
      </c>
      <c r="Y314" s="21"/>
    </row>
    <row r="315" spans="12:25" x14ac:dyDescent="0.25">
      <c r="L315" s="6">
        <v>308</v>
      </c>
      <c r="M315" s="30">
        <v>0.92889266729486342</v>
      </c>
      <c r="N315" s="30">
        <v>7.1107332705136597E-2</v>
      </c>
      <c r="O315" s="30">
        <v>0.91821620533313719</v>
      </c>
      <c r="P315" s="30">
        <v>8.1783794666862794E-2</v>
      </c>
      <c r="Q315" s="30">
        <f t="shared" si="71"/>
        <v>0.92332382068796459</v>
      </c>
      <c r="R315" s="30">
        <f t="shared" si="71"/>
        <v>7.6576179312035447E-2</v>
      </c>
      <c r="S315" s="31">
        <f t="shared" si="72"/>
        <v>0.94622944480165405</v>
      </c>
      <c r="T315" s="31">
        <v>5.37705551983459E-2</v>
      </c>
      <c r="U315" s="31">
        <f t="shared" si="73"/>
        <v>0.94296953731373101</v>
      </c>
      <c r="V315" s="31">
        <v>5.7030462686268997E-2</v>
      </c>
      <c r="W315" s="31">
        <f t="shared" si="74"/>
        <v>0.94446281530661813</v>
      </c>
      <c r="X315" s="31">
        <f t="shared" si="74"/>
        <v>5.5437184693381825E-2</v>
      </c>
      <c r="Y315" s="21"/>
    </row>
    <row r="316" spans="12:25" x14ac:dyDescent="0.25">
      <c r="L316" s="6">
        <v>309</v>
      </c>
      <c r="M316" s="30">
        <v>0.92912436171685586</v>
      </c>
      <c r="N316" s="30">
        <v>7.0875638283144193E-2</v>
      </c>
      <c r="O316" s="30">
        <v>0.91848491515356157</v>
      </c>
      <c r="P316" s="30">
        <v>8.1515084846438393E-2</v>
      </c>
      <c r="Q316" s="30">
        <f t="shared" si="71"/>
        <v>0.92357447713837049</v>
      </c>
      <c r="R316" s="30">
        <f t="shared" si="71"/>
        <v>7.6325522861629469E-2</v>
      </c>
      <c r="S316" s="31">
        <f t="shared" si="72"/>
        <v>0.94638390983723686</v>
      </c>
      <c r="T316" s="31">
        <v>5.36160901627631E-2</v>
      </c>
      <c r="U316" s="31">
        <f t="shared" si="73"/>
        <v>0.94313679110811111</v>
      </c>
      <c r="V316" s="31">
        <v>5.6863208891888901E-2</v>
      </c>
      <c r="W316" s="31">
        <f t="shared" si="74"/>
        <v>0.94462382425008451</v>
      </c>
      <c r="X316" s="31">
        <f t="shared" si="74"/>
        <v>5.5276175749915446E-2</v>
      </c>
      <c r="Y316" s="21"/>
    </row>
    <row r="317" spans="12:25" x14ac:dyDescent="0.25">
      <c r="L317" s="6">
        <v>310</v>
      </c>
      <c r="M317" s="30">
        <v>0.92935497821786528</v>
      </c>
      <c r="N317" s="30">
        <v>7.0645021782134707E-2</v>
      </c>
      <c r="O317" s="30">
        <v>0.91875182028032565</v>
      </c>
      <c r="P317" s="30">
        <v>8.1248179719674393E-2</v>
      </c>
      <c r="Q317" s="30">
        <f t="shared" si="71"/>
        <v>0.9238236830138794</v>
      </c>
      <c r="R317" s="30">
        <f t="shared" si="71"/>
        <v>7.6076316986120607E-2</v>
      </c>
      <c r="S317" s="31">
        <f t="shared" si="72"/>
        <v>0.94653856330669539</v>
      </c>
      <c r="T317" s="31">
        <v>5.3461436693304602E-2</v>
      </c>
      <c r="U317" s="31">
        <f t="shared" si="73"/>
        <v>0.94330154467380778</v>
      </c>
      <c r="V317" s="31">
        <v>5.66984553261922E-2</v>
      </c>
      <c r="W317" s="31">
        <f t="shared" si="74"/>
        <v>0.94478364259355674</v>
      </c>
      <c r="X317" s="31">
        <f t="shared" si="74"/>
        <v>5.5116357406443321E-2</v>
      </c>
      <c r="Y317" s="21"/>
    </row>
    <row r="318" spans="12:25" x14ac:dyDescent="0.25">
      <c r="L318" s="6">
        <v>311</v>
      </c>
      <c r="M318" s="30">
        <v>0.92958451921564034</v>
      </c>
      <c r="N318" s="30">
        <v>7.0415480784359705E-2</v>
      </c>
      <c r="O318" s="30">
        <v>0.91901693358939696</v>
      </c>
      <c r="P318" s="30">
        <v>8.09830664106031E-2</v>
      </c>
      <c r="Q318" s="30">
        <f t="shared" si="71"/>
        <v>0.92407144609601855</v>
      </c>
      <c r="R318" s="30">
        <f t="shared" si="71"/>
        <v>7.5828553903981508E-2</v>
      </c>
      <c r="S318" s="31">
        <f t="shared" si="72"/>
        <v>0.94669339542123288</v>
      </c>
      <c r="T318" s="31">
        <v>5.3306604578767097E-2</v>
      </c>
      <c r="U318" s="31">
        <f t="shared" si="73"/>
        <v>0.94346388656721647</v>
      </c>
      <c r="V318" s="31">
        <v>5.6536113432783502E-2</v>
      </c>
      <c r="W318" s="31">
        <f t="shared" si="74"/>
        <v>0.94494231099046577</v>
      </c>
      <c r="X318" s="31">
        <f t="shared" si="74"/>
        <v>5.4957689009534239E-2</v>
      </c>
      <c r="Y318" s="21"/>
    </row>
    <row r="319" spans="12:25" x14ac:dyDescent="0.25">
      <c r="L319" s="6">
        <v>312</v>
      </c>
      <c r="M319" s="30">
        <v>0.92981298712792926</v>
      </c>
      <c r="N319" s="30">
        <v>7.0187012872070798E-2</v>
      </c>
      <c r="O319" s="30">
        <v>0.919280267956743</v>
      </c>
      <c r="P319" s="30">
        <v>8.0719732043256998E-2</v>
      </c>
      <c r="Q319" s="30">
        <f t="shared" si="71"/>
        <v>0.92431777416631511</v>
      </c>
      <c r="R319" s="30">
        <f t="shared" si="71"/>
        <v>7.5582225833684985E-2</v>
      </c>
      <c r="S319" s="31">
        <f t="shared" si="72"/>
        <v>0.94684839639205276</v>
      </c>
      <c r="T319" s="31">
        <v>5.3151603607947198E-2</v>
      </c>
      <c r="U319" s="31">
        <f t="shared" si="73"/>
        <v>0.94362390534473217</v>
      </c>
      <c r="V319" s="31">
        <v>5.63760946552678E-2</v>
      </c>
      <c r="W319" s="31">
        <f t="shared" si="74"/>
        <v>0.94509987009424279</v>
      </c>
      <c r="X319" s="31">
        <f t="shared" si="74"/>
        <v>5.4800129905757139E-2</v>
      </c>
      <c r="Y319" s="21"/>
    </row>
    <row r="320" spans="12:25" x14ac:dyDescent="0.25">
      <c r="L320" s="6">
        <v>313</v>
      </c>
      <c r="M320" s="30">
        <v>0.93004038437248004</v>
      </c>
      <c r="N320" s="30">
        <v>6.99596156275199E-2</v>
      </c>
      <c r="O320" s="30">
        <v>0.91954183625833186</v>
      </c>
      <c r="P320" s="30">
        <v>8.0458163741668101E-2</v>
      </c>
      <c r="Q320" s="30">
        <f t="shared" si="71"/>
        <v>0.92456267500629619</v>
      </c>
      <c r="R320" s="30">
        <f t="shared" si="71"/>
        <v>7.5337324993703769E-2</v>
      </c>
      <c r="S320" s="31">
        <f t="shared" si="72"/>
        <v>0.94700355643035861</v>
      </c>
      <c r="T320" s="31">
        <v>5.2996443569641401E-2</v>
      </c>
      <c r="U320" s="31">
        <f t="shared" si="73"/>
        <v>0.94378168956275021</v>
      </c>
      <c r="V320" s="31">
        <v>5.6218310437249799E-2</v>
      </c>
      <c r="W320" s="31">
        <f t="shared" si="74"/>
        <v>0.9452563605583193</v>
      </c>
      <c r="X320" s="31">
        <f t="shared" si="74"/>
        <v>5.4643639441680783E-2</v>
      </c>
      <c r="Y320" s="21"/>
    </row>
    <row r="321" spans="12:25" x14ac:dyDescent="0.25">
      <c r="L321" s="6">
        <v>314</v>
      </c>
      <c r="M321" s="30">
        <v>0.93026671336704148</v>
      </c>
      <c r="N321" s="30">
        <v>6.9733286632958497E-2</v>
      </c>
      <c r="O321" s="30">
        <v>0.91980165137013115</v>
      </c>
      <c r="P321" s="30">
        <v>8.0198348629868896E-2</v>
      </c>
      <c r="Q321" s="30">
        <f t="shared" si="71"/>
        <v>0.92480615639748942</v>
      </c>
      <c r="R321" s="30">
        <f t="shared" si="71"/>
        <v>7.5093843602510549E-2</v>
      </c>
      <c r="S321" s="31">
        <f t="shared" si="72"/>
        <v>0.94715886574735375</v>
      </c>
      <c r="T321" s="31">
        <v>5.2841134252646298E-2</v>
      </c>
      <c r="U321" s="31">
        <f t="shared" si="73"/>
        <v>0.9439373277776657</v>
      </c>
      <c r="V321" s="31">
        <v>5.6062672222334298E-2</v>
      </c>
      <c r="W321" s="31">
        <f t="shared" si="74"/>
        <v>0.94541182303612603</v>
      </c>
      <c r="X321" s="31">
        <f t="shared" si="74"/>
        <v>5.4488176963874008E-2</v>
      </c>
      <c r="Y321" s="21"/>
    </row>
    <row r="322" spans="12:25" x14ac:dyDescent="0.25">
      <c r="L322" s="6">
        <v>315</v>
      </c>
      <c r="M322" s="30">
        <v>0.93049197652936178</v>
      </c>
      <c r="N322" s="30">
        <v>6.9508023470638197E-2</v>
      </c>
      <c r="O322" s="30">
        <v>0.92005972616810849</v>
      </c>
      <c r="P322" s="30">
        <v>7.9940273831891506E-2</v>
      </c>
      <c r="Q322" s="30">
        <f t="shared" si="71"/>
        <v>0.92504822612142212</v>
      </c>
      <c r="R322" s="30">
        <f t="shared" si="71"/>
        <v>7.4851773878577957E-2</v>
      </c>
      <c r="S322" s="31">
        <f t="shared" si="72"/>
        <v>0.94731431455424153</v>
      </c>
      <c r="T322" s="31">
        <v>5.2685685445758502E-2</v>
      </c>
      <c r="U322" s="31">
        <f t="shared" si="73"/>
        <v>0.94409090854587374</v>
      </c>
      <c r="V322" s="31">
        <v>5.5909091454126203E-2</v>
      </c>
      <c r="W322" s="31">
        <f t="shared" si="74"/>
        <v>0.94556629818109428</v>
      </c>
      <c r="X322" s="31">
        <f t="shared" si="74"/>
        <v>5.4333701818905719E-2</v>
      </c>
      <c r="Y322" s="21"/>
    </row>
    <row r="323" spans="12:25" x14ac:dyDescent="0.25">
      <c r="L323" s="6">
        <v>316</v>
      </c>
      <c r="M323" s="30">
        <v>0.93071617627718906</v>
      </c>
      <c r="N323" s="30">
        <v>6.9283823722810903E-2</v>
      </c>
      <c r="O323" s="30">
        <v>0.92031607352823175</v>
      </c>
      <c r="P323" s="30">
        <v>7.9683926471768293E-2</v>
      </c>
      <c r="Q323" s="30">
        <f t="shared" si="71"/>
        <v>0.92528889195962116</v>
      </c>
      <c r="R323" s="30">
        <f t="shared" si="71"/>
        <v>7.4611108040378862E-2</v>
      </c>
      <c r="S323" s="31">
        <f t="shared" si="72"/>
        <v>0.94746989306222551</v>
      </c>
      <c r="T323" s="31">
        <v>5.2530106937774497E-2</v>
      </c>
      <c r="U323" s="31">
        <f t="shared" si="73"/>
        <v>0.94424252042376977</v>
      </c>
      <c r="V323" s="31">
        <v>5.5757479576230201E-2</v>
      </c>
      <c r="W323" s="31">
        <f t="shared" si="74"/>
        <v>0.94571982664665533</v>
      </c>
      <c r="X323" s="31">
        <f t="shared" si="74"/>
        <v>5.418017335334465E-2</v>
      </c>
      <c r="Y323" s="21"/>
    </row>
    <row r="324" spans="12:25" x14ac:dyDescent="0.25">
      <c r="L324" s="6">
        <v>317</v>
      </c>
      <c r="M324" s="30">
        <v>0.93093931502827199</v>
      </c>
      <c r="N324" s="30">
        <v>6.9060684971728001E-2</v>
      </c>
      <c r="O324" s="30">
        <v>0.92057070632646842</v>
      </c>
      <c r="P324" s="30">
        <v>7.9429293673531604E-2</v>
      </c>
      <c r="Q324" s="30">
        <f t="shared" si="71"/>
        <v>0.92552816169361418</v>
      </c>
      <c r="R324" s="30">
        <f t="shared" si="71"/>
        <v>7.4371838306385898E-2</v>
      </c>
      <c r="S324" s="31">
        <f t="shared" si="72"/>
        <v>0.94762559148250902</v>
      </c>
      <c r="T324" s="31">
        <v>5.2374408517490999E-2</v>
      </c>
      <c r="U324" s="31">
        <f t="shared" si="73"/>
        <v>0.94439225196774879</v>
      </c>
      <c r="V324" s="31">
        <v>5.56077480322512E-2</v>
      </c>
      <c r="W324" s="31">
        <f t="shared" si="74"/>
        <v>0.94587244908624024</v>
      </c>
      <c r="X324" s="31">
        <f t="shared" si="74"/>
        <v>5.4027550913759756E-2</v>
      </c>
      <c r="Y324" s="21"/>
    </row>
    <row r="325" spans="12:25" x14ac:dyDescent="0.25">
      <c r="L325" s="6">
        <v>318</v>
      </c>
      <c r="M325" s="30">
        <v>0.93116139520035857</v>
      </c>
      <c r="N325" s="30">
        <v>6.8838604799641406E-2</v>
      </c>
      <c r="O325" s="30">
        <v>0.92082363743878637</v>
      </c>
      <c r="P325" s="30">
        <v>7.9176362561213603E-2</v>
      </c>
      <c r="Q325" s="30">
        <f t="shared" si="71"/>
        <v>0.92576604310492816</v>
      </c>
      <c r="R325" s="30">
        <f t="shared" si="71"/>
        <v>7.4133956895071823E-2</v>
      </c>
      <c r="S325" s="31">
        <f t="shared" si="72"/>
        <v>0.94778140002629574</v>
      </c>
      <c r="T325" s="31">
        <v>5.2218599973704302E-2</v>
      </c>
      <c r="U325" s="31">
        <f t="shared" si="73"/>
        <v>0.944540191734206</v>
      </c>
      <c r="V325" s="31">
        <v>5.5459808265793997E-2</v>
      </c>
      <c r="W325" s="31">
        <f t="shared" si="74"/>
        <v>0.94602420615328031</v>
      </c>
      <c r="X325" s="31">
        <f t="shared" si="74"/>
        <v>5.3875793846719741E-2</v>
      </c>
      <c r="Y325" s="21"/>
    </row>
    <row r="326" spans="12:25" x14ac:dyDescent="0.25">
      <c r="L326" s="6">
        <v>319</v>
      </c>
      <c r="M326" s="30">
        <v>0.93138241921119735</v>
      </c>
      <c r="N326" s="30">
        <v>6.8617580788802604E-2</v>
      </c>
      <c r="O326" s="30">
        <v>0.92107487974115354</v>
      </c>
      <c r="P326" s="30">
        <v>7.8925120258846501E-2</v>
      </c>
      <c r="Q326" s="30">
        <f t="shared" si="71"/>
        <v>0.92600254397509074</v>
      </c>
      <c r="R326" s="30">
        <f t="shared" si="71"/>
        <v>7.3897456024909242E-2</v>
      </c>
      <c r="S326" s="31">
        <f t="shared" si="72"/>
        <v>0.94793730890478867</v>
      </c>
      <c r="T326" s="31">
        <v>5.2062691095211298E-2</v>
      </c>
      <c r="U326" s="31">
        <f t="shared" si="73"/>
        <v>0.94468642827953675</v>
      </c>
      <c r="V326" s="31">
        <v>5.5313571720463299E-2</v>
      </c>
      <c r="W326" s="31">
        <f t="shared" si="74"/>
        <v>0.94617513850120649</v>
      </c>
      <c r="X326" s="31">
        <f t="shared" si="74"/>
        <v>5.3724861498793533E-2</v>
      </c>
      <c r="Y326" s="21"/>
    </row>
    <row r="327" spans="12:25" x14ac:dyDescent="0.25">
      <c r="L327" s="6">
        <v>320</v>
      </c>
      <c r="M327" s="30">
        <v>0.93160238947853669</v>
      </c>
      <c r="N327" s="30">
        <v>6.8397610521463301E-2</v>
      </c>
      <c r="O327" s="30">
        <v>0.92132444610953734</v>
      </c>
      <c r="P327" s="30">
        <v>7.8675553890462699E-2</v>
      </c>
      <c r="Q327" s="30">
        <f t="shared" si="71"/>
        <v>0.92623767208562913</v>
      </c>
      <c r="R327" s="30">
        <f t="shared" si="71"/>
        <v>7.366232791437094E-2</v>
      </c>
      <c r="S327" s="31">
        <f t="shared" si="72"/>
        <v>0.9480933083291917</v>
      </c>
      <c r="T327" s="31">
        <v>5.1906691670808303E-2</v>
      </c>
      <c r="U327" s="31">
        <f t="shared" si="73"/>
        <v>0.94483105016013613</v>
      </c>
      <c r="V327" s="31">
        <v>5.5168949839863902E-2</v>
      </c>
      <c r="W327" s="31">
        <f t="shared" si="74"/>
        <v>0.94632528678345018</v>
      </c>
      <c r="X327" s="31">
        <f t="shared" si="74"/>
        <v>5.3574713216549844E-2</v>
      </c>
      <c r="Y327" s="21"/>
    </row>
    <row r="328" spans="12:25" x14ac:dyDescent="0.25">
      <c r="L328" s="6">
        <v>321</v>
      </c>
      <c r="M328" s="30">
        <v>0.93182130842012478</v>
      </c>
      <c r="N328" s="30">
        <v>6.8178691579875203E-2</v>
      </c>
      <c r="O328" s="30">
        <v>0.92157234941990551</v>
      </c>
      <c r="P328" s="30">
        <v>7.8427650580094502E-2</v>
      </c>
      <c r="Q328" s="30">
        <f t="shared" ref="Q328:R391" si="75">(O328*0.5129)+(M328*0.487)</f>
        <v>0.92647143521807029</v>
      </c>
      <c r="R328" s="30">
        <f t="shared" si="75"/>
        <v>7.3428564781929689E-2</v>
      </c>
      <c r="S328" s="31">
        <f t="shared" ref="S328:S391" si="76">1-T328</f>
        <v>0.94824938851070795</v>
      </c>
      <c r="T328" s="31">
        <v>5.1750611489292102E-2</v>
      </c>
      <c r="U328" s="31">
        <f t="shared" ref="U328:U391" si="77">1-V328</f>
        <v>0.94497414593239926</v>
      </c>
      <c r="V328" s="31">
        <v>5.5025854067600799E-2</v>
      </c>
      <c r="W328" s="31">
        <f t="shared" ref="W328:X391" si="78">(U328*0.5129)+(S328*0.487)</f>
        <v>0.94647469165344233</v>
      </c>
      <c r="X328" s="31">
        <f t="shared" si="78"/>
        <v>5.3425308346557704E-2</v>
      </c>
      <c r="Y328" s="21"/>
    </row>
    <row r="329" spans="12:25" x14ac:dyDescent="0.25">
      <c r="L329" s="6">
        <v>322</v>
      </c>
      <c r="M329" s="30">
        <v>0.93203917845370998</v>
      </c>
      <c r="N329" s="30">
        <v>6.7960821546290004E-2</v>
      </c>
      <c r="O329" s="30">
        <v>0.9218186025482259</v>
      </c>
      <c r="P329" s="30">
        <v>7.8181397451774104E-2</v>
      </c>
      <c r="Q329" s="30">
        <f t="shared" si="75"/>
        <v>0.92670384115394189</v>
      </c>
      <c r="R329" s="30">
        <f t="shared" si="75"/>
        <v>7.3196158846058165E-2</v>
      </c>
      <c r="S329" s="31">
        <f t="shared" si="76"/>
        <v>0.94840553966054086</v>
      </c>
      <c r="T329" s="31">
        <v>5.1594460339459101E-2</v>
      </c>
      <c r="U329" s="31">
        <f t="shared" si="77"/>
        <v>0.94511580415272134</v>
      </c>
      <c r="V329" s="31">
        <v>5.4884195847278702E-2</v>
      </c>
      <c r="W329" s="31">
        <f t="shared" si="78"/>
        <v>0.94662339376461424</v>
      </c>
      <c r="X329" s="31">
        <f t="shared" si="78"/>
        <v>5.3276606235385826E-2</v>
      </c>
      <c r="Y329" s="21"/>
    </row>
    <row r="330" spans="12:25" x14ac:dyDescent="0.25">
      <c r="L330" s="6">
        <v>323</v>
      </c>
      <c r="M330" s="30">
        <v>0.93225600199704073</v>
      </c>
      <c r="N330" s="30">
        <v>6.7743998002959299E-2</v>
      </c>
      <c r="O330" s="30">
        <v>0.92206321837046623</v>
      </c>
      <c r="P330" s="30">
        <v>7.7936781629533797E-2</v>
      </c>
      <c r="Q330" s="30">
        <f t="shared" si="75"/>
        <v>0.92693489767477089</v>
      </c>
      <c r="R330" s="30">
        <f t="shared" si="75"/>
        <v>7.296510232522907E-2</v>
      </c>
      <c r="S330" s="31">
        <f t="shared" si="76"/>
        <v>0.94856175198989412</v>
      </c>
      <c r="T330" s="31">
        <v>5.1438248010105901E-2</v>
      </c>
      <c r="U330" s="31">
        <f t="shared" si="77"/>
        <v>0.94525611337749771</v>
      </c>
      <c r="V330" s="31">
        <v>5.4743886622502298E-2</v>
      </c>
      <c r="W330" s="31">
        <f t="shared" si="78"/>
        <v>0.94677143377039696</v>
      </c>
      <c r="X330" s="31">
        <f t="shared" si="78"/>
        <v>5.3128566229603005E-2</v>
      </c>
      <c r="Y330" s="21"/>
    </row>
    <row r="331" spans="12:25" x14ac:dyDescent="0.25">
      <c r="L331" s="6">
        <v>324</v>
      </c>
      <c r="M331" s="30">
        <v>0.93247178146786525</v>
      </c>
      <c r="N331" s="30">
        <v>6.7528218532134796E-2</v>
      </c>
      <c r="O331" s="30">
        <v>0.92230620976259414</v>
      </c>
      <c r="P331" s="30">
        <v>7.7693790237405899E-2</v>
      </c>
      <c r="Q331" s="30">
        <f t="shared" si="75"/>
        <v>0.92716461256208493</v>
      </c>
      <c r="R331" s="30">
        <f t="shared" si="75"/>
        <v>7.2735387437915133E-2</v>
      </c>
      <c r="S331" s="31">
        <f t="shared" si="76"/>
        <v>0.94871801570997094</v>
      </c>
      <c r="T331" s="31">
        <v>5.1281984290029101E-2</v>
      </c>
      <c r="U331" s="31">
        <f t="shared" si="77"/>
        <v>0.94539516216312347</v>
      </c>
      <c r="V331" s="31">
        <v>5.4604837836876502E-2</v>
      </c>
      <c r="W331" s="31">
        <f t="shared" si="78"/>
        <v>0.9469188523242219</v>
      </c>
      <c r="X331" s="31">
        <f t="shared" si="78"/>
        <v>5.2981147675778134E-2</v>
      </c>
      <c r="Y331" s="21"/>
    </row>
    <row r="332" spans="12:25" x14ac:dyDescent="0.25">
      <c r="L332" s="6">
        <v>325</v>
      </c>
      <c r="M332" s="30">
        <v>0.93268651928393187</v>
      </c>
      <c r="N332" s="30">
        <v>6.7313480716068103E-2</v>
      </c>
      <c r="O332" s="30">
        <v>0.92254758960057726</v>
      </c>
      <c r="P332" s="30">
        <v>7.7452410399422703E-2</v>
      </c>
      <c r="Q332" s="30">
        <f t="shared" si="75"/>
        <v>0.92739299359741101</v>
      </c>
      <c r="R332" s="30">
        <f t="shared" si="75"/>
        <v>7.2507006402589058E-2</v>
      </c>
      <c r="S332" s="31">
        <f t="shared" si="76"/>
        <v>0.94887432103197467</v>
      </c>
      <c r="T332" s="31">
        <v>5.11256789680253E-2</v>
      </c>
      <c r="U332" s="31">
        <f t="shared" si="77"/>
        <v>0.94553303906599384</v>
      </c>
      <c r="V332" s="31">
        <v>5.4466960934006201E-2</v>
      </c>
      <c r="W332" s="31">
        <f t="shared" si="78"/>
        <v>0.94706569007951991</v>
      </c>
      <c r="X332" s="31">
        <f t="shared" si="78"/>
        <v>5.2834309920480105E-2</v>
      </c>
      <c r="Y332" s="21"/>
    </row>
    <row r="333" spans="12:25" x14ac:dyDescent="0.25">
      <c r="L333" s="6">
        <v>326</v>
      </c>
      <c r="M333" s="30">
        <v>0.93290021786298905</v>
      </c>
      <c r="N333" s="30">
        <v>6.7099782137010899E-2</v>
      </c>
      <c r="O333" s="30">
        <v>0.92278737076038364</v>
      </c>
      <c r="P333" s="30">
        <v>7.7212629239616401E-2</v>
      </c>
      <c r="Q333" s="30">
        <f t="shared" si="75"/>
        <v>0.92762004856227642</v>
      </c>
      <c r="R333" s="30">
        <f t="shared" si="75"/>
        <v>7.2279951437723561E-2</v>
      </c>
      <c r="S333" s="31">
        <f t="shared" si="76"/>
        <v>0.94903065816710896</v>
      </c>
      <c r="T333" s="31">
        <v>5.0969341832891001E-2</v>
      </c>
      <c r="U333" s="31">
        <f t="shared" si="77"/>
        <v>0.94566983264250393</v>
      </c>
      <c r="V333" s="31">
        <v>5.4330167357496101E-2</v>
      </c>
      <c r="W333" s="31">
        <f t="shared" si="78"/>
        <v>0.94721198768972226</v>
      </c>
      <c r="X333" s="31">
        <f t="shared" si="78"/>
        <v>5.2688012310277671E-2</v>
      </c>
      <c r="Y333" s="21"/>
    </row>
    <row r="334" spans="12:25" x14ac:dyDescent="0.25">
      <c r="L334" s="6">
        <v>327</v>
      </c>
      <c r="M334" s="30">
        <v>0.933112879622785</v>
      </c>
      <c r="N334" s="30">
        <v>6.6887120377215004E-2</v>
      </c>
      <c r="O334" s="30">
        <v>0.9230255661179807</v>
      </c>
      <c r="P334" s="30">
        <v>7.69744338820193E-2</v>
      </c>
      <c r="Q334" s="30">
        <f t="shared" si="75"/>
        <v>0.9278457852382086</v>
      </c>
      <c r="R334" s="30">
        <f t="shared" si="75"/>
        <v>7.2054214761791413E-2</v>
      </c>
      <c r="S334" s="31">
        <f t="shared" si="76"/>
        <v>0.94918701732657706</v>
      </c>
      <c r="T334" s="31">
        <v>5.08129826734229E-2</v>
      </c>
      <c r="U334" s="31">
        <f t="shared" si="77"/>
        <v>0.94580563144904906</v>
      </c>
      <c r="V334" s="31">
        <v>5.4194368550951E-2</v>
      </c>
      <c r="W334" s="31">
        <f t="shared" si="78"/>
        <v>0.94735778580826024</v>
      </c>
      <c r="X334" s="31">
        <f t="shared" si="78"/>
        <v>5.2542214191739725E-2</v>
      </c>
      <c r="Y334" s="21"/>
    </row>
    <row r="335" spans="12:25" x14ac:dyDescent="0.25">
      <c r="L335" s="6">
        <v>328</v>
      </c>
      <c r="M335" s="30">
        <v>0.93332450698106817</v>
      </c>
      <c r="N335" s="30">
        <v>6.6675493018931803E-2</v>
      </c>
      <c r="O335" s="30">
        <v>0.92326218854933628</v>
      </c>
      <c r="P335" s="30">
        <v>7.6737811450663704E-2</v>
      </c>
      <c r="Q335" s="30">
        <f t="shared" si="75"/>
        <v>0.92807021140673474</v>
      </c>
      <c r="R335" s="30">
        <f t="shared" si="75"/>
        <v>7.1829788593265206E-2</v>
      </c>
      <c r="S335" s="31">
        <f t="shared" si="76"/>
        <v>0.94934338872158264</v>
      </c>
      <c r="T335" s="31">
        <v>5.0656611278417397E-2</v>
      </c>
      <c r="U335" s="31">
        <f t="shared" si="77"/>
        <v>0.94594052404202433</v>
      </c>
      <c r="V335" s="31">
        <v>5.4059475957975701E-2</v>
      </c>
      <c r="W335" s="31">
        <f t="shared" si="78"/>
        <v>0.94750312508856505</v>
      </c>
      <c r="X335" s="31">
        <f t="shared" si="78"/>
        <v>5.2396874911435007E-2</v>
      </c>
      <c r="Y335" s="21"/>
    </row>
    <row r="336" spans="12:25" x14ac:dyDescent="0.25">
      <c r="L336" s="6">
        <v>329</v>
      </c>
      <c r="M336" s="30">
        <v>0.93353510235558679</v>
      </c>
      <c r="N336" s="30">
        <v>6.6464897644413198E-2</v>
      </c>
      <c r="O336" s="30">
        <v>0.92349725093041812</v>
      </c>
      <c r="P336" s="30">
        <v>7.6502749069581905E-2</v>
      </c>
      <c r="Q336" s="30">
        <f t="shared" si="75"/>
        <v>0.92829333484938226</v>
      </c>
      <c r="R336" s="30">
        <f t="shared" si="75"/>
        <v>7.1606665150617782E-2</v>
      </c>
      <c r="S336" s="31">
        <f t="shared" si="76"/>
        <v>0.94949976256332891</v>
      </c>
      <c r="T336" s="31">
        <v>5.0500237436671098E-2</v>
      </c>
      <c r="U336" s="31">
        <f t="shared" si="77"/>
        <v>0.94607459897782498</v>
      </c>
      <c r="V336" s="31">
        <v>5.3925401022175003E-2</v>
      </c>
      <c r="W336" s="31">
        <f t="shared" si="78"/>
        <v>0.94764804618406773</v>
      </c>
      <c r="X336" s="31">
        <f t="shared" si="78"/>
        <v>5.2251953815932381E-2</v>
      </c>
      <c r="Y336" s="21"/>
    </row>
    <row r="337" spans="12:25" x14ac:dyDescent="0.25">
      <c r="L337" s="6">
        <v>330</v>
      </c>
      <c r="M337" s="30">
        <v>0.93374466816408919</v>
      </c>
      <c r="N337" s="30">
        <v>6.62553318359108E-2</v>
      </c>
      <c r="O337" s="30">
        <v>0.92373076613719385</v>
      </c>
      <c r="P337" s="30">
        <v>7.6269233862806096E-2</v>
      </c>
      <c r="Q337" s="30">
        <f t="shared" si="75"/>
        <v>0.92851516334767825</v>
      </c>
      <c r="R337" s="30">
        <f t="shared" si="75"/>
        <v>7.1384836652321815E-2</v>
      </c>
      <c r="S337" s="31">
        <f t="shared" si="76"/>
        <v>0.94965612906301944</v>
      </c>
      <c r="T337" s="31">
        <v>5.0343870936980603E-2</v>
      </c>
      <c r="U337" s="31">
        <f t="shared" si="77"/>
        <v>0.9462079448128462</v>
      </c>
      <c r="V337" s="31">
        <v>5.3792055187153798E-2</v>
      </c>
      <c r="W337" s="31">
        <f t="shared" si="78"/>
        <v>0.94779258974819935</v>
      </c>
      <c r="X337" s="31">
        <f t="shared" si="78"/>
        <v>5.210741025180074E-2</v>
      </c>
      <c r="Y337" s="21"/>
    </row>
    <row r="338" spans="12:25" x14ac:dyDescent="0.25">
      <c r="L338" s="6">
        <v>331</v>
      </c>
      <c r="M338" s="30">
        <v>0.9339532068243237</v>
      </c>
      <c r="N338" s="30">
        <v>6.6046793175676299E-2</v>
      </c>
      <c r="O338" s="30">
        <v>0.92396274704563131</v>
      </c>
      <c r="P338" s="30">
        <v>7.6037252954368695E-2</v>
      </c>
      <c r="Q338" s="30">
        <f t="shared" si="75"/>
        <v>0.92873570468314992</v>
      </c>
      <c r="R338" s="30">
        <f t="shared" si="75"/>
        <v>7.1164295316850062E-2</v>
      </c>
      <c r="S338" s="31">
        <f t="shared" si="76"/>
        <v>0.94981247843185734</v>
      </c>
      <c r="T338" s="31">
        <v>5.0187521568142601E-2</v>
      </c>
      <c r="U338" s="31">
        <f t="shared" si="77"/>
        <v>0.94634065010348312</v>
      </c>
      <c r="V338" s="31">
        <v>5.3659349896516897E-2</v>
      </c>
      <c r="W338" s="31">
        <f t="shared" si="78"/>
        <v>0.94793679643439099</v>
      </c>
      <c r="X338" s="31">
        <f t="shared" si="78"/>
        <v>5.1963203565608962E-2</v>
      </c>
      <c r="Y338" s="21"/>
    </row>
    <row r="339" spans="12:25" x14ac:dyDescent="0.25">
      <c r="L339" s="6">
        <v>332</v>
      </c>
      <c r="M339" s="30">
        <v>0.93416072075403878</v>
      </c>
      <c r="N339" s="30">
        <v>6.5839279245961196E-2</v>
      </c>
      <c r="O339" s="30">
        <v>0.92419320653169823</v>
      </c>
      <c r="P339" s="30">
        <v>7.5806793468301797E-2</v>
      </c>
      <c r="Q339" s="30">
        <f t="shared" si="75"/>
        <v>0.92895496663732491</v>
      </c>
      <c r="R339" s="30">
        <f t="shared" si="75"/>
        <v>7.0945033362675089E-2</v>
      </c>
      <c r="S339" s="31">
        <f t="shared" si="76"/>
        <v>0.94996880088104652</v>
      </c>
      <c r="T339" s="31">
        <v>5.0031199118953498E-2</v>
      </c>
      <c r="U339" s="31">
        <f t="shared" si="77"/>
        <v>0.94647280340613105</v>
      </c>
      <c r="V339" s="31">
        <v>5.3527196593869002E-2</v>
      </c>
      <c r="W339" s="31">
        <f t="shared" si="78"/>
        <v>0.94808070689607427</v>
      </c>
      <c r="X339" s="31">
        <f t="shared" si="78"/>
        <v>5.1819293103925766E-2</v>
      </c>
      <c r="Y339" s="21"/>
    </row>
    <row r="340" spans="12:25" x14ac:dyDescent="0.25">
      <c r="L340" s="6">
        <v>333</v>
      </c>
      <c r="M340" s="30">
        <v>0.93436721237098264</v>
      </c>
      <c r="N340" s="30">
        <v>6.5632787629017406E-2</v>
      </c>
      <c r="O340" s="30">
        <v>0.92442215747136214</v>
      </c>
      <c r="P340" s="30">
        <v>7.5577842528637904E-2</v>
      </c>
      <c r="Q340" s="30">
        <f t="shared" si="75"/>
        <v>0.92917295699173019</v>
      </c>
      <c r="R340" s="30">
        <f t="shared" si="75"/>
        <v>7.072704300826986E-2</v>
      </c>
      <c r="S340" s="31">
        <f t="shared" si="76"/>
        <v>0.95012508662179007</v>
      </c>
      <c r="T340" s="31">
        <v>4.9874913378209901E-2</v>
      </c>
      <c r="U340" s="31">
        <f t="shared" si="77"/>
        <v>0.9466044932771851</v>
      </c>
      <c r="V340" s="31">
        <v>5.3395506722814901E-2</v>
      </c>
      <c r="W340" s="31">
        <f t="shared" si="78"/>
        <v>0.94822436178668001</v>
      </c>
      <c r="X340" s="31">
        <f t="shared" si="78"/>
        <v>5.1675638213319983E-2</v>
      </c>
      <c r="Y340" s="21"/>
    </row>
    <row r="341" spans="12:25" x14ac:dyDescent="0.25">
      <c r="L341" s="6">
        <v>334</v>
      </c>
      <c r="M341" s="30">
        <v>0.93457268409290362</v>
      </c>
      <c r="N341" s="30">
        <v>6.5427315907096398E-2</v>
      </c>
      <c r="O341" s="30">
        <v>0.92464961274059088</v>
      </c>
      <c r="P341" s="30">
        <v>7.5350387259409096E-2</v>
      </c>
      <c r="Q341" s="30">
        <f t="shared" si="75"/>
        <v>0.9293896835278932</v>
      </c>
      <c r="R341" s="30">
        <f t="shared" si="75"/>
        <v>7.0510316472106871E-2</v>
      </c>
      <c r="S341" s="31">
        <f t="shared" si="76"/>
        <v>0.95028132586529157</v>
      </c>
      <c r="T341" s="31">
        <v>4.9718674134708402E-2</v>
      </c>
      <c r="U341" s="31">
        <f t="shared" si="77"/>
        <v>0.94673580827304038</v>
      </c>
      <c r="V341" s="31">
        <v>5.3264191726959599E-2</v>
      </c>
      <c r="W341" s="31">
        <f t="shared" si="78"/>
        <v>0.94836780175963942</v>
      </c>
      <c r="X341" s="31">
        <f t="shared" si="78"/>
        <v>5.1532198240360566E-2</v>
      </c>
      <c r="Y341" s="21"/>
    </row>
    <row r="342" spans="12:25" x14ac:dyDescent="0.25">
      <c r="L342" s="6">
        <v>335</v>
      </c>
      <c r="M342" s="30">
        <v>0.93477713833755005</v>
      </c>
      <c r="N342" s="30">
        <v>6.5222861662449894E-2</v>
      </c>
      <c r="O342" s="30">
        <v>0.92487558521535229</v>
      </c>
      <c r="P342" s="30">
        <v>7.5124414784647695E-2</v>
      </c>
      <c r="Q342" s="30">
        <f t="shared" si="75"/>
        <v>0.92960515402734112</v>
      </c>
      <c r="R342" s="30">
        <f t="shared" si="75"/>
        <v>7.0294845972658893E-2</v>
      </c>
      <c r="S342" s="31">
        <f t="shared" si="76"/>
        <v>0.95043750882275435</v>
      </c>
      <c r="T342" s="31">
        <v>4.95624911772456E-2</v>
      </c>
      <c r="U342" s="31">
        <f t="shared" si="77"/>
        <v>0.94686683695009233</v>
      </c>
      <c r="V342" s="31">
        <v>5.31331630499077E-2</v>
      </c>
      <c r="W342" s="31">
        <f t="shared" si="78"/>
        <v>0.94851106746838376</v>
      </c>
      <c r="X342" s="31">
        <f t="shared" si="78"/>
        <v>5.1388932531616263E-2</v>
      </c>
      <c r="Y342" s="21"/>
    </row>
    <row r="343" spans="12:25" x14ac:dyDescent="0.25">
      <c r="L343" s="6">
        <v>336</v>
      </c>
      <c r="M343" s="30">
        <v>0.93498057752267039</v>
      </c>
      <c r="N343" s="30">
        <v>6.50194224773296E-2</v>
      </c>
      <c r="O343" s="30">
        <v>0.9251000877716139</v>
      </c>
      <c r="P343" s="30">
        <v>7.4899912228386101E-2</v>
      </c>
      <c r="Q343" s="30">
        <f t="shared" si="75"/>
        <v>0.92981937627160127</v>
      </c>
      <c r="R343" s="30">
        <f t="shared" si="75"/>
        <v>7.0080623728398739E-2</v>
      </c>
      <c r="S343" s="31">
        <f t="shared" si="76"/>
        <v>0.95059362570538197</v>
      </c>
      <c r="T343" s="31">
        <v>4.9406374294618E-2</v>
      </c>
      <c r="U343" s="31">
        <f t="shared" si="77"/>
        <v>0.94699766786473594</v>
      </c>
      <c r="V343" s="31">
        <v>5.3002332135264098E-2</v>
      </c>
      <c r="W343" s="31">
        <f t="shared" si="78"/>
        <v>0.948654199566344</v>
      </c>
      <c r="X343" s="31">
        <f t="shared" si="78"/>
        <v>5.1245800433655925E-2</v>
      </c>
      <c r="Y343" s="21"/>
    </row>
    <row r="344" spans="12:25" x14ac:dyDescent="0.25">
      <c r="L344" s="6">
        <v>337</v>
      </c>
      <c r="M344" s="30">
        <v>0.93518300406601296</v>
      </c>
      <c r="N344" s="30">
        <v>6.4816995933987098E-2</v>
      </c>
      <c r="O344" s="30">
        <v>0.92532313328534355</v>
      </c>
      <c r="P344" s="30">
        <v>7.4676866714656398E-2</v>
      </c>
      <c r="Q344" s="30">
        <f t="shared" si="75"/>
        <v>0.93003235804220097</v>
      </c>
      <c r="R344" s="30">
        <f t="shared" si="75"/>
        <v>6.9867641957798987E-2</v>
      </c>
      <c r="S344" s="31">
        <f t="shared" si="76"/>
        <v>0.95074966672437777</v>
      </c>
      <c r="T344" s="31">
        <v>4.9250333275622199E-2</v>
      </c>
      <c r="U344" s="31">
        <f t="shared" si="77"/>
        <v>0.94712838957336642</v>
      </c>
      <c r="V344" s="31">
        <v>5.2871610426633603E-2</v>
      </c>
      <c r="W344" s="31">
        <f t="shared" si="78"/>
        <v>0.94879723870695165</v>
      </c>
      <c r="X344" s="31">
        <f t="shared" si="78"/>
        <v>5.1102761293048388E-2</v>
      </c>
      <c r="Y344" s="21"/>
    </row>
    <row r="345" spans="12:25" x14ac:dyDescent="0.25">
      <c r="L345" s="6">
        <v>338</v>
      </c>
      <c r="M345" s="30">
        <v>0.93538442038532577</v>
      </c>
      <c r="N345" s="30">
        <v>6.4615579614674207E-2</v>
      </c>
      <c r="O345" s="30">
        <v>0.92554473463250897</v>
      </c>
      <c r="P345" s="30">
        <v>7.4455265367491003E-2</v>
      </c>
      <c r="Q345" s="30">
        <f t="shared" si="75"/>
        <v>0.93024410712066752</v>
      </c>
      <c r="R345" s="30">
        <f t="shared" si="75"/>
        <v>6.9655892879332465E-2</v>
      </c>
      <c r="S345" s="31">
        <f t="shared" si="76"/>
        <v>0.9509056220909452</v>
      </c>
      <c r="T345" s="31">
        <v>4.9094377909054798E-2</v>
      </c>
      <c r="U345" s="31">
        <f t="shared" si="77"/>
        <v>0.94725909063237912</v>
      </c>
      <c r="V345" s="31">
        <v>5.2740909367620901E-2</v>
      </c>
      <c r="W345" s="31">
        <f t="shared" si="78"/>
        <v>0.94894022554363766</v>
      </c>
      <c r="X345" s="31">
        <f t="shared" si="78"/>
        <v>5.0959774456362447E-2</v>
      </c>
      <c r="Y345" s="21"/>
    </row>
    <row r="346" spans="12:25" x14ac:dyDescent="0.25">
      <c r="L346" s="6">
        <v>339</v>
      </c>
      <c r="M346" s="30">
        <v>0.93558482889835759</v>
      </c>
      <c r="N346" s="30">
        <v>6.4415171101642396E-2</v>
      </c>
      <c r="O346" s="30">
        <v>0.92576490468907779</v>
      </c>
      <c r="P346" s="30">
        <v>7.4235095310922206E-2</v>
      </c>
      <c r="Q346" s="30">
        <f t="shared" si="75"/>
        <v>0.93045463128852823</v>
      </c>
      <c r="R346" s="30">
        <f t="shared" si="75"/>
        <v>6.9445368711471847E-2</v>
      </c>
      <c r="S346" s="31">
        <f t="shared" si="76"/>
        <v>0.95106148201628771</v>
      </c>
      <c r="T346" s="31">
        <v>4.89385179837123E-2</v>
      </c>
      <c r="U346" s="31">
        <f t="shared" si="77"/>
        <v>0.94738985959816902</v>
      </c>
      <c r="V346" s="31">
        <v>5.2610140401830999E-2</v>
      </c>
      <c r="W346" s="31">
        <f t="shared" si="78"/>
        <v>0.9490832007298331</v>
      </c>
      <c r="X346" s="31">
        <f t="shared" si="78"/>
        <v>5.081679927016701E-2</v>
      </c>
      <c r="Y346" s="21"/>
    </row>
    <row r="347" spans="12:25" x14ac:dyDescent="0.25">
      <c r="L347" s="6">
        <v>340</v>
      </c>
      <c r="M347" s="30">
        <v>0.93578423202285654</v>
      </c>
      <c r="N347" s="30">
        <v>6.4215767977143498E-2</v>
      </c>
      <c r="O347" s="30">
        <v>0.92598365633101776</v>
      </c>
      <c r="P347" s="30">
        <v>7.4016343668982201E-2</v>
      </c>
      <c r="Q347" s="30">
        <f t="shared" si="75"/>
        <v>0.93066393832731009</v>
      </c>
      <c r="R347" s="30">
        <f t="shared" si="75"/>
        <v>6.9236061672689864E-2</v>
      </c>
      <c r="S347" s="31">
        <f t="shared" si="76"/>
        <v>0.95121723671160863</v>
      </c>
      <c r="T347" s="31">
        <v>4.8782763288391401E-2</v>
      </c>
      <c r="U347" s="31">
        <f t="shared" si="77"/>
        <v>0.94752078502713144</v>
      </c>
      <c r="V347" s="31">
        <v>5.2479214972868601E-2</v>
      </c>
      <c r="W347" s="31">
        <f t="shared" si="78"/>
        <v>0.94922620491896914</v>
      </c>
      <c r="X347" s="31">
        <f t="shared" si="78"/>
        <v>5.0673795081030919E-2</v>
      </c>
      <c r="Y347" s="21"/>
    </row>
    <row r="348" spans="12:25" x14ac:dyDescent="0.25">
      <c r="L348" s="6">
        <v>341</v>
      </c>
      <c r="M348" s="30">
        <v>0.93598263217657096</v>
      </c>
      <c r="N348" s="30">
        <v>6.4017367823429094E-2</v>
      </c>
      <c r="O348" s="30">
        <v>0.92620100243429671</v>
      </c>
      <c r="P348" s="30">
        <v>7.3798997565703295E-2</v>
      </c>
      <c r="Q348" s="30">
        <f t="shared" si="75"/>
        <v>0.93087203601854085</v>
      </c>
      <c r="R348" s="30">
        <f t="shared" si="75"/>
        <v>6.9027963981459189E-2</v>
      </c>
      <c r="S348" s="31">
        <f t="shared" si="76"/>
        <v>0.95137287638811152</v>
      </c>
      <c r="T348" s="31">
        <v>4.8627123611888499E-2</v>
      </c>
      <c r="U348" s="31">
        <f t="shared" si="77"/>
        <v>0.9476519554756615</v>
      </c>
      <c r="V348" s="31">
        <v>5.23480445243385E-2</v>
      </c>
      <c r="W348" s="31">
        <f t="shared" si="78"/>
        <v>0.94936927876447708</v>
      </c>
      <c r="X348" s="31">
        <f t="shared" si="78"/>
        <v>5.0530721235522921E-2</v>
      </c>
      <c r="Y348" s="21"/>
    </row>
    <row r="349" spans="12:25" x14ac:dyDescent="0.25">
      <c r="L349" s="6">
        <v>342</v>
      </c>
      <c r="M349" s="30">
        <v>0.93618003177724907</v>
      </c>
      <c r="N349" s="30">
        <v>6.3819968222750906E-2</v>
      </c>
      <c r="O349" s="30">
        <v>0.92641695587488215</v>
      </c>
      <c r="P349" s="30">
        <v>7.3583044125117805E-2</v>
      </c>
      <c r="Q349" s="30">
        <f t="shared" si="75"/>
        <v>0.93107893214374737</v>
      </c>
      <c r="R349" s="30">
        <f t="shared" si="75"/>
        <v>6.882106785625261E-2</v>
      </c>
      <c r="S349" s="31">
        <f t="shared" si="76"/>
        <v>0.95152839125699984</v>
      </c>
      <c r="T349" s="31">
        <v>4.8471608743000202E-2</v>
      </c>
      <c r="U349" s="31">
        <f t="shared" si="77"/>
        <v>0.94778345950015452</v>
      </c>
      <c r="V349" s="31">
        <v>5.2216540499845497E-2</v>
      </c>
      <c r="W349" s="31">
        <f t="shared" si="78"/>
        <v>0.94951246291978819</v>
      </c>
      <c r="X349" s="31">
        <f t="shared" si="78"/>
        <v>5.0387537080211854E-2</v>
      </c>
      <c r="Y349" s="21"/>
    </row>
    <row r="350" spans="12:25" x14ac:dyDescent="0.25">
      <c r="L350" s="6">
        <v>343</v>
      </c>
      <c r="M350" s="30">
        <v>0.93637643324263953</v>
      </c>
      <c r="N350" s="30">
        <v>6.36235667573605E-2</v>
      </c>
      <c r="O350" s="30">
        <v>0.92663152952874206</v>
      </c>
      <c r="P350" s="30">
        <v>7.3368470471257899E-2</v>
      </c>
      <c r="Q350" s="30">
        <f t="shared" si="75"/>
        <v>0.9312846344844572</v>
      </c>
      <c r="R350" s="30">
        <f t="shared" si="75"/>
        <v>6.8615365515542745E-2</v>
      </c>
      <c r="S350" s="31">
        <f t="shared" si="76"/>
        <v>0.95168377152947681</v>
      </c>
      <c r="T350" s="31">
        <v>4.83162284705232E-2</v>
      </c>
      <c r="U350" s="31">
        <f t="shared" si="77"/>
        <v>0.9479153856570055</v>
      </c>
      <c r="V350" s="31">
        <v>5.2084614342994502E-2</v>
      </c>
      <c r="W350" s="31">
        <f t="shared" si="78"/>
        <v>0.94965579803833333</v>
      </c>
      <c r="X350" s="31">
        <f t="shared" si="78"/>
        <v>5.0244201961666679E-2</v>
      </c>
      <c r="Y350" s="21"/>
    </row>
    <row r="351" spans="12:25" x14ac:dyDescent="0.25">
      <c r="L351" s="6">
        <v>344</v>
      </c>
      <c r="M351" s="30">
        <v>0.93657183899049035</v>
      </c>
      <c r="N351" s="30">
        <v>6.3428161009509695E-2</v>
      </c>
      <c r="O351" s="30">
        <v>0.92684473627184394</v>
      </c>
      <c r="P351" s="30">
        <v>7.3155263728156006E-2</v>
      </c>
      <c r="Q351" s="30">
        <f t="shared" si="75"/>
        <v>0.93148915082219763</v>
      </c>
      <c r="R351" s="30">
        <f t="shared" si="75"/>
        <v>6.8410849177802435E-2</v>
      </c>
      <c r="S351" s="31">
        <f t="shared" si="76"/>
        <v>0.95183900741674599</v>
      </c>
      <c r="T351" s="31">
        <v>4.8160992583254E-2</v>
      </c>
      <c r="U351" s="31">
        <f t="shared" si="77"/>
        <v>0.94804782250260977</v>
      </c>
      <c r="V351" s="31">
        <v>5.1952177497390201E-2</v>
      </c>
      <c r="W351" s="31">
        <f t="shared" si="78"/>
        <v>0.9497993247735439</v>
      </c>
      <c r="X351" s="31">
        <f t="shared" si="78"/>
        <v>5.0100675226456136E-2</v>
      </c>
      <c r="Y351" s="21"/>
    </row>
    <row r="352" spans="12:25" x14ac:dyDescent="0.25">
      <c r="L352" s="6">
        <v>345</v>
      </c>
      <c r="M352" s="30">
        <v>0.93676625143854997</v>
      </c>
      <c r="N352" s="30">
        <v>6.3233748561450004E-2</v>
      </c>
      <c r="O352" s="30">
        <v>0.92705658898015564</v>
      </c>
      <c r="P352" s="30">
        <v>7.2943411019844306E-2</v>
      </c>
      <c r="Q352" s="30">
        <f t="shared" si="75"/>
        <v>0.93169248893849566</v>
      </c>
      <c r="R352" s="30">
        <f t="shared" si="75"/>
        <v>6.82075110615043E-2</v>
      </c>
      <c r="S352" s="31">
        <f t="shared" si="76"/>
        <v>0.95199408913001082</v>
      </c>
      <c r="T352" s="31">
        <v>4.8005910869989198E-2</v>
      </c>
      <c r="U352" s="31">
        <f t="shared" si="77"/>
        <v>0.94818085859336254</v>
      </c>
      <c r="V352" s="31">
        <v>5.1819141406637501E-2</v>
      </c>
      <c r="W352" s="31">
        <f t="shared" si="78"/>
        <v>0.94994308377885095</v>
      </c>
      <c r="X352" s="31">
        <f t="shared" si="78"/>
        <v>4.9956916221149117E-2</v>
      </c>
      <c r="Y352" s="21"/>
    </row>
    <row r="353" spans="12:25" x14ac:dyDescent="0.25">
      <c r="L353" s="6">
        <v>346</v>
      </c>
      <c r="M353" s="30">
        <v>0.93695967300456684</v>
      </c>
      <c r="N353" s="30">
        <v>6.3040326995433202E-2</v>
      </c>
      <c r="O353" s="30">
        <v>0.92726710052964489</v>
      </c>
      <c r="P353" s="30">
        <v>7.2732899470355106E-2</v>
      </c>
      <c r="Q353" s="30">
        <f t="shared" si="75"/>
        <v>0.93189465661487891</v>
      </c>
      <c r="R353" s="30">
        <f t="shared" si="75"/>
        <v>6.8005343385121098E-2</v>
      </c>
      <c r="S353" s="31">
        <f t="shared" si="76"/>
        <v>0.95214900688047477</v>
      </c>
      <c r="T353" s="31">
        <v>4.7850993119525197E-2</v>
      </c>
      <c r="U353" s="31">
        <f t="shared" si="77"/>
        <v>0.94831458248565903</v>
      </c>
      <c r="V353" s="31">
        <v>5.1685417514340998E-2</v>
      </c>
      <c r="W353" s="31">
        <f t="shared" si="78"/>
        <v>0.95008711570768578</v>
      </c>
      <c r="X353" s="31">
        <f t="shared" si="78"/>
        <v>4.9812884292314272E-2</v>
      </c>
      <c r="Y353" s="21"/>
    </row>
    <row r="354" spans="12:25" x14ac:dyDescent="0.25">
      <c r="L354" s="6">
        <v>347</v>
      </c>
      <c r="M354" s="30">
        <v>0.93715210610628907</v>
      </c>
      <c r="N354" s="30">
        <v>6.2847893893710899E-2</v>
      </c>
      <c r="O354" s="30">
        <v>0.92747628379627944</v>
      </c>
      <c r="P354" s="30">
        <v>7.2523716203720598E-2</v>
      </c>
      <c r="Q354" s="30">
        <f t="shared" si="75"/>
        <v>0.93209566163287449</v>
      </c>
      <c r="R354" s="30">
        <f t="shared" si="75"/>
        <v>6.7804338367125502E-2</v>
      </c>
      <c r="S354" s="31">
        <f t="shared" si="76"/>
        <v>0.95230375087934116</v>
      </c>
      <c r="T354" s="31">
        <v>4.7696249120658799E-2</v>
      </c>
      <c r="U354" s="31">
        <f t="shared" si="77"/>
        <v>0.94844908273589423</v>
      </c>
      <c r="V354" s="31">
        <v>5.1550917264105801E-2</v>
      </c>
      <c r="W354" s="31">
        <f t="shared" si="78"/>
        <v>0.95023146121347923</v>
      </c>
      <c r="X354" s="31">
        <f t="shared" si="78"/>
        <v>4.9668538786520701E-2</v>
      </c>
      <c r="Y354" s="21"/>
    </row>
    <row r="355" spans="12:25" x14ac:dyDescent="0.25">
      <c r="L355" s="6">
        <v>348</v>
      </c>
      <c r="M355" s="30">
        <v>0.93734355316146534</v>
      </c>
      <c r="N355" s="30">
        <v>6.2656446838534705E-2</v>
      </c>
      <c r="O355" s="30">
        <v>0.9276841516560268</v>
      </c>
      <c r="P355" s="30">
        <v>7.2315848343973199E-2</v>
      </c>
      <c r="Q355" s="30">
        <f t="shared" si="75"/>
        <v>0.93229551177400971</v>
      </c>
      <c r="R355" s="30">
        <f t="shared" si="75"/>
        <v>6.7604488225990259E-2</v>
      </c>
      <c r="S355" s="31">
        <f t="shared" si="76"/>
        <v>0.95245831133781356</v>
      </c>
      <c r="T355" s="31">
        <v>4.7541688662186499E-2</v>
      </c>
      <c r="U355" s="31">
        <f t="shared" si="77"/>
        <v>0.94858444790046348</v>
      </c>
      <c r="V355" s="31">
        <v>5.14155520995365E-2</v>
      </c>
      <c r="W355" s="31">
        <f t="shared" si="78"/>
        <v>0.95037616094966293</v>
      </c>
      <c r="X355" s="31">
        <f t="shared" si="78"/>
        <v>4.9523839050337096E-2</v>
      </c>
      <c r="Y355" s="21"/>
    </row>
    <row r="356" spans="12:25" x14ac:dyDescent="0.25">
      <c r="L356" s="6">
        <v>349</v>
      </c>
      <c r="M356" s="30">
        <v>0.93753401658784363</v>
      </c>
      <c r="N356" s="30">
        <v>6.2465983412156402E-2</v>
      </c>
      <c r="O356" s="30">
        <v>0.92789071698485492</v>
      </c>
      <c r="P356" s="30">
        <v>7.2109283015145104E-2</v>
      </c>
      <c r="Q356" s="30">
        <f t="shared" si="75"/>
        <v>0.93249421481981198</v>
      </c>
      <c r="R356" s="30">
        <f t="shared" si="75"/>
        <v>6.7405785180188096E-2</v>
      </c>
      <c r="S356" s="31">
        <f t="shared" si="76"/>
        <v>0.95261267846709519</v>
      </c>
      <c r="T356" s="31">
        <v>4.73873215329048E-2</v>
      </c>
      <c r="U356" s="31">
        <f t="shared" si="77"/>
        <v>0.94872076653576198</v>
      </c>
      <c r="V356" s="31">
        <v>5.1279233464238003E-2</v>
      </c>
      <c r="W356" s="31">
        <f t="shared" si="78"/>
        <v>0.9505212555696676</v>
      </c>
      <c r="X356" s="31">
        <f t="shared" si="78"/>
        <v>4.9378744430332307E-2</v>
      </c>
      <c r="Y356" s="21"/>
    </row>
    <row r="357" spans="12:25" x14ac:dyDescent="0.25">
      <c r="L357" s="6">
        <v>350</v>
      </c>
      <c r="M357" s="30">
        <v>0.93772349880317241</v>
      </c>
      <c r="N357" s="30">
        <v>6.2276501196827601E-2</v>
      </c>
      <c r="O357" s="30">
        <v>0.92809599265873144</v>
      </c>
      <c r="P357" s="30">
        <v>7.1904007341268603E-2</v>
      </c>
      <c r="Q357" s="30">
        <f t="shared" si="75"/>
        <v>0.93269177855180829</v>
      </c>
      <c r="R357" s="30">
        <f t="shared" si="75"/>
        <v>6.7208221448191705E-2</v>
      </c>
      <c r="S357" s="31">
        <f t="shared" si="76"/>
        <v>0.95276684247838983</v>
      </c>
      <c r="T357" s="31">
        <v>4.7233157521610197E-2</v>
      </c>
      <c r="U357" s="31">
        <f t="shared" si="77"/>
        <v>0.94885812719818485</v>
      </c>
      <c r="V357" s="31">
        <v>5.1141872801815098E-2</v>
      </c>
      <c r="W357" s="31">
        <f t="shared" si="78"/>
        <v>0.95066678572692487</v>
      </c>
      <c r="X357" s="31">
        <f t="shared" si="78"/>
        <v>4.9233214273075129E-2</v>
      </c>
      <c r="Y357" s="21"/>
    </row>
    <row r="358" spans="12:25" x14ac:dyDescent="0.25">
      <c r="L358" s="6">
        <v>351</v>
      </c>
      <c r="M358" s="30">
        <v>0.93791200222519999</v>
      </c>
      <c r="N358" s="30">
        <v>6.2087997774800001E-2</v>
      </c>
      <c r="O358" s="30">
        <v>0.92829999155362386</v>
      </c>
      <c r="P358" s="30">
        <v>7.1700008446376098E-2</v>
      </c>
      <c r="Q358" s="30">
        <f t="shared" si="75"/>
        <v>0.93288821075152606</v>
      </c>
      <c r="R358" s="30">
        <f t="shared" si="75"/>
        <v>6.701178924847391E-2</v>
      </c>
      <c r="S358" s="31">
        <f t="shared" si="76"/>
        <v>0.95292079358290049</v>
      </c>
      <c r="T358" s="31">
        <v>4.7079206417099499E-2</v>
      </c>
      <c r="U358" s="31">
        <f t="shared" si="77"/>
        <v>0.94899661297150906</v>
      </c>
      <c r="V358" s="31">
        <v>5.1003387028490901E-2</v>
      </c>
      <c r="W358" s="31">
        <f t="shared" si="78"/>
        <v>0.95081278926795953</v>
      </c>
      <c r="X358" s="31">
        <f t="shared" si="78"/>
        <v>4.9087210732040434E-2</v>
      </c>
      <c r="Y358" s="21"/>
    </row>
    <row r="359" spans="12:25" x14ac:dyDescent="0.25">
      <c r="L359" s="6">
        <v>352</v>
      </c>
      <c r="M359" s="30">
        <v>0.93809952927167473</v>
      </c>
      <c r="N359" s="30">
        <v>6.1900470728325302E-2</v>
      </c>
      <c r="O359" s="30">
        <v>0.92850272654550037</v>
      </c>
      <c r="P359" s="30">
        <v>7.1497273454499605E-2</v>
      </c>
      <c r="Q359" s="30">
        <f t="shared" si="75"/>
        <v>0.93308351920049271</v>
      </c>
      <c r="R359" s="30">
        <f t="shared" si="75"/>
        <v>6.6816480799507277E-2</v>
      </c>
      <c r="S359" s="31">
        <f t="shared" si="76"/>
        <v>0.95307452199183085</v>
      </c>
      <c r="T359" s="31">
        <v>4.6925478008169097E-2</v>
      </c>
      <c r="U359" s="31">
        <f t="shared" si="77"/>
        <v>0.9491362351746232</v>
      </c>
      <c r="V359" s="31">
        <v>5.08637648253768E-2</v>
      </c>
      <c r="W359" s="31">
        <f t="shared" si="78"/>
        <v>0.95095926723108581</v>
      </c>
      <c r="X359" s="31">
        <f t="shared" si="78"/>
        <v>4.8940732768914114E-2</v>
      </c>
      <c r="Y359" s="21"/>
    </row>
    <row r="360" spans="12:25" x14ac:dyDescent="0.25">
      <c r="L360" s="6">
        <v>353</v>
      </c>
      <c r="M360" s="30">
        <v>0.93828608236034494</v>
      </c>
      <c r="N360" s="30">
        <v>6.1713917639655003E-2</v>
      </c>
      <c r="O360" s="30">
        <v>0.92870421051032837</v>
      </c>
      <c r="P360" s="30">
        <v>7.1295789489671593E-2</v>
      </c>
      <c r="Q360" s="30">
        <f t="shared" si="75"/>
        <v>0.93327771168023532</v>
      </c>
      <c r="R360" s="30">
        <f t="shared" si="75"/>
        <v>6.662228831976455E-2</v>
      </c>
      <c r="S360" s="31">
        <f t="shared" si="76"/>
        <v>0.95322801791638434</v>
      </c>
      <c r="T360" s="31">
        <v>4.6771982083615701E-2</v>
      </c>
      <c r="U360" s="31">
        <f t="shared" si="77"/>
        <v>0.9492769546400015</v>
      </c>
      <c r="V360" s="31">
        <v>5.0723045359998498E-2</v>
      </c>
      <c r="W360" s="31">
        <f t="shared" si="78"/>
        <v>0.95110619476013603</v>
      </c>
      <c r="X360" s="31">
        <f t="shared" si="78"/>
        <v>4.8793805239864076E-2</v>
      </c>
      <c r="Y360" s="21"/>
    </row>
    <row r="361" spans="12:25" x14ac:dyDescent="0.25">
      <c r="L361" s="6">
        <v>354</v>
      </c>
      <c r="M361" s="30">
        <v>0.93847166390895909</v>
      </c>
      <c r="N361" s="30">
        <v>6.15283360910409E-2</v>
      </c>
      <c r="O361" s="30">
        <v>0.92890445632407559</v>
      </c>
      <c r="P361" s="30">
        <v>7.1095543675924397E-2</v>
      </c>
      <c r="Q361" s="30">
        <f t="shared" si="75"/>
        <v>0.93347079597228144</v>
      </c>
      <c r="R361" s="30">
        <f t="shared" si="75"/>
        <v>6.6429204027718541E-2</v>
      </c>
      <c r="S361" s="31">
        <f t="shared" si="76"/>
        <v>0.95338127156776431</v>
      </c>
      <c r="T361" s="31">
        <v>4.6618728432235697E-2</v>
      </c>
      <c r="U361" s="31">
        <f t="shared" si="77"/>
        <v>0.94941873114889075</v>
      </c>
      <c r="V361" s="31">
        <v>5.05812688511093E-2</v>
      </c>
      <c r="W361" s="31">
        <f t="shared" si="78"/>
        <v>0.95125354645976734</v>
      </c>
      <c r="X361" s="31">
        <f t="shared" si="78"/>
        <v>4.8646453540232747E-2</v>
      </c>
      <c r="Y361" s="21"/>
    </row>
    <row r="362" spans="12:25" x14ac:dyDescent="0.25">
      <c r="L362" s="6">
        <v>355</v>
      </c>
      <c r="M362" s="30">
        <v>0.93865627633526527</v>
      </c>
      <c r="N362" s="30">
        <v>6.1343723664734701E-2</v>
      </c>
      <c r="O362" s="30">
        <v>0.92910347686270989</v>
      </c>
      <c r="P362" s="30">
        <v>7.0896523137290099E-2</v>
      </c>
      <c r="Q362" s="30">
        <f t="shared" si="75"/>
        <v>0.93366277985815804</v>
      </c>
      <c r="R362" s="30">
        <f t="shared" si="75"/>
        <v>6.6237220141841899E-2</v>
      </c>
      <c r="S362" s="31">
        <f t="shared" si="76"/>
        <v>0.95353427315717421</v>
      </c>
      <c r="T362" s="31">
        <v>4.6465726842825801E-2</v>
      </c>
      <c r="U362" s="31">
        <f t="shared" si="77"/>
        <v>0.9495615244825375</v>
      </c>
      <c r="V362" s="31">
        <v>5.04384755174625E-2</v>
      </c>
      <c r="W362" s="31">
        <f t="shared" si="78"/>
        <v>0.95140129693463726</v>
      </c>
      <c r="X362" s="31">
        <f t="shared" si="78"/>
        <v>4.8498703065362678E-2</v>
      </c>
      <c r="Y362" s="21"/>
    </row>
    <row r="363" spans="12:25" x14ac:dyDescent="0.25">
      <c r="L363" s="6">
        <v>356</v>
      </c>
      <c r="M363" s="30">
        <v>0.93883992205701206</v>
      </c>
      <c r="N363" s="30">
        <v>6.1160077942987903E-2</v>
      </c>
      <c r="O363" s="30">
        <v>0.929301285002199</v>
      </c>
      <c r="P363" s="30">
        <v>7.0698714997801004E-2</v>
      </c>
      <c r="Q363" s="30">
        <f t="shared" si="75"/>
        <v>0.93385367111939277</v>
      </c>
      <c r="R363" s="30">
        <f t="shared" si="75"/>
        <v>6.6046328880607241E-2</v>
      </c>
      <c r="S363" s="31">
        <f t="shared" si="76"/>
        <v>0.95368701289581748</v>
      </c>
      <c r="T363" s="31">
        <v>4.6312987104182503E-2</v>
      </c>
      <c r="U363" s="31">
        <f t="shared" si="77"/>
        <v>0.94970529442218854</v>
      </c>
      <c r="V363" s="31">
        <v>5.0294705577811502E-2</v>
      </c>
      <c r="W363" s="31">
        <f t="shared" si="78"/>
        <v>0.95154942078940363</v>
      </c>
      <c r="X363" s="31">
        <f t="shared" si="78"/>
        <v>4.8350579210596399E-2</v>
      </c>
      <c r="Y363" s="21"/>
    </row>
    <row r="364" spans="12:25" x14ac:dyDescent="0.25">
      <c r="L364" s="6">
        <v>357</v>
      </c>
      <c r="M364" s="30">
        <v>0.93902260349194755</v>
      </c>
      <c r="N364" s="30">
        <v>6.0977396508052402E-2</v>
      </c>
      <c r="O364" s="30">
        <v>0.92949789361851054</v>
      </c>
      <c r="P364" s="30">
        <v>7.0502106381489502E-2</v>
      </c>
      <c r="Q364" s="30">
        <f t="shared" si="75"/>
        <v>0.9340434775375126</v>
      </c>
      <c r="R364" s="30">
        <f t="shared" si="75"/>
        <v>6.5856522462487493E-2</v>
      </c>
      <c r="S364" s="31">
        <f t="shared" si="76"/>
        <v>0.95383948099489746</v>
      </c>
      <c r="T364" s="31">
        <v>4.6160519005102499E-2</v>
      </c>
      <c r="U364" s="31">
        <f t="shared" si="77"/>
        <v>0.94985000074909032</v>
      </c>
      <c r="V364" s="31">
        <v>5.0149999250909703E-2</v>
      </c>
      <c r="W364" s="31">
        <f t="shared" si="78"/>
        <v>0.95169789262872351</v>
      </c>
      <c r="X364" s="31">
        <f t="shared" si="78"/>
        <v>4.8202107371276504E-2</v>
      </c>
      <c r="Y364" s="21"/>
    </row>
    <row r="365" spans="12:25" x14ac:dyDescent="0.25">
      <c r="L365" s="6">
        <v>358</v>
      </c>
      <c r="M365" s="30">
        <v>0.93920432305782031</v>
      </c>
      <c r="N365" s="30">
        <v>6.0795676942179702E-2</v>
      </c>
      <c r="O365" s="30">
        <v>0.92969331558761215</v>
      </c>
      <c r="P365" s="30">
        <v>7.0306684412387896E-2</v>
      </c>
      <c r="Q365" s="30">
        <f t="shared" si="75"/>
        <v>0.93423220689404474</v>
      </c>
      <c r="R365" s="30">
        <f t="shared" si="75"/>
        <v>6.5667793105955274E-2</v>
      </c>
      <c r="S365" s="31">
        <f t="shared" si="76"/>
        <v>0.95399166766561794</v>
      </c>
      <c r="T365" s="31">
        <v>4.6008332334382097E-2</v>
      </c>
      <c r="U365" s="31">
        <f t="shared" si="77"/>
        <v>0.94999560324448962</v>
      </c>
      <c r="V365" s="31">
        <v>5.0004396755510397E-2</v>
      </c>
      <c r="W365" s="31">
        <f t="shared" si="78"/>
        <v>0.95184668705725461</v>
      </c>
      <c r="X365" s="31">
        <f t="shared" si="78"/>
        <v>4.8053312942745369E-2</v>
      </c>
      <c r="Y365" s="21"/>
    </row>
    <row r="366" spans="12:25" x14ac:dyDescent="0.25">
      <c r="L366" s="6">
        <v>359</v>
      </c>
      <c r="M366" s="30">
        <v>0.93938508317237845</v>
      </c>
      <c r="N366" s="30">
        <v>6.0614916827621497E-2</v>
      </c>
      <c r="O366" s="30">
        <v>0.92988756378547155</v>
      </c>
      <c r="P366" s="30">
        <v>7.0112436214528395E-2</v>
      </c>
      <c r="Q366" s="30">
        <f t="shared" si="75"/>
        <v>0.9344198669705166</v>
      </c>
      <c r="R366" s="30">
        <f t="shared" si="75"/>
        <v>6.5480133029483287E-2</v>
      </c>
      <c r="S366" s="31">
        <f t="shared" si="76"/>
        <v>0.9541435631191818</v>
      </c>
      <c r="T366" s="31">
        <v>4.5856436880818197E-2</v>
      </c>
      <c r="U366" s="31">
        <f t="shared" si="77"/>
        <v>0.95014206168963311</v>
      </c>
      <c r="V366" s="31">
        <v>4.9857938310366903E-2</v>
      </c>
      <c r="W366" s="31">
        <f t="shared" si="78"/>
        <v>0.95199577867965446</v>
      </c>
      <c r="X366" s="31">
        <f t="shared" si="78"/>
        <v>4.790422132034565E-2</v>
      </c>
      <c r="Y366" s="21"/>
    </row>
    <row r="367" spans="12:25" x14ac:dyDescent="0.25">
      <c r="L367" s="6">
        <v>360</v>
      </c>
      <c r="M367" s="30">
        <v>0.93956488625337065</v>
      </c>
      <c r="N367" s="30">
        <v>6.0435113746629403E-2</v>
      </c>
      <c r="O367" s="30">
        <v>0.93008065108805682</v>
      </c>
      <c r="P367" s="30">
        <v>6.9919348911943194E-2</v>
      </c>
      <c r="Q367" s="30">
        <f t="shared" si="75"/>
        <v>0.93460646554845583</v>
      </c>
      <c r="R367" s="30">
        <f t="shared" si="75"/>
        <v>6.5293534451544191E-2</v>
      </c>
      <c r="S367" s="31">
        <f t="shared" si="76"/>
        <v>0.95429515756679295</v>
      </c>
      <c r="T367" s="31">
        <v>4.5704842433207098E-2</v>
      </c>
      <c r="U367" s="31">
        <f t="shared" si="77"/>
        <v>0.95028933586576725</v>
      </c>
      <c r="V367" s="31">
        <v>4.9710664134232703E-2</v>
      </c>
      <c r="W367" s="31">
        <f t="shared" si="78"/>
        <v>0.95214514210058021</v>
      </c>
      <c r="X367" s="31">
        <f t="shared" si="78"/>
        <v>4.7754857899419814E-2</v>
      </c>
      <c r="Y367" s="21"/>
    </row>
    <row r="368" spans="12:25" x14ac:dyDescent="0.25">
      <c r="L368" s="6">
        <v>361</v>
      </c>
      <c r="M368" s="30">
        <v>0.93974373471854478</v>
      </c>
      <c r="N368" s="30">
        <v>6.0256265281455203E-2</v>
      </c>
      <c r="O368" s="30">
        <v>0.93027259037133536</v>
      </c>
      <c r="P368" s="30">
        <v>6.9727409628664694E-2</v>
      </c>
      <c r="Q368" s="30">
        <f t="shared" si="75"/>
        <v>0.9347920104093892</v>
      </c>
      <c r="R368" s="30">
        <f t="shared" si="75"/>
        <v>6.5107989590610815E-2</v>
      </c>
      <c r="S368" s="31">
        <f t="shared" si="76"/>
        <v>0.9544464412196545</v>
      </c>
      <c r="T368" s="31">
        <v>4.5553558780345497E-2</v>
      </c>
      <c r="U368" s="31">
        <f t="shared" si="77"/>
        <v>0.95043738555413904</v>
      </c>
      <c r="V368" s="31">
        <v>4.9562614445860999E-2</v>
      </c>
      <c r="W368" s="31">
        <f t="shared" si="78"/>
        <v>0.9522947519246896</v>
      </c>
      <c r="X368" s="31">
        <f t="shared" si="78"/>
        <v>4.7605248075310365E-2</v>
      </c>
      <c r="Y368" s="21"/>
    </row>
    <row r="369" spans="12:25" x14ac:dyDescent="0.25">
      <c r="L369" s="6">
        <v>362</v>
      </c>
      <c r="M369" s="30">
        <v>0.93992163098564951</v>
      </c>
      <c r="N369" s="30">
        <v>6.0078369014350499E-2</v>
      </c>
      <c r="O369" s="30">
        <v>0.93046339451127491</v>
      </c>
      <c r="P369" s="30">
        <v>6.9536605488725103E-2</v>
      </c>
      <c r="Q369" s="30">
        <f t="shared" si="75"/>
        <v>0.93497650933484422</v>
      </c>
      <c r="R369" s="30">
        <f t="shared" si="75"/>
        <v>6.4923490665155806E-2</v>
      </c>
      <c r="S369" s="31">
        <f t="shared" si="76"/>
        <v>0.95459740428897011</v>
      </c>
      <c r="T369" s="31">
        <v>4.5402595711029899E-2</v>
      </c>
      <c r="U369" s="31">
        <f t="shared" si="77"/>
        <v>0.9505861705359947</v>
      </c>
      <c r="V369" s="31">
        <v>4.9413829464005299E-2</v>
      </c>
      <c r="W369" s="31">
        <f t="shared" si="78"/>
        <v>0.95244458275664012</v>
      </c>
      <c r="X369" s="31">
        <f t="shared" si="78"/>
        <v>4.7455417243359881E-2</v>
      </c>
      <c r="Y369" s="21"/>
    </row>
    <row r="370" spans="12:25" x14ac:dyDescent="0.25">
      <c r="L370" s="6">
        <v>363</v>
      </c>
      <c r="M370" s="30">
        <v>0.94009857747243297</v>
      </c>
      <c r="N370" s="30">
        <v>5.9901422527567E-2</v>
      </c>
      <c r="O370" s="30">
        <v>0.93065307638384331</v>
      </c>
      <c r="P370" s="30">
        <v>6.93469236161567E-2</v>
      </c>
      <c r="Q370" s="30">
        <f t="shared" si="75"/>
        <v>0.9351599701063481</v>
      </c>
      <c r="R370" s="30">
        <f t="shared" si="75"/>
        <v>6.4740029893651893E-2</v>
      </c>
      <c r="S370" s="31">
        <f t="shared" si="76"/>
        <v>0.95474803698594302</v>
      </c>
      <c r="T370" s="31">
        <v>4.5251963014056998E-2</v>
      </c>
      <c r="U370" s="31">
        <f t="shared" si="77"/>
        <v>0.95073565059258125</v>
      </c>
      <c r="V370" s="31">
        <v>4.9264349407418799E-2</v>
      </c>
      <c r="W370" s="31">
        <f t="shared" si="78"/>
        <v>0.95259460920108918</v>
      </c>
      <c r="X370" s="31">
        <f t="shared" si="78"/>
        <v>4.7305390798910857E-2</v>
      </c>
      <c r="Y370" s="21"/>
    </row>
    <row r="371" spans="12:25" x14ac:dyDescent="0.25">
      <c r="L371" s="6">
        <v>364</v>
      </c>
      <c r="M371" s="30">
        <v>0.94027457659664371</v>
      </c>
      <c r="N371" s="30">
        <v>5.9725423403356299E-2</v>
      </c>
      <c r="O371" s="30">
        <v>0.9308416488650082</v>
      </c>
      <c r="P371" s="30">
        <v>6.9158351134991802E-2</v>
      </c>
      <c r="Q371" s="30">
        <f t="shared" si="75"/>
        <v>0.93534240050542827</v>
      </c>
      <c r="R371" s="30">
        <f t="shared" si="75"/>
        <v>6.4557599494571821E-2</v>
      </c>
      <c r="S371" s="31">
        <f t="shared" si="76"/>
        <v>0.95489832952177667</v>
      </c>
      <c r="T371" s="31">
        <v>4.5101670478223298E-2</v>
      </c>
      <c r="U371" s="31">
        <f t="shared" si="77"/>
        <v>0.95088578550514502</v>
      </c>
      <c r="V371" s="31">
        <v>4.9114214494855001E-2</v>
      </c>
      <c r="W371" s="31">
        <f t="shared" si="78"/>
        <v>0.95274480586269417</v>
      </c>
      <c r="X371" s="31">
        <f t="shared" si="78"/>
        <v>4.7155194137305873E-2</v>
      </c>
      <c r="Y371" s="21"/>
    </row>
    <row r="372" spans="12:25" x14ac:dyDescent="0.25">
      <c r="L372" s="6">
        <v>365</v>
      </c>
      <c r="M372" s="30">
        <v>0.94044963077602994</v>
      </c>
      <c r="N372" s="30">
        <v>5.9550369223970098E-2</v>
      </c>
      <c r="O372" s="30">
        <v>0.9310291248307373</v>
      </c>
      <c r="P372" s="30">
        <v>6.8970875169262702E-2</v>
      </c>
      <c r="Q372" s="30">
        <f t="shared" si="75"/>
        <v>0.9355238083136117</v>
      </c>
      <c r="R372" s="30">
        <f t="shared" si="75"/>
        <v>6.4376191686388279E-2</v>
      </c>
      <c r="S372" s="31">
        <f t="shared" si="76"/>
        <v>0.95504827210767473</v>
      </c>
      <c r="T372" s="31">
        <v>4.4951727892325301E-2</v>
      </c>
      <c r="U372" s="31">
        <f t="shared" si="77"/>
        <v>0.95103653505493291</v>
      </c>
      <c r="V372" s="31">
        <v>4.8963464945067099E-2</v>
      </c>
      <c r="W372" s="31">
        <f t="shared" si="78"/>
        <v>0.95289514734611269</v>
      </c>
      <c r="X372" s="31">
        <f t="shared" si="78"/>
        <v>4.7004852653887333E-2</v>
      </c>
      <c r="Y372" s="21"/>
    </row>
    <row r="373" spans="12:25" x14ac:dyDescent="0.25">
      <c r="L373" s="6">
        <v>366</v>
      </c>
      <c r="M373" s="30">
        <v>0.94062374242833979</v>
      </c>
      <c r="N373" s="30">
        <v>5.93762575716602E-2</v>
      </c>
      <c r="O373" s="30">
        <v>0.93121551715699824</v>
      </c>
      <c r="P373" s="30">
        <v>6.8784482843001704E-2</v>
      </c>
      <c r="Q373" s="30">
        <f t="shared" si="75"/>
        <v>0.93570420131242593</v>
      </c>
      <c r="R373" s="30">
        <f t="shared" si="75"/>
        <v>6.4195798687574093E-2</v>
      </c>
      <c r="S373" s="31">
        <f t="shared" si="76"/>
        <v>0.95519785495484044</v>
      </c>
      <c r="T373" s="31">
        <v>4.48021450451596E-2</v>
      </c>
      <c r="U373" s="31">
        <f t="shared" si="77"/>
        <v>0.95118785902319136</v>
      </c>
      <c r="V373" s="31">
        <v>4.8812140976808603E-2</v>
      </c>
      <c r="W373" s="31">
        <f t="shared" si="78"/>
        <v>0.95304560825600215</v>
      </c>
      <c r="X373" s="31">
        <f t="shared" si="78"/>
        <v>4.6854391743997859E-2</v>
      </c>
      <c r="Y373" s="21"/>
    </row>
    <row r="374" spans="12:25" x14ac:dyDescent="0.25">
      <c r="L374" s="6">
        <v>367</v>
      </c>
      <c r="M374" s="30">
        <v>0.94079691397132204</v>
      </c>
      <c r="N374" s="30">
        <v>5.9203086028677999E-2</v>
      </c>
      <c r="O374" s="30">
        <v>0.93140083871975909</v>
      </c>
      <c r="P374" s="30">
        <v>6.8599161280240906E-2</v>
      </c>
      <c r="Q374" s="30">
        <f t="shared" si="75"/>
        <v>0.93588358728339838</v>
      </c>
      <c r="R374" s="30">
        <f t="shared" si="75"/>
        <v>6.4016412716601745E-2</v>
      </c>
      <c r="S374" s="31">
        <f t="shared" si="76"/>
        <v>0.95534706827447713</v>
      </c>
      <c r="T374" s="31">
        <v>4.4652931725522899E-2</v>
      </c>
      <c r="U374" s="31">
        <f t="shared" si="77"/>
        <v>0.95133971719116728</v>
      </c>
      <c r="V374" s="31">
        <v>4.8660282808832701E-2</v>
      </c>
      <c r="W374" s="31">
        <f t="shared" si="78"/>
        <v>0.95319616319702005</v>
      </c>
      <c r="X374" s="31">
        <f t="shared" si="78"/>
        <v>4.6703836802979945E-2</v>
      </c>
      <c r="Y374" s="21"/>
    </row>
    <row r="375" spans="12:25" x14ac:dyDescent="0.25">
      <c r="L375" s="6">
        <v>368</v>
      </c>
      <c r="M375" s="30">
        <v>0.94096914782272467</v>
      </c>
      <c r="N375" s="30">
        <v>5.90308521772753E-2</v>
      </c>
      <c r="O375" s="30">
        <v>0.93158510239498715</v>
      </c>
      <c r="P375" s="30">
        <v>6.8414897605012806E-2</v>
      </c>
      <c r="Q375" s="30">
        <f t="shared" si="75"/>
        <v>0.9360619740080558</v>
      </c>
      <c r="R375" s="30">
        <f t="shared" si="75"/>
        <v>6.3838025991944131E-2</v>
      </c>
      <c r="S375" s="31">
        <f t="shared" si="76"/>
        <v>0.95549590227778836</v>
      </c>
      <c r="T375" s="31">
        <v>4.4504097722211602E-2</v>
      </c>
      <c r="U375" s="31">
        <f t="shared" si="77"/>
        <v>0.95149206934010711</v>
      </c>
      <c r="V375" s="31">
        <v>4.8507930659892902E-2</v>
      </c>
      <c r="W375" s="31">
        <f t="shared" si="78"/>
        <v>0.9533467867738239</v>
      </c>
      <c r="X375" s="31">
        <f t="shared" si="78"/>
        <v>4.6553213226176116E-2</v>
      </c>
      <c r="Y375" s="21"/>
    </row>
    <row r="376" spans="12:25" x14ac:dyDescent="0.25">
      <c r="L376" s="6">
        <v>369</v>
      </c>
      <c r="M376" s="30">
        <v>0.94114044640029615</v>
      </c>
      <c r="N376" s="30">
        <v>5.8859553599703802E-2</v>
      </c>
      <c r="O376" s="30">
        <v>0.93176832105865048</v>
      </c>
      <c r="P376" s="30">
        <v>6.8231678941349502E-2</v>
      </c>
      <c r="Q376" s="30">
        <f t="shared" si="75"/>
        <v>0.93623936926792606</v>
      </c>
      <c r="R376" s="30">
        <f t="shared" si="75"/>
        <v>6.3660630732073911E-2</v>
      </c>
      <c r="S376" s="31">
        <f t="shared" si="76"/>
        <v>0.95564434717597768</v>
      </c>
      <c r="T376" s="31">
        <v>4.4355652824022297E-2</v>
      </c>
      <c r="U376" s="31">
        <f t="shared" si="77"/>
        <v>0.95164487525125752</v>
      </c>
      <c r="V376" s="31">
        <v>4.8355124748742498E-2</v>
      </c>
      <c r="W376" s="31">
        <f t="shared" si="78"/>
        <v>0.95349745359107119</v>
      </c>
      <c r="X376" s="31">
        <f t="shared" si="78"/>
        <v>4.6402546408928887E-2</v>
      </c>
      <c r="Y376" s="21"/>
    </row>
    <row r="377" spans="12:25" x14ac:dyDescent="0.25">
      <c r="L377" s="6">
        <v>370</v>
      </c>
      <c r="M377" s="30">
        <v>0.9413108121217848</v>
      </c>
      <c r="N377" s="30">
        <v>5.8689187878215199E-2</v>
      </c>
      <c r="O377" s="30">
        <v>0.9319505075867166</v>
      </c>
      <c r="P377" s="30">
        <v>6.8049492413283397E-2</v>
      </c>
      <c r="Q377" s="30">
        <f t="shared" si="75"/>
        <v>0.93641578084453614</v>
      </c>
      <c r="R377" s="30">
        <f t="shared" si="75"/>
        <v>6.3484219155463859E-2</v>
      </c>
      <c r="S377" s="31">
        <f t="shared" si="76"/>
        <v>0.95579239318024833</v>
      </c>
      <c r="T377" s="31">
        <v>4.4207606819751701E-2</v>
      </c>
      <c r="U377" s="31">
        <f t="shared" si="77"/>
        <v>0.95179809470586518</v>
      </c>
      <c r="V377" s="31">
        <v>4.8201905294134803E-2</v>
      </c>
      <c r="W377" s="31">
        <f t="shared" si="78"/>
        <v>0.95364813825341921</v>
      </c>
      <c r="X377" s="31">
        <f t="shared" si="78"/>
        <v>4.6251861746580816E-2</v>
      </c>
      <c r="Y377" s="21"/>
    </row>
    <row r="378" spans="12:25" x14ac:dyDescent="0.25">
      <c r="L378" s="6">
        <v>371</v>
      </c>
      <c r="M378" s="30">
        <v>0.94148024740493896</v>
      </c>
      <c r="N378" s="30">
        <v>5.8519752595061002E-2</v>
      </c>
      <c r="O378" s="30">
        <v>0.93213167485515325</v>
      </c>
      <c r="P378" s="30">
        <v>6.7868325144846794E-2</v>
      </c>
      <c r="Q378" s="30">
        <f t="shared" si="75"/>
        <v>0.93659121651941335</v>
      </c>
      <c r="R378" s="30">
        <f t="shared" si="75"/>
        <v>6.3308783480586633E-2</v>
      </c>
      <c r="S378" s="31">
        <f t="shared" si="76"/>
        <v>0.95594003050180376</v>
      </c>
      <c r="T378" s="31">
        <v>4.4059969498196197E-2</v>
      </c>
      <c r="U378" s="31">
        <f t="shared" si="77"/>
        <v>0.95195168748517678</v>
      </c>
      <c r="V378" s="31">
        <v>4.8048312514823201E-2</v>
      </c>
      <c r="W378" s="31">
        <f t="shared" si="78"/>
        <v>0.95379881536552569</v>
      </c>
      <c r="X378" s="31">
        <f t="shared" si="78"/>
        <v>4.6101184634474365E-2</v>
      </c>
      <c r="Y378" s="21"/>
    </row>
    <row r="379" spans="12:25" x14ac:dyDescent="0.25">
      <c r="L379" s="6">
        <v>372</v>
      </c>
      <c r="M379" s="30">
        <v>0.94164875466750697</v>
      </c>
      <c r="N379" s="30">
        <v>5.8351245332493001E-2</v>
      </c>
      <c r="O379" s="30">
        <v>0.93231183573992815</v>
      </c>
      <c r="P379" s="30">
        <v>6.7688164260071806E-2</v>
      </c>
      <c r="Q379" s="30">
        <f t="shared" si="75"/>
        <v>0.936765684074085</v>
      </c>
      <c r="R379" s="30">
        <f t="shared" si="75"/>
        <v>6.3134315925914924E-2</v>
      </c>
      <c r="S379" s="31">
        <f t="shared" si="76"/>
        <v>0.95608724935184763</v>
      </c>
      <c r="T379" s="31">
        <v>4.39127506481524E-2</v>
      </c>
      <c r="U379" s="31">
        <f t="shared" si="77"/>
        <v>0.95210561337043886</v>
      </c>
      <c r="V379" s="31">
        <v>4.7894386629561102E-2</v>
      </c>
      <c r="W379" s="31">
        <f t="shared" si="78"/>
        <v>0.95394945953204791</v>
      </c>
      <c r="X379" s="31">
        <f t="shared" si="78"/>
        <v>4.5950540467952106E-2</v>
      </c>
      <c r="Y379" s="21"/>
    </row>
    <row r="380" spans="12:25" x14ac:dyDescent="0.25">
      <c r="L380" s="6">
        <v>373</v>
      </c>
      <c r="M380" s="30">
        <v>0.94181633632723716</v>
      </c>
      <c r="N380" s="30">
        <v>5.8183663672762898E-2</v>
      </c>
      <c r="O380" s="30">
        <v>0.93249100311700917</v>
      </c>
      <c r="P380" s="30">
        <v>6.7508996882990793E-2</v>
      </c>
      <c r="Q380" s="30">
        <f t="shared" si="75"/>
        <v>0.93693919129007852</v>
      </c>
      <c r="R380" s="30">
        <f t="shared" si="75"/>
        <v>6.2960808709921504E-2</v>
      </c>
      <c r="S380" s="31">
        <f t="shared" si="76"/>
        <v>0.95623403994158296</v>
      </c>
      <c r="T380" s="31">
        <v>4.3765960058417E-2</v>
      </c>
      <c r="U380" s="31">
        <f t="shared" si="77"/>
        <v>0.95225983214289822</v>
      </c>
      <c r="V380" s="31">
        <v>4.7740167857101799E-2</v>
      </c>
      <c r="W380" s="31">
        <f t="shared" si="78"/>
        <v>0.95410004535764337</v>
      </c>
      <c r="X380" s="31">
        <f t="shared" si="78"/>
        <v>4.5799954642356595E-2</v>
      </c>
      <c r="Y380" s="21"/>
    </row>
    <row r="381" spans="12:25" x14ac:dyDescent="0.25">
      <c r="L381" s="6">
        <v>374</v>
      </c>
      <c r="M381" s="30">
        <v>0.94198299480187775</v>
      </c>
      <c r="N381" s="30">
        <v>5.8017005198122203E-2</v>
      </c>
      <c r="O381" s="30">
        <v>0.93266918986236391</v>
      </c>
      <c r="P381" s="30">
        <v>6.7330810137636102E-2</v>
      </c>
      <c r="Q381" s="30">
        <f t="shared" si="75"/>
        <v>0.93711174594892088</v>
      </c>
      <c r="R381" s="30">
        <f t="shared" si="75"/>
        <v>6.2788254051079073E-2</v>
      </c>
      <c r="S381" s="31">
        <f t="shared" si="76"/>
        <v>0.95638039248221351</v>
      </c>
      <c r="T381" s="31">
        <v>4.3619607517786499E-2</v>
      </c>
      <c r="U381" s="31">
        <f t="shared" si="77"/>
        <v>0.9524143035838013</v>
      </c>
      <c r="V381" s="31">
        <v>4.7585696416198697E-2</v>
      </c>
      <c r="W381" s="31">
        <f t="shared" si="78"/>
        <v>0.95425054744696969</v>
      </c>
      <c r="X381" s="31">
        <f t="shared" si="78"/>
        <v>4.5649452553030337E-2</v>
      </c>
      <c r="Y381" s="21"/>
    </row>
    <row r="382" spans="12:25" x14ac:dyDescent="0.25">
      <c r="L382" s="6">
        <v>375</v>
      </c>
      <c r="M382" s="30">
        <v>0.9421487325091773</v>
      </c>
      <c r="N382" s="30">
        <v>5.78512674908227E-2</v>
      </c>
      <c r="O382" s="30">
        <v>0.93284640885196002</v>
      </c>
      <c r="P382" s="30">
        <v>6.7153591148039996E-2</v>
      </c>
      <c r="Q382" s="30">
        <f t="shared" si="75"/>
        <v>0.93728335583213962</v>
      </c>
      <c r="R382" s="30">
        <f t="shared" si="75"/>
        <v>6.2616644167860364E-2</v>
      </c>
      <c r="S382" s="31">
        <f t="shared" si="76"/>
        <v>0.95652629718494264</v>
      </c>
      <c r="T382" s="31">
        <v>4.34737028150574E-2</v>
      </c>
      <c r="U382" s="31">
        <f t="shared" si="77"/>
        <v>0.952568987474395</v>
      </c>
      <c r="V382" s="31">
        <v>4.7431012525604999E-2</v>
      </c>
      <c r="W382" s="31">
        <f t="shared" si="78"/>
        <v>0.95440094040468426</v>
      </c>
      <c r="X382" s="31">
        <f t="shared" si="78"/>
        <v>4.5499059595315756E-2</v>
      </c>
      <c r="Y382" s="21"/>
    </row>
    <row r="383" spans="12:25" x14ac:dyDescent="0.25">
      <c r="L383" s="6">
        <v>376</v>
      </c>
      <c r="M383" s="30">
        <v>0.94231355186688393</v>
      </c>
      <c r="N383" s="30">
        <v>5.7686448133116103E-2</v>
      </c>
      <c r="O383" s="30">
        <v>0.93302267296176533</v>
      </c>
      <c r="P383" s="30">
        <v>6.6977327038234696E-2</v>
      </c>
      <c r="Q383" s="30">
        <f t="shared" si="75"/>
        <v>0.93745402872126193</v>
      </c>
      <c r="R383" s="30">
        <f t="shared" si="75"/>
        <v>6.2445971278738119E-2</v>
      </c>
      <c r="S383" s="31">
        <f t="shared" si="76"/>
        <v>0.95667174426097357</v>
      </c>
      <c r="T383" s="31">
        <v>4.3328255739026399E-2</v>
      </c>
      <c r="U383" s="31">
        <f t="shared" si="77"/>
        <v>0.95272384359592566</v>
      </c>
      <c r="V383" s="31">
        <v>4.7276156404074302E-2</v>
      </c>
      <c r="W383" s="31">
        <f t="shared" si="78"/>
        <v>0.95455119883544437</v>
      </c>
      <c r="X383" s="31">
        <f t="shared" si="78"/>
        <v>4.5348801164555565E-2</v>
      </c>
      <c r="Y383" s="21"/>
    </row>
    <row r="384" spans="12:25" x14ac:dyDescent="0.25">
      <c r="L384" s="6">
        <v>377</v>
      </c>
      <c r="M384" s="30">
        <v>0.94247745529274607</v>
      </c>
      <c r="N384" s="30">
        <v>5.7522544707253903E-2</v>
      </c>
      <c r="O384" s="30">
        <v>0.93319799506774759</v>
      </c>
      <c r="P384" s="30">
        <v>6.6802004932252398E-2</v>
      </c>
      <c r="Q384" s="30">
        <f t="shared" si="75"/>
        <v>0.93762377239781514</v>
      </c>
      <c r="R384" s="30">
        <f t="shared" si="75"/>
        <v>6.2276227602184903E-2</v>
      </c>
      <c r="S384" s="31">
        <f t="shared" si="76"/>
        <v>0.95681672392151007</v>
      </c>
      <c r="T384" s="31">
        <v>4.3183276078489902E-2</v>
      </c>
      <c r="U384" s="31">
        <f t="shared" si="77"/>
        <v>0.95287883172964027</v>
      </c>
      <c r="V384" s="31">
        <v>4.7121168270359698E-2</v>
      </c>
      <c r="W384" s="31">
        <f t="shared" si="78"/>
        <v>0.95470129734390796</v>
      </c>
      <c r="X384" s="31">
        <f t="shared" si="78"/>
        <v>4.519870265609207E-2</v>
      </c>
      <c r="Y384" s="21"/>
    </row>
    <row r="385" spans="12:25" x14ac:dyDescent="0.25">
      <c r="L385" s="6">
        <v>378</v>
      </c>
      <c r="M385" s="30">
        <v>0.94264044520451207</v>
      </c>
      <c r="N385" s="30">
        <v>5.7359554795487898E-2</v>
      </c>
      <c r="O385" s="30">
        <v>0.93337238804587441</v>
      </c>
      <c r="P385" s="30">
        <v>6.6627611954125601E-2</v>
      </c>
      <c r="Q385" s="30">
        <f t="shared" si="75"/>
        <v>0.93779259464332632</v>
      </c>
      <c r="R385" s="30">
        <f t="shared" si="75"/>
        <v>6.2107405356673626E-2</v>
      </c>
      <c r="S385" s="31">
        <f t="shared" si="76"/>
        <v>0.95696122637775538</v>
      </c>
      <c r="T385" s="31">
        <v>4.3038773622244599E-2</v>
      </c>
      <c r="U385" s="31">
        <f t="shared" si="77"/>
        <v>0.9530339116567853</v>
      </c>
      <c r="V385" s="31">
        <v>4.6966088343214703E-2</v>
      </c>
      <c r="W385" s="31">
        <f t="shared" si="78"/>
        <v>0.95485121053473199</v>
      </c>
      <c r="X385" s="31">
        <f t="shared" si="78"/>
        <v>4.5048789465267941E-2</v>
      </c>
      <c r="Y385" s="21"/>
    </row>
    <row r="386" spans="12:25" x14ac:dyDescent="0.25">
      <c r="L386" s="6">
        <v>379</v>
      </c>
      <c r="M386" s="30">
        <v>0.94280252401993025</v>
      </c>
      <c r="N386" s="30">
        <v>5.7197475980069801E-2</v>
      </c>
      <c r="O386" s="30">
        <v>0.93354586477211354</v>
      </c>
      <c r="P386" s="30">
        <v>6.6454135227886402E-2</v>
      </c>
      <c r="Q386" s="30">
        <f t="shared" si="75"/>
        <v>0.93796050323932312</v>
      </c>
      <c r="R386" s="30">
        <f t="shared" si="75"/>
        <v>6.1939496760676928E-2</v>
      </c>
      <c r="S386" s="31">
        <f t="shared" si="76"/>
        <v>0.95710524184091295</v>
      </c>
      <c r="T386" s="31">
        <v>4.2894758159086999E-2</v>
      </c>
      <c r="U386" s="31">
        <f t="shared" si="77"/>
        <v>0.95318904315860731</v>
      </c>
      <c r="V386" s="31">
        <v>4.6810956841392699E-2</v>
      </c>
      <c r="W386" s="31">
        <f t="shared" si="78"/>
        <v>0.95500091301257428</v>
      </c>
      <c r="X386" s="31">
        <f t="shared" si="78"/>
        <v>4.4899086987425688E-2</v>
      </c>
      <c r="Y386" s="21"/>
    </row>
    <row r="387" spans="12:25" x14ac:dyDescent="0.25">
      <c r="L387" s="6">
        <v>380</v>
      </c>
      <c r="M387" s="30">
        <v>0.94296369415674886</v>
      </c>
      <c r="N387" s="30">
        <v>5.7036305843251103E-2</v>
      </c>
      <c r="O387" s="30">
        <v>0.93371843812243294</v>
      </c>
      <c r="P387" s="30">
        <v>6.6281561877567105E-2</v>
      </c>
      <c r="Q387" s="30">
        <f t="shared" si="75"/>
        <v>0.93812750596733252</v>
      </c>
      <c r="R387" s="30">
        <f t="shared" si="75"/>
        <v>6.1772494032667449E-2</v>
      </c>
      <c r="S387" s="31">
        <f t="shared" si="76"/>
        <v>0.95724876052218622</v>
      </c>
      <c r="T387" s="31">
        <v>4.2751239477813799E-2</v>
      </c>
      <c r="U387" s="31">
        <f t="shared" si="77"/>
        <v>0.95334418601635307</v>
      </c>
      <c r="V387" s="31">
        <v>4.6655813983646897E-2</v>
      </c>
      <c r="W387" s="31">
        <f t="shared" si="78"/>
        <v>0.95515037938209213</v>
      </c>
      <c r="X387" s="31">
        <f t="shared" si="78"/>
        <v>4.4749620617907812E-2</v>
      </c>
      <c r="Y387" s="21"/>
    </row>
    <row r="388" spans="12:25" x14ac:dyDescent="0.25">
      <c r="L388" s="6">
        <v>381</v>
      </c>
      <c r="M388" s="30">
        <v>0.94312395803271643</v>
      </c>
      <c r="N388" s="30">
        <v>5.6876041967283603E-2</v>
      </c>
      <c r="O388" s="30">
        <v>0.93389012097279989</v>
      </c>
      <c r="P388" s="30">
        <v>6.61098790272001E-2</v>
      </c>
      <c r="Q388" s="30">
        <f t="shared" si="75"/>
        <v>0.93829361060888195</v>
      </c>
      <c r="R388" s="30">
        <f t="shared" si="75"/>
        <v>6.1606389391118052E-2</v>
      </c>
      <c r="S388" s="31">
        <f t="shared" si="76"/>
        <v>0.95739177263277864</v>
      </c>
      <c r="T388" s="31">
        <v>4.2608227367221398E-2</v>
      </c>
      <c r="U388" s="31">
        <f t="shared" si="77"/>
        <v>0.95349930001126926</v>
      </c>
      <c r="V388" s="31">
        <v>4.6500699988730798E-2</v>
      </c>
      <c r="W388" s="31">
        <f t="shared" si="78"/>
        <v>0.95529958424794326</v>
      </c>
      <c r="X388" s="31">
        <f t="shared" si="78"/>
        <v>4.4600415752056845E-2</v>
      </c>
      <c r="Y388" s="21"/>
    </row>
    <row r="389" spans="12:25" x14ac:dyDescent="0.25">
      <c r="L389" s="6">
        <v>382</v>
      </c>
      <c r="M389" s="30">
        <v>0.94328331806558097</v>
      </c>
      <c r="N389" s="30">
        <v>5.6716681934418998E-2</v>
      </c>
      <c r="O389" s="30">
        <v>0.93406092619918246</v>
      </c>
      <c r="P389" s="30">
        <v>6.5939073800817496E-2</v>
      </c>
      <c r="Q389" s="30">
        <f t="shared" si="75"/>
        <v>0.93845882494549859</v>
      </c>
      <c r="R389" s="30">
        <f t="shared" si="75"/>
        <v>6.1441175054501349E-2</v>
      </c>
      <c r="S389" s="31">
        <f t="shared" si="76"/>
        <v>0.95753426838389355</v>
      </c>
      <c r="T389" s="31">
        <v>4.2465731616106499E-2</v>
      </c>
      <c r="U389" s="31">
        <f t="shared" si="77"/>
        <v>0.95365434492460244</v>
      </c>
      <c r="V389" s="31">
        <v>4.6345655075397597E-2</v>
      </c>
      <c r="W389" s="31">
        <f t="shared" si="78"/>
        <v>0.95544850221478472</v>
      </c>
      <c r="X389" s="31">
        <f t="shared" si="78"/>
        <v>4.4451497785215295E-2</v>
      </c>
      <c r="Y389" s="21"/>
    </row>
    <row r="390" spans="12:25" x14ac:dyDescent="0.25">
      <c r="L390" s="6">
        <v>383</v>
      </c>
      <c r="M390" s="30">
        <v>0.94344177667309115</v>
      </c>
      <c r="N390" s="30">
        <v>5.6558223326908803E-2</v>
      </c>
      <c r="O390" s="30">
        <v>0.93423086667754829</v>
      </c>
      <c r="P390" s="30">
        <v>6.5769133322451698E-2</v>
      </c>
      <c r="Q390" s="30">
        <f t="shared" si="75"/>
        <v>0.93862315675871</v>
      </c>
      <c r="R390" s="30">
        <f t="shared" si="75"/>
        <v>6.1276843241290062E-2</v>
      </c>
      <c r="S390" s="31">
        <f t="shared" si="76"/>
        <v>0.95767623798673451</v>
      </c>
      <c r="T390" s="31">
        <v>4.2323762013265501E-2</v>
      </c>
      <c r="U390" s="31">
        <f t="shared" si="77"/>
        <v>0.95380928053759917</v>
      </c>
      <c r="V390" s="31">
        <v>4.6190719462400803E-2</v>
      </c>
      <c r="W390" s="31">
        <f t="shared" si="78"/>
        <v>0.95559710788727437</v>
      </c>
      <c r="X390" s="31">
        <f t="shared" si="78"/>
        <v>4.4302892112725673E-2</v>
      </c>
      <c r="Y390" s="21"/>
    </row>
    <row r="391" spans="12:25" x14ac:dyDescent="0.25">
      <c r="L391" s="6">
        <v>384</v>
      </c>
      <c r="M391" s="30">
        <v>0.94359933627299519</v>
      </c>
      <c r="N391" s="30">
        <v>5.64006637270048E-2</v>
      </c>
      <c r="O391" s="30">
        <v>0.93439995528386499</v>
      </c>
      <c r="P391" s="30">
        <v>6.5600044716134995E-2</v>
      </c>
      <c r="Q391" s="30">
        <f t="shared" si="75"/>
        <v>0.93878661383004303</v>
      </c>
      <c r="R391" s="30">
        <f t="shared" si="75"/>
        <v>6.1113386169956978E-2</v>
      </c>
      <c r="S391" s="31">
        <f t="shared" si="76"/>
        <v>0.95781767165250475</v>
      </c>
      <c r="T391" s="31">
        <v>4.2182328347495197E-2</v>
      </c>
      <c r="U391" s="31">
        <f t="shared" si="77"/>
        <v>0.95396406663150635</v>
      </c>
      <c r="V391" s="31">
        <v>4.6035933368493702E-2</v>
      </c>
      <c r="W391" s="31">
        <f t="shared" si="78"/>
        <v>0.95574537587006947</v>
      </c>
      <c r="X391" s="31">
        <f t="shared" si="78"/>
        <v>4.4154624129930584E-2</v>
      </c>
      <c r="Y391" s="21"/>
    </row>
    <row r="392" spans="12:25" x14ac:dyDescent="0.25">
      <c r="L392" s="6">
        <v>385</v>
      </c>
      <c r="M392" s="30">
        <v>0.94375599928304132</v>
      </c>
      <c r="N392" s="30">
        <v>5.6244000716958703E-2</v>
      </c>
      <c r="O392" s="30">
        <v>0.93456820489410053</v>
      </c>
      <c r="P392" s="30">
        <v>6.5431795105899498E-2</v>
      </c>
      <c r="Q392" s="30">
        <f t="shared" ref="Q392:R455" si="79">(O392*0.5129)+(M392*0.487)</f>
        <v>0.93894920394102532</v>
      </c>
      <c r="R392" s="30">
        <f t="shared" si="79"/>
        <v>6.0950796058974743E-2</v>
      </c>
      <c r="S392" s="31">
        <f t="shared" ref="S392:S455" si="80">1-T392</f>
        <v>0.95795855959240805</v>
      </c>
      <c r="T392" s="31">
        <v>4.2041440407592001E-2</v>
      </c>
      <c r="U392" s="31">
        <f t="shared" ref="U392:U455" si="81">1-V392</f>
        <v>0.95411866298757042</v>
      </c>
      <c r="V392" s="31">
        <v>4.58813370124296E-2</v>
      </c>
      <c r="W392" s="31">
        <f t="shared" ref="W392:X455" si="82">(U392*0.5129)+(S392*0.487)</f>
        <v>0.95589328076782754</v>
      </c>
      <c r="X392" s="31">
        <f t="shared" si="82"/>
        <v>4.4006719232172448E-2</v>
      </c>
      <c r="Y392" s="21"/>
    </row>
    <row r="393" spans="12:25" x14ac:dyDescent="0.25">
      <c r="L393" s="6">
        <v>386</v>
      </c>
      <c r="M393" s="30">
        <v>0.94391176812097799</v>
      </c>
      <c r="N393" s="30">
        <v>5.6088231879022003E-2</v>
      </c>
      <c r="O393" s="30">
        <v>0.93473562838422231</v>
      </c>
      <c r="P393" s="30">
        <v>6.5264371615777694E-2</v>
      </c>
      <c r="Q393" s="30">
        <f t="shared" si="79"/>
        <v>0.93911093487318387</v>
      </c>
      <c r="R393" s="30">
        <f t="shared" si="79"/>
        <v>6.0789065126816103E-2</v>
      </c>
      <c r="S393" s="31">
        <f t="shared" si="80"/>
        <v>0.95809889201764753</v>
      </c>
      <c r="T393" s="31">
        <v>4.1901107982352498E-2</v>
      </c>
      <c r="U393" s="31">
        <f t="shared" si="81"/>
        <v>0.95427302938703806</v>
      </c>
      <c r="V393" s="31">
        <v>4.5726970612961902E-2</v>
      </c>
      <c r="W393" s="31">
        <f t="shared" si="82"/>
        <v>0.95604079718520618</v>
      </c>
      <c r="X393" s="31">
        <f t="shared" si="82"/>
        <v>4.385920281479383E-2</v>
      </c>
      <c r="Y393" s="21"/>
    </row>
    <row r="394" spans="12:25" x14ac:dyDescent="0.25">
      <c r="L394" s="6">
        <v>387</v>
      </c>
      <c r="M394" s="30">
        <v>0.94406664520455352</v>
      </c>
      <c r="N394" s="30">
        <v>5.5933354795446498E-2</v>
      </c>
      <c r="O394" s="30">
        <v>0.93490223863019828</v>
      </c>
      <c r="P394" s="30">
        <v>6.5097761369801693E-2</v>
      </c>
      <c r="Q394" s="30">
        <f t="shared" si="79"/>
        <v>0.9392718144080463</v>
      </c>
      <c r="R394" s="30">
        <f t="shared" si="79"/>
        <v>6.0628185591953737E-2</v>
      </c>
      <c r="S394" s="31">
        <f t="shared" si="80"/>
        <v>0.95823865913942674</v>
      </c>
      <c r="T394" s="31">
        <v>4.1761340860573301E-2</v>
      </c>
      <c r="U394" s="31">
        <f t="shared" si="81"/>
        <v>0.95442712561115606</v>
      </c>
      <c r="V394" s="31">
        <v>4.5572874388843998E-2</v>
      </c>
      <c r="W394" s="31">
        <f t="shared" si="82"/>
        <v>0.9561878997268628</v>
      </c>
      <c r="X394" s="31">
        <f t="shared" si="82"/>
        <v>4.371210027313728E-2</v>
      </c>
      <c r="Y394" s="21"/>
    </row>
    <row r="395" spans="12:25" x14ac:dyDescent="0.25">
      <c r="L395" s="6">
        <v>388</v>
      </c>
      <c r="M395" s="30">
        <v>0.94422063295151615</v>
      </c>
      <c r="N395" s="30">
        <v>5.5779367048483797E-2</v>
      </c>
      <c r="O395" s="30">
        <v>0.93506804850799607</v>
      </c>
      <c r="P395" s="30">
        <v>6.4931951492003898E-2</v>
      </c>
      <c r="Q395" s="30">
        <f t="shared" si="79"/>
        <v>0.93943185032713949</v>
      </c>
      <c r="R395" s="30">
        <f t="shared" si="79"/>
        <v>6.0468149672860405E-2</v>
      </c>
      <c r="S395" s="31">
        <f t="shared" si="80"/>
        <v>0.95837785116894902</v>
      </c>
      <c r="T395" s="31">
        <v>4.1622148831050997E-2</v>
      </c>
      <c r="U395" s="31">
        <f t="shared" si="81"/>
        <v>0.95458091144117074</v>
      </c>
      <c r="V395" s="31">
        <v>4.5419088558829201E-2</v>
      </c>
      <c r="W395" s="31">
        <f t="shared" si="82"/>
        <v>0.95633456299745467</v>
      </c>
      <c r="X395" s="31">
        <f t="shared" si="82"/>
        <v>4.3565437002545337E-2</v>
      </c>
      <c r="Y395" s="21"/>
    </row>
    <row r="396" spans="12:25" x14ac:dyDescent="0.25">
      <c r="L396" s="6">
        <v>389</v>
      </c>
      <c r="M396" s="30">
        <v>0.94437373377961442</v>
      </c>
      <c r="N396" s="30">
        <v>5.5626266220385599E-2</v>
      </c>
      <c r="O396" s="30">
        <v>0.93523307089358343</v>
      </c>
      <c r="P396" s="30">
        <v>6.4766929106416599E-2</v>
      </c>
      <c r="Q396" s="30">
        <f t="shared" si="79"/>
        <v>0.93959105041199109</v>
      </c>
      <c r="R396" s="30">
        <f t="shared" si="79"/>
        <v>6.0308949588008864E-2</v>
      </c>
      <c r="S396" s="31">
        <f t="shared" si="80"/>
        <v>0.95851645831741794</v>
      </c>
      <c r="T396" s="31">
        <v>4.1483541682582101E-2</v>
      </c>
      <c r="U396" s="31">
        <f t="shared" si="81"/>
        <v>0.95473434665832924</v>
      </c>
      <c r="V396" s="31">
        <v>4.5265653341670799E-2</v>
      </c>
      <c r="W396" s="31">
        <f t="shared" si="82"/>
        <v>0.95648076160163964</v>
      </c>
      <c r="X396" s="31">
        <f t="shared" si="82"/>
        <v>4.3419238398360441E-2</v>
      </c>
      <c r="Y396" s="21"/>
    </row>
    <row r="397" spans="12:25" x14ac:dyDescent="0.25">
      <c r="L397" s="6">
        <v>390</v>
      </c>
      <c r="M397" s="30">
        <v>0.94452595010659635</v>
      </c>
      <c r="N397" s="30">
        <v>5.5474049893403599E-2</v>
      </c>
      <c r="O397" s="30">
        <v>0.93539731866292808</v>
      </c>
      <c r="P397" s="30">
        <v>6.4602681337071893E-2</v>
      </c>
      <c r="Q397" s="30">
        <f t="shared" si="79"/>
        <v>0.93974942244412829</v>
      </c>
      <c r="R397" s="30">
        <f t="shared" si="79"/>
        <v>6.0150577555871734E-2</v>
      </c>
      <c r="S397" s="31">
        <f t="shared" si="80"/>
        <v>0.95865447079603683</v>
      </c>
      <c r="T397" s="31">
        <v>4.1345529203963199E-2</v>
      </c>
      <c r="U397" s="31">
        <f t="shared" si="81"/>
        <v>0.95488739104387776</v>
      </c>
      <c r="V397" s="31">
        <v>4.5112608956122201E-2</v>
      </c>
      <c r="W397" s="31">
        <f t="shared" si="82"/>
        <v>0.95662647014407487</v>
      </c>
      <c r="X397" s="31">
        <f t="shared" si="82"/>
        <v>4.3273529855925155E-2</v>
      </c>
      <c r="Y397" s="21"/>
    </row>
    <row r="398" spans="12:25" x14ac:dyDescent="0.25">
      <c r="L398" s="6">
        <v>391</v>
      </c>
      <c r="M398" s="30">
        <v>0.94467728435021059</v>
      </c>
      <c r="N398" s="30">
        <v>5.5322715649789397E-2</v>
      </c>
      <c r="O398" s="30">
        <v>0.93556080469199776</v>
      </c>
      <c r="P398" s="30">
        <v>6.4439195308002198E-2</v>
      </c>
      <c r="Q398" s="30">
        <f t="shared" si="79"/>
        <v>0.93990697420507829</v>
      </c>
      <c r="R398" s="30">
        <f t="shared" si="79"/>
        <v>5.9993025794921759E-2</v>
      </c>
      <c r="S398" s="31">
        <f t="shared" si="80"/>
        <v>0.95879187881600914</v>
      </c>
      <c r="T398" s="31">
        <v>4.1208121183990899E-2</v>
      </c>
      <c r="U398" s="31">
        <f t="shared" si="81"/>
        <v>0.95504000437906311</v>
      </c>
      <c r="V398" s="31">
        <v>4.4959995620936902E-2</v>
      </c>
      <c r="W398" s="31">
        <f t="shared" si="82"/>
        <v>0.95677166322941787</v>
      </c>
      <c r="X398" s="31">
        <f t="shared" si="82"/>
        <v>4.3128336770582108E-2</v>
      </c>
      <c r="Y398" s="21"/>
    </row>
    <row r="399" spans="12:25" x14ac:dyDescent="0.25">
      <c r="L399" s="6">
        <v>392</v>
      </c>
      <c r="M399" s="30">
        <v>0.94482773892820526</v>
      </c>
      <c r="N399" s="30">
        <v>5.5172261071794702E-2</v>
      </c>
      <c r="O399" s="30">
        <v>0.93572354185676021</v>
      </c>
      <c r="P399" s="30">
        <v>6.4276458143239804E-2</v>
      </c>
      <c r="Q399" s="30">
        <f t="shared" si="79"/>
        <v>0.9400637134763683</v>
      </c>
      <c r="R399" s="30">
        <f t="shared" si="79"/>
        <v>5.983628652363171E-2</v>
      </c>
      <c r="S399" s="31">
        <f t="shared" si="80"/>
        <v>0.9589286725885382</v>
      </c>
      <c r="T399" s="31">
        <v>4.10713274114618E-2</v>
      </c>
      <c r="U399" s="31">
        <f t="shared" si="81"/>
        <v>0.95519214644513195</v>
      </c>
      <c r="V399" s="31">
        <v>4.4807853554868E-2</v>
      </c>
      <c r="W399" s="31">
        <f t="shared" si="82"/>
        <v>0.95691631546232625</v>
      </c>
      <c r="X399" s="31">
        <f t="shared" si="82"/>
        <v>4.2983684537673691E-2</v>
      </c>
      <c r="Y399" s="21"/>
    </row>
    <row r="400" spans="12:25" x14ac:dyDescent="0.25">
      <c r="L400" s="6">
        <v>393</v>
      </c>
      <c r="M400" s="30">
        <v>0.94497731625832893</v>
      </c>
      <c r="N400" s="30">
        <v>5.5022683741671102E-2</v>
      </c>
      <c r="O400" s="30">
        <v>0.93588554303318294</v>
      </c>
      <c r="P400" s="30">
        <v>6.4114456966817002E-2</v>
      </c>
      <c r="Q400" s="30">
        <f t="shared" si="79"/>
        <v>0.94021964803952573</v>
      </c>
      <c r="R400" s="30">
        <f t="shared" si="79"/>
        <v>5.9680351960474262E-2</v>
      </c>
      <c r="S400" s="31">
        <f t="shared" si="80"/>
        <v>0.95906484232482769</v>
      </c>
      <c r="T400" s="31">
        <v>4.09351576751723E-2</v>
      </c>
      <c r="U400" s="31">
        <f t="shared" si="81"/>
        <v>0.95534377702333095</v>
      </c>
      <c r="V400" s="31">
        <v>4.4656222976668998E-2</v>
      </c>
      <c r="W400" s="31">
        <f t="shared" si="82"/>
        <v>0.95706040144745752</v>
      </c>
      <c r="X400" s="31">
        <f t="shared" si="82"/>
        <v>4.2839598552542442E-2</v>
      </c>
      <c r="Y400" s="21"/>
    </row>
    <row r="401" spans="12:25" x14ac:dyDescent="0.25">
      <c r="L401" s="6">
        <v>394</v>
      </c>
      <c r="M401" s="30">
        <v>0.94512601875832958</v>
      </c>
      <c r="N401" s="30">
        <v>5.4873981241670401E-2</v>
      </c>
      <c r="O401" s="30">
        <v>0.93604682109723414</v>
      </c>
      <c r="P401" s="30">
        <v>6.3953178902765903E-2</v>
      </c>
      <c r="Q401" s="30">
        <f t="shared" si="79"/>
        <v>0.94037478567607791</v>
      </c>
      <c r="R401" s="30">
        <f t="shared" si="79"/>
        <v>5.9525214323922118E-2</v>
      </c>
      <c r="S401" s="31">
        <f t="shared" si="80"/>
        <v>0.95920037823608095</v>
      </c>
      <c r="T401" s="31">
        <v>4.0799621763919103E-2</v>
      </c>
      <c r="U401" s="31">
        <f t="shared" si="81"/>
        <v>0.95549485589490679</v>
      </c>
      <c r="V401" s="31">
        <v>4.4505144105093201E-2</v>
      </c>
      <c r="W401" s="31">
        <f t="shared" si="82"/>
        <v>0.95720389578946907</v>
      </c>
      <c r="X401" s="31">
        <f t="shared" si="82"/>
        <v>4.2696104210530911E-2</v>
      </c>
      <c r="Y401" s="21"/>
    </row>
    <row r="402" spans="12:25" x14ac:dyDescent="0.25">
      <c r="L402" s="6">
        <v>395</v>
      </c>
      <c r="M402" s="30">
        <v>0.94527384884595578</v>
      </c>
      <c r="N402" s="30">
        <v>5.4726151154044202E-2</v>
      </c>
      <c r="O402" s="30">
        <v>0.93620738892488098</v>
      </c>
      <c r="P402" s="30">
        <v>6.3792611075118993E-2</v>
      </c>
      <c r="Q402" s="30">
        <f t="shared" si="79"/>
        <v>0.94052913416755191</v>
      </c>
      <c r="R402" s="30">
        <f t="shared" si="79"/>
        <v>5.9370865832448057E-2</v>
      </c>
      <c r="S402" s="31">
        <f t="shared" si="80"/>
        <v>0.95933527053350121</v>
      </c>
      <c r="T402" s="31">
        <v>4.0664729466498802E-2</v>
      </c>
      <c r="U402" s="31">
        <f t="shared" si="81"/>
        <v>0.95564534284110603</v>
      </c>
      <c r="V402" s="31">
        <v>4.4354657158894001E-2</v>
      </c>
      <c r="W402" s="31">
        <f t="shared" si="82"/>
        <v>0.9573467730930183</v>
      </c>
      <c r="X402" s="31">
        <f t="shared" si="82"/>
        <v>4.2553226906981649E-2</v>
      </c>
      <c r="Y402" s="21"/>
    </row>
    <row r="403" spans="12:25" x14ac:dyDescent="0.25">
      <c r="L403" s="6">
        <v>396</v>
      </c>
      <c r="M403" s="30">
        <v>0.94542080893895586</v>
      </c>
      <c r="N403" s="30">
        <v>5.4579191061044099E-2</v>
      </c>
      <c r="O403" s="30">
        <v>0.93636725939209164</v>
      </c>
      <c r="P403" s="30">
        <v>6.3632740607908397E-2</v>
      </c>
      <c r="Q403" s="30">
        <f t="shared" si="79"/>
        <v>0.94068270129547527</v>
      </c>
      <c r="R403" s="30">
        <f t="shared" si="79"/>
        <v>5.921729870452469E-2</v>
      </c>
      <c r="S403" s="31">
        <f t="shared" si="80"/>
        <v>0.95946950942829212</v>
      </c>
      <c r="T403" s="31">
        <v>4.0530490571707899E-2</v>
      </c>
      <c r="U403" s="31">
        <f t="shared" si="81"/>
        <v>0.95579519764317522</v>
      </c>
      <c r="V403" s="31">
        <v>4.42048023568248E-2</v>
      </c>
      <c r="W403" s="31">
        <f t="shared" si="82"/>
        <v>0.95748900796276282</v>
      </c>
      <c r="X403" s="31">
        <f t="shared" si="82"/>
        <v>4.2410992037237187E-2</v>
      </c>
      <c r="Y403" s="21"/>
    </row>
    <row r="404" spans="12:25" x14ac:dyDescent="0.25">
      <c r="L404" s="6">
        <v>397</v>
      </c>
      <c r="M404" s="30">
        <v>0.94556690145507805</v>
      </c>
      <c r="N404" s="30">
        <v>5.4433098544921898E-2</v>
      </c>
      <c r="O404" s="30">
        <v>0.93652644537483354</v>
      </c>
      <c r="P404" s="30">
        <v>6.3473554625166503E-2</v>
      </c>
      <c r="Q404" s="30">
        <f t="shared" si="79"/>
        <v>0.94083549484137519</v>
      </c>
      <c r="R404" s="30">
        <f t="shared" si="79"/>
        <v>5.9064505158624866E-2</v>
      </c>
      <c r="S404" s="31">
        <f t="shared" si="80"/>
        <v>0.95960308513165715</v>
      </c>
      <c r="T404" s="31">
        <v>4.0396914868342897E-2</v>
      </c>
      <c r="U404" s="31">
        <f t="shared" si="81"/>
        <v>0.95594438008236116</v>
      </c>
      <c r="V404" s="31">
        <v>4.4055619917638802E-2</v>
      </c>
      <c r="W404" s="31">
        <f t="shared" si="82"/>
        <v>0.95763057500336002</v>
      </c>
      <c r="X404" s="31">
        <f t="shared" si="82"/>
        <v>4.2269424996639937E-2</v>
      </c>
      <c r="Y404" s="21"/>
    </row>
    <row r="405" spans="12:25" x14ac:dyDescent="0.25">
      <c r="L405" s="6">
        <v>398</v>
      </c>
      <c r="M405" s="30">
        <v>0.9457121288120709</v>
      </c>
      <c r="N405" s="30">
        <v>5.4287871187929097E-2</v>
      </c>
      <c r="O405" s="30">
        <v>0.93668495974907451</v>
      </c>
      <c r="P405" s="30">
        <v>6.3315040250925506E-2</v>
      </c>
      <c r="Q405" s="30">
        <f t="shared" si="79"/>
        <v>0.94098752258677887</v>
      </c>
      <c r="R405" s="30">
        <f t="shared" si="79"/>
        <v>5.891247741322117E-2</v>
      </c>
      <c r="S405" s="31">
        <f t="shared" si="80"/>
        <v>0.95973598785479941</v>
      </c>
      <c r="T405" s="31">
        <v>4.0264012145200603E-2</v>
      </c>
      <c r="U405" s="31">
        <f t="shared" si="81"/>
        <v>0.95609284993991062</v>
      </c>
      <c r="V405" s="31">
        <v>4.3907150060089398E-2</v>
      </c>
      <c r="W405" s="31">
        <f t="shared" si="82"/>
        <v>0.95777144881946752</v>
      </c>
      <c r="X405" s="31">
        <f t="shared" si="82"/>
        <v>4.2128551180532547E-2</v>
      </c>
      <c r="Y405" s="21"/>
    </row>
    <row r="406" spans="12:25" x14ac:dyDescent="0.25">
      <c r="L406" s="6">
        <v>399</v>
      </c>
      <c r="M406" s="30">
        <v>0.94585649342768252</v>
      </c>
      <c r="N406" s="30">
        <v>5.41435065723175E-2</v>
      </c>
      <c r="O406" s="30">
        <v>0.93684281539078218</v>
      </c>
      <c r="P406" s="30">
        <v>6.3157184609217806E-2</v>
      </c>
      <c r="Q406" s="30">
        <f t="shared" si="79"/>
        <v>0.94113879231321351</v>
      </c>
      <c r="R406" s="30">
        <f t="shared" si="79"/>
        <v>5.8761207686786436E-2</v>
      </c>
      <c r="S406" s="31">
        <f t="shared" si="80"/>
        <v>0.95986820780892257</v>
      </c>
      <c r="T406" s="31">
        <v>4.0131792191077403E-2</v>
      </c>
      <c r="U406" s="31">
        <f t="shared" si="81"/>
        <v>0.95624056699706994</v>
      </c>
      <c r="V406" s="31">
        <v>4.3759433002930101E-2</v>
      </c>
      <c r="W406" s="31">
        <f t="shared" si="82"/>
        <v>0.95791160401574249</v>
      </c>
      <c r="X406" s="31">
        <f t="shared" si="82"/>
        <v>4.1988395984257548E-2</v>
      </c>
      <c r="Y406" s="21"/>
    </row>
    <row r="407" spans="12:25" x14ac:dyDescent="0.25">
      <c r="L407" s="6">
        <v>400</v>
      </c>
      <c r="M407" s="30">
        <v>0.94599999771966115</v>
      </c>
      <c r="N407" s="30">
        <v>5.4000002280338799E-2</v>
      </c>
      <c r="O407" s="30">
        <v>0.93700002517592451</v>
      </c>
      <c r="P407" s="30">
        <v>6.2999974824075503E-2</v>
      </c>
      <c r="Q407" s="30">
        <f t="shared" si="79"/>
        <v>0.94128931180220665</v>
      </c>
      <c r="R407" s="30">
        <f t="shared" si="79"/>
        <v>5.8610688197793318E-2</v>
      </c>
      <c r="S407" s="31">
        <f t="shared" si="80"/>
        <v>0.95999973520523019</v>
      </c>
      <c r="T407" s="31">
        <v>4.0000264794769799E-2</v>
      </c>
      <c r="U407" s="31">
        <f t="shared" si="81"/>
        <v>0.95638749103508591</v>
      </c>
      <c r="V407" s="31">
        <v>4.3612508964914101E-2</v>
      </c>
      <c r="W407" s="31">
        <f t="shared" si="82"/>
        <v>0.95805101519684266</v>
      </c>
      <c r="X407" s="31">
        <f t="shared" si="82"/>
        <v>4.1848984803157338E-2</v>
      </c>
      <c r="Y407" s="21"/>
    </row>
    <row r="408" spans="12:25" x14ac:dyDescent="0.25">
      <c r="L408" s="6">
        <v>401</v>
      </c>
      <c r="M408" s="30">
        <v>0.94614264468483911</v>
      </c>
      <c r="N408" s="30">
        <v>5.38573553151609E-2</v>
      </c>
      <c r="O408" s="30">
        <v>0.93715660031024284</v>
      </c>
      <c r="P408" s="30">
        <v>6.2843399689757204E-2</v>
      </c>
      <c r="Q408" s="30">
        <f t="shared" si="79"/>
        <v>0.94143908826064027</v>
      </c>
      <c r="R408" s="30">
        <f t="shared" si="79"/>
        <v>5.8460911739359828E-2</v>
      </c>
      <c r="S408" s="31">
        <f t="shared" si="80"/>
        <v>0.96013056228064786</v>
      </c>
      <c r="T408" s="31">
        <v>3.9869437719352099E-2</v>
      </c>
      <c r="U408" s="31">
        <f t="shared" si="81"/>
        <v>0.9565335818352052</v>
      </c>
      <c r="V408" s="31">
        <v>4.3466418164794803E-2</v>
      </c>
      <c r="W408" s="31">
        <f t="shared" si="82"/>
        <v>0.95818965795395228</v>
      </c>
      <c r="X408" s="31">
        <f t="shared" si="82"/>
        <v>4.1710342046047733E-2</v>
      </c>
      <c r="Y408" s="21"/>
    </row>
    <row r="409" spans="12:25" x14ac:dyDescent="0.25">
      <c r="L409" s="6">
        <v>402</v>
      </c>
      <c r="M409" s="30">
        <v>0.94628443963638209</v>
      </c>
      <c r="N409" s="30">
        <v>5.3715560363617902E-2</v>
      </c>
      <c r="O409" s="30">
        <v>0.93731254531857389</v>
      </c>
      <c r="P409" s="30">
        <v>6.26874546814261E-2</v>
      </c>
      <c r="Q409" s="30">
        <f t="shared" si="79"/>
        <v>0.94158812659681468</v>
      </c>
      <c r="R409" s="30">
        <f t="shared" si="79"/>
        <v>5.8311873403185367E-2</v>
      </c>
      <c r="S409" s="31">
        <f t="shared" si="80"/>
        <v>0.96026068937499176</v>
      </c>
      <c r="T409" s="31">
        <v>3.9739310625008198E-2</v>
      </c>
      <c r="U409" s="31">
        <f t="shared" si="81"/>
        <v>0.95667879917867449</v>
      </c>
      <c r="V409" s="31">
        <v>4.3321200821325498E-2</v>
      </c>
      <c r="W409" s="31">
        <f t="shared" si="82"/>
        <v>0.95832751182436315</v>
      </c>
      <c r="X409" s="31">
        <f t="shared" si="82"/>
        <v>4.1572488175636843E-2</v>
      </c>
      <c r="Y409" s="21"/>
    </row>
    <row r="410" spans="12:25" x14ac:dyDescent="0.25">
      <c r="L410" s="6">
        <v>403</v>
      </c>
      <c r="M410" s="30">
        <v>0.9464253884665399</v>
      </c>
      <c r="N410" s="30">
        <v>5.3574611533460097E-2</v>
      </c>
      <c r="O410" s="30">
        <v>0.93746786305552821</v>
      </c>
      <c r="P410" s="30">
        <v>6.2532136944471794E-2</v>
      </c>
      <c r="Q410" s="30">
        <f t="shared" si="79"/>
        <v>0.94173643114438543</v>
      </c>
      <c r="R410" s="30">
        <f t="shared" si="79"/>
        <v>5.8163568855614647E-2</v>
      </c>
      <c r="S410" s="31">
        <f t="shared" si="80"/>
        <v>0.96039011885380021</v>
      </c>
      <c r="T410" s="31">
        <v>3.9609881146199802E-2</v>
      </c>
      <c r="U410" s="31">
        <f t="shared" si="81"/>
        <v>0.95682310284674033</v>
      </c>
      <c r="V410" s="31">
        <v>4.3176897153259702E-2</v>
      </c>
      <c r="W410" s="31">
        <f t="shared" si="82"/>
        <v>0.95846455733189384</v>
      </c>
      <c r="X410" s="31">
        <f t="shared" si="82"/>
        <v>4.1435442668106205E-2</v>
      </c>
      <c r="Y410" s="21"/>
    </row>
    <row r="411" spans="12:25" x14ac:dyDescent="0.25">
      <c r="L411" s="6">
        <v>404</v>
      </c>
      <c r="M411" s="30">
        <v>0.94656549706756221</v>
      </c>
      <c r="N411" s="30">
        <v>5.3434502932437802E-2</v>
      </c>
      <c r="O411" s="30">
        <v>0.93762255637571634</v>
      </c>
      <c r="P411" s="30">
        <v>6.2377443624283699E-2</v>
      </c>
      <c r="Q411" s="30">
        <f t="shared" si="79"/>
        <v>0.94188400623700774</v>
      </c>
      <c r="R411" s="30">
        <f t="shared" si="79"/>
        <v>5.8015993762992317E-2</v>
      </c>
      <c r="S411" s="31">
        <f t="shared" si="80"/>
        <v>0.96051885308261165</v>
      </c>
      <c r="T411" s="31">
        <v>3.9481146917388403E-2</v>
      </c>
      <c r="U411" s="31">
        <f t="shared" si="81"/>
        <v>0.95696645262064939</v>
      </c>
      <c r="V411" s="31">
        <v>4.3033547379350598E-2</v>
      </c>
      <c r="W411" s="31">
        <f t="shared" si="82"/>
        <v>0.95860077500036289</v>
      </c>
      <c r="X411" s="31">
        <f t="shared" si="82"/>
        <v>4.1299224999637077E-2</v>
      </c>
      <c r="Y411" s="21"/>
    </row>
    <row r="412" spans="12:25" x14ac:dyDescent="0.25">
      <c r="L412" s="6">
        <v>405</v>
      </c>
      <c r="M412" s="30">
        <v>0.94670477133169872</v>
      </c>
      <c r="N412" s="30">
        <v>5.3295228668301303E-2</v>
      </c>
      <c r="O412" s="30">
        <v>0.93777662813374862</v>
      </c>
      <c r="P412" s="30">
        <v>6.2223371866251397E-2</v>
      </c>
      <c r="Q412" s="30">
        <f t="shared" si="79"/>
        <v>0.94203085620833704</v>
      </c>
      <c r="R412" s="30">
        <f t="shared" si="79"/>
        <v>5.7869143791663073E-2</v>
      </c>
      <c r="S412" s="31">
        <f t="shared" si="80"/>
        <v>0.96064689442696416</v>
      </c>
      <c r="T412" s="31">
        <v>3.9353105573035799E-2</v>
      </c>
      <c r="U412" s="31">
        <f t="shared" si="81"/>
        <v>0.95710880828164835</v>
      </c>
      <c r="V412" s="31">
        <v>4.2891191718351603E-2</v>
      </c>
      <c r="W412" s="31">
        <f t="shared" si="82"/>
        <v>0.95873614535358898</v>
      </c>
      <c r="X412" s="31">
        <f t="shared" si="82"/>
        <v>4.1163854646410966E-2</v>
      </c>
      <c r="Y412" s="21"/>
    </row>
    <row r="413" spans="12:25" x14ac:dyDescent="0.25">
      <c r="L413" s="6">
        <v>406</v>
      </c>
      <c r="M413" s="30">
        <v>0.9468432171511989</v>
      </c>
      <c r="N413" s="30">
        <v>5.3156782848801098E-2</v>
      </c>
      <c r="O413" s="30">
        <v>0.93793008118423571</v>
      </c>
      <c r="P413" s="30">
        <v>6.2069918815764298E-2</v>
      </c>
      <c r="Q413" s="30">
        <f t="shared" si="79"/>
        <v>0.94217698539202832</v>
      </c>
      <c r="R413" s="30">
        <f t="shared" si="79"/>
        <v>5.7723014607971648E-2</v>
      </c>
      <c r="S413" s="31">
        <f t="shared" si="80"/>
        <v>0.96077424525239663</v>
      </c>
      <c r="T413" s="31">
        <v>3.9225754747603397E-2</v>
      </c>
      <c r="U413" s="31">
        <f t="shared" si="81"/>
        <v>0.95725012961098388</v>
      </c>
      <c r="V413" s="31">
        <v>4.2749870389016099E-2</v>
      </c>
      <c r="W413" s="31">
        <f t="shared" si="82"/>
        <v>0.95887064891539087</v>
      </c>
      <c r="X413" s="31">
        <f t="shared" si="82"/>
        <v>4.1029351084609214E-2</v>
      </c>
      <c r="Y413" s="21"/>
    </row>
    <row r="414" spans="12:25" x14ac:dyDescent="0.25">
      <c r="L414" s="6">
        <v>407</v>
      </c>
      <c r="M414" s="30">
        <v>0.94698084041831265</v>
      </c>
      <c r="N414" s="30">
        <v>5.3019159581687403E-2</v>
      </c>
      <c r="O414" s="30">
        <v>0.93808291838178814</v>
      </c>
      <c r="P414" s="30">
        <v>6.1917081618211897E-2</v>
      </c>
      <c r="Q414" s="30">
        <f t="shared" si="79"/>
        <v>0.94232239812173746</v>
      </c>
      <c r="R414" s="30">
        <f t="shared" si="79"/>
        <v>5.7577601878262649E-2</v>
      </c>
      <c r="S414" s="31">
        <f t="shared" si="80"/>
        <v>0.96090090792444705</v>
      </c>
      <c r="T414" s="31">
        <v>3.9099092075552899E-2</v>
      </c>
      <c r="U414" s="31">
        <f t="shared" si="81"/>
        <v>0.95739037638990265</v>
      </c>
      <c r="V414" s="31">
        <v>4.2609623610097298E-2</v>
      </c>
      <c r="W414" s="31">
        <f t="shared" si="82"/>
        <v>0.95900426620958679</v>
      </c>
      <c r="X414" s="31">
        <f t="shared" si="82"/>
        <v>4.0895733790413169E-2</v>
      </c>
      <c r="Y414" s="21"/>
    </row>
    <row r="415" spans="12:25" x14ac:dyDescent="0.25">
      <c r="L415" s="6">
        <v>408</v>
      </c>
      <c r="M415" s="30">
        <v>0.94711764702528956</v>
      </c>
      <c r="N415" s="30">
        <v>5.28823529747105E-2</v>
      </c>
      <c r="O415" s="30">
        <v>0.93823514258101626</v>
      </c>
      <c r="P415" s="30">
        <v>6.1764857418983701E-2</v>
      </c>
      <c r="Q415" s="30">
        <f t="shared" si="79"/>
        <v>0.94246709873111922</v>
      </c>
      <c r="R415" s="30">
        <f t="shared" si="79"/>
        <v>5.7432901268880759E-2</v>
      </c>
      <c r="S415" s="31">
        <f t="shared" si="80"/>
        <v>0.96102688480865406</v>
      </c>
      <c r="T415" s="31">
        <v>3.89731151913459E-2</v>
      </c>
      <c r="U415" s="31">
        <f t="shared" si="81"/>
        <v>0.95752950839965123</v>
      </c>
      <c r="V415" s="31">
        <v>4.2470491600348798E-2</v>
      </c>
      <c r="W415" s="31">
        <f t="shared" si="82"/>
        <v>0.95913697775999562</v>
      </c>
      <c r="X415" s="31">
        <f t="shared" si="82"/>
        <v>4.0763022240004353E-2</v>
      </c>
      <c r="Y415" s="21"/>
    </row>
    <row r="416" spans="12:25" x14ac:dyDescent="0.25">
      <c r="L416" s="6">
        <v>409</v>
      </c>
      <c r="M416" s="30">
        <v>0.94725364286437908</v>
      </c>
      <c r="N416" s="30">
        <v>5.2746357135620897E-2</v>
      </c>
      <c r="O416" s="30">
        <v>0.93838675663653082</v>
      </c>
      <c r="P416" s="30">
        <v>6.1613243363469197E-2</v>
      </c>
      <c r="Q416" s="30">
        <f t="shared" si="79"/>
        <v>0.94261109155382927</v>
      </c>
      <c r="R416" s="30">
        <f t="shared" si="79"/>
        <v>5.7288908446170725E-2</v>
      </c>
      <c r="S416" s="31">
        <f t="shared" si="80"/>
        <v>0.96115217827055599</v>
      </c>
      <c r="T416" s="31">
        <v>3.8847821729444003E-2</v>
      </c>
      <c r="U416" s="31">
        <f t="shared" si="81"/>
        <v>0.95766748542147617</v>
      </c>
      <c r="V416" s="31">
        <v>4.23325145785238E-2</v>
      </c>
      <c r="W416" s="31">
        <f t="shared" si="82"/>
        <v>0.95926876409043593</v>
      </c>
      <c r="X416" s="31">
        <f t="shared" si="82"/>
        <v>4.0631235909564085E-2</v>
      </c>
      <c r="Y416" s="21"/>
    </row>
    <row r="417" spans="12:25" x14ac:dyDescent="0.25">
      <c r="L417" s="6">
        <v>410</v>
      </c>
      <c r="M417" s="30">
        <v>0.94738883382783112</v>
      </c>
      <c r="N417" s="30">
        <v>5.2611166172168898E-2</v>
      </c>
      <c r="O417" s="30">
        <v>0.93853776340294204</v>
      </c>
      <c r="P417" s="30">
        <v>6.1462236597057997E-2</v>
      </c>
      <c r="Q417" s="30">
        <f t="shared" si="79"/>
        <v>0.94275438092352271</v>
      </c>
      <c r="R417" s="30">
        <f t="shared" si="79"/>
        <v>5.7145619076477305E-2</v>
      </c>
      <c r="S417" s="31">
        <f t="shared" si="80"/>
        <v>0.96127679067569127</v>
      </c>
      <c r="T417" s="31">
        <v>3.8723209324308699E-2</v>
      </c>
      <c r="U417" s="31">
        <f t="shared" si="81"/>
        <v>0.95780426723662426</v>
      </c>
      <c r="V417" s="31">
        <v>4.2195732763375703E-2</v>
      </c>
      <c r="W417" s="31">
        <f t="shared" si="82"/>
        <v>0.95939960572472627</v>
      </c>
      <c r="X417" s="31">
        <f t="shared" si="82"/>
        <v>4.0500394275273729E-2</v>
      </c>
      <c r="Y417" s="21"/>
    </row>
    <row r="418" spans="12:25" x14ac:dyDescent="0.25">
      <c r="L418" s="6">
        <v>411</v>
      </c>
      <c r="M418" s="30">
        <v>0.94752322580789516</v>
      </c>
      <c r="N418" s="30">
        <v>5.2476774192104801E-2</v>
      </c>
      <c r="O418" s="30">
        <v>0.93868816573486058</v>
      </c>
      <c r="P418" s="30">
        <v>6.1311834265139399E-2</v>
      </c>
      <c r="Q418" s="30">
        <f t="shared" si="79"/>
        <v>0.94289697117385496</v>
      </c>
      <c r="R418" s="30">
        <f t="shared" si="79"/>
        <v>5.7003028826145039E-2</v>
      </c>
      <c r="S418" s="31">
        <f t="shared" si="80"/>
        <v>0.96140072438959823</v>
      </c>
      <c r="T418" s="31">
        <v>3.8599275610401801E-2</v>
      </c>
      <c r="U418" s="31">
        <f t="shared" si="81"/>
        <v>0.95793981362634217</v>
      </c>
      <c r="V418" s="31">
        <v>4.2060186373657799E-2</v>
      </c>
      <c r="W418" s="31">
        <f t="shared" si="82"/>
        <v>0.95952948318668518</v>
      </c>
      <c r="X418" s="31">
        <f t="shared" si="82"/>
        <v>4.0370516813314765E-2</v>
      </c>
      <c r="Y418" s="21"/>
    </row>
    <row r="419" spans="12:25" x14ac:dyDescent="0.25">
      <c r="L419" s="6">
        <v>412</v>
      </c>
      <c r="M419" s="30">
        <v>0.94765682469682111</v>
      </c>
      <c r="N419" s="30">
        <v>5.2343175303178897E-2</v>
      </c>
      <c r="O419" s="30">
        <v>0.93883796648689699</v>
      </c>
      <c r="P419" s="30">
        <v>6.1162033513103002E-2</v>
      </c>
      <c r="Q419" s="30">
        <f t="shared" si="79"/>
        <v>0.94303886663848135</v>
      </c>
      <c r="R419" s="30">
        <f t="shared" si="79"/>
        <v>5.6861133361518656E-2</v>
      </c>
      <c r="S419" s="31">
        <f t="shared" si="80"/>
        <v>0.96152398177781528</v>
      </c>
      <c r="T419" s="31">
        <v>3.8476018222184702E-2</v>
      </c>
      <c r="U419" s="31">
        <f t="shared" si="81"/>
        <v>0.95807408437187647</v>
      </c>
      <c r="V419" s="31">
        <v>4.1925915628123499E-2</v>
      </c>
      <c r="W419" s="31">
        <f t="shared" si="82"/>
        <v>0.95965837700013146</v>
      </c>
      <c r="X419" s="31">
        <f t="shared" si="82"/>
        <v>4.0241622999868498E-2</v>
      </c>
      <c r="Y419" s="21"/>
    </row>
    <row r="420" spans="12:25" x14ac:dyDescent="0.25">
      <c r="L420" s="6">
        <v>413</v>
      </c>
      <c r="M420" s="30">
        <v>0.94778963638685843</v>
      </c>
      <c r="N420" s="30">
        <v>5.2210363613141603E-2</v>
      </c>
      <c r="O420" s="30">
        <v>0.93898716851366182</v>
      </c>
      <c r="P420" s="30">
        <v>6.1012831486338202E-2</v>
      </c>
      <c r="Q420" s="30">
        <f t="shared" si="79"/>
        <v>0.94318007165105722</v>
      </c>
      <c r="R420" s="30">
        <f t="shared" si="79"/>
        <v>5.6719928348942822E-2</v>
      </c>
      <c r="S420" s="31">
        <f t="shared" si="80"/>
        <v>0.96164656520588077</v>
      </c>
      <c r="T420" s="31">
        <v>3.83534347941192E-2</v>
      </c>
      <c r="U420" s="31">
        <f t="shared" si="81"/>
        <v>0.95820703925447392</v>
      </c>
      <c r="V420" s="31">
        <v>4.1792960745526103E-2</v>
      </c>
      <c r="W420" s="31">
        <f t="shared" si="82"/>
        <v>0.95978626768888364</v>
      </c>
      <c r="X420" s="31">
        <f t="shared" si="82"/>
        <v>4.0113732311116389E-2</v>
      </c>
      <c r="Y420" s="21"/>
    </row>
    <row r="421" spans="12:25" x14ac:dyDescent="0.25">
      <c r="L421" s="6">
        <v>414</v>
      </c>
      <c r="M421" s="30">
        <v>0.9479216667702568</v>
      </c>
      <c r="N421" s="30">
        <v>5.2078333229743201E-2</v>
      </c>
      <c r="O421" s="30">
        <v>0.93913577466976528</v>
      </c>
      <c r="P421" s="30">
        <v>6.0864225330234702E-2</v>
      </c>
      <c r="Q421" s="30">
        <f t="shared" si="79"/>
        <v>0.94332059054523776</v>
      </c>
      <c r="R421" s="30">
        <f t="shared" si="79"/>
        <v>5.6579409454762322E-2</v>
      </c>
      <c r="S421" s="31">
        <f t="shared" si="80"/>
        <v>0.96176847703933332</v>
      </c>
      <c r="T421" s="31">
        <v>3.8231522960666703E-2</v>
      </c>
      <c r="U421" s="31">
        <f t="shared" si="81"/>
        <v>0.958338638055381</v>
      </c>
      <c r="V421" s="31">
        <v>4.1661361944619002E-2</v>
      </c>
      <c r="W421" s="31">
        <f t="shared" si="82"/>
        <v>0.9599131357767603</v>
      </c>
      <c r="X421" s="31">
        <f t="shared" si="82"/>
        <v>3.9986864223239771E-2</v>
      </c>
      <c r="Y421" s="21"/>
    </row>
    <row r="422" spans="12:25" x14ac:dyDescent="0.25">
      <c r="L422" s="6">
        <v>415</v>
      </c>
      <c r="M422" s="30">
        <v>0.94805292173926581</v>
      </c>
      <c r="N422" s="30">
        <v>5.1947078260734199E-2</v>
      </c>
      <c r="O422" s="30">
        <v>0.93928378780981825</v>
      </c>
      <c r="P422" s="30">
        <v>6.0716212190181702E-2</v>
      </c>
      <c r="Q422" s="30">
        <f t="shared" si="79"/>
        <v>0.94346042765467819</v>
      </c>
      <c r="R422" s="30">
        <f t="shared" si="79"/>
        <v>5.6439572345321751E-2</v>
      </c>
      <c r="S422" s="31">
        <f t="shared" si="80"/>
        <v>0.96188971964371095</v>
      </c>
      <c r="T422" s="31">
        <v>3.8110280356289002E-2</v>
      </c>
      <c r="U422" s="31">
        <f t="shared" si="81"/>
        <v>0.95846884055584447</v>
      </c>
      <c r="V422" s="31">
        <v>4.1531159444155502E-2</v>
      </c>
      <c r="W422" s="31">
        <f t="shared" si="82"/>
        <v>0.96003896178757997</v>
      </c>
      <c r="X422" s="31">
        <f t="shared" si="82"/>
        <v>3.9861038212420097E-2</v>
      </c>
      <c r="Y422" s="21"/>
    </row>
    <row r="423" spans="12:25" x14ac:dyDescent="0.25">
      <c r="L423" s="6">
        <v>416</v>
      </c>
      <c r="M423" s="30">
        <v>0.94818340718613525</v>
      </c>
      <c r="N423" s="30">
        <v>5.1816592813864699E-2</v>
      </c>
      <c r="O423" s="30">
        <v>0.93943121078843095</v>
      </c>
      <c r="P423" s="30">
        <v>6.0568789211569003E-2</v>
      </c>
      <c r="Q423" s="30">
        <f t="shared" si="79"/>
        <v>0.94359958731303406</v>
      </c>
      <c r="R423" s="30">
        <f t="shared" si="79"/>
        <v>5.6300412686965853E-2</v>
      </c>
      <c r="S423" s="31">
        <f t="shared" si="80"/>
        <v>0.96201029538455252</v>
      </c>
      <c r="T423" s="31">
        <v>3.7989704615447498E-2</v>
      </c>
      <c r="U423" s="31">
        <f t="shared" si="81"/>
        <v>0.95859760722226561</v>
      </c>
      <c r="V423" s="31">
        <v>4.1402392777734401E-2</v>
      </c>
      <c r="W423" s="31">
        <f t="shared" si="82"/>
        <v>0.96016372659657712</v>
      </c>
      <c r="X423" s="31">
        <f t="shared" si="82"/>
        <v>3.9736273403422909E-2</v>
      </c>
      <c r="Y423" s="21"/>
    </row>
    <row r="424" spans="12:25" x14ac:dyDescent="0.25">
      <c r="L424" s="6">
        <v>417</v>
      </c>
      <c r="M424" s="30">
        <v>0.94831312900311482</v>
      </c>
      <c r="N424" s="30">
        <v>5.1686870996885202E-2</v>
      </c>
      <c r="O424" s="30">
        <v>0.93957804646021414</v>
      </c>
      <c r="P424" s="30">
        <v>6.0421953539785897E-2</v>
      </c>
      <c r="Q424" s="30">
        <f t="shared" si="79"/>
        <v>0.94373807385396069</v>
      </c>
      <c r="R424" s="30">
        <f t="shared" si="79"/>
        <v>5.6161926146039279E-2</v>
      </c>
      <c r="S424" s="31">
        <f t="shared" si="80"/>
        <v>0.96213020662739601</v>
      </c>
      <c r="T424" s="31">
        <v>3.7869793372604002E-2</v>
      </c>
      <c r="U424" s="31">
        <f t="shared" si="81"/>
        <v>0.95872492299500944</v>
      </c>
      <c r="V424" s="31">
        <v>4.1275077004990501E-2</v>
      </c>
      <c r="W424" s="31">
        <f t="shared" si="82"/>
        <v>0.96028742363168229</v>
      </c>
      <c r="X424" s="31">
        <f t="shared" si="82"/>
        <v>3.9612576368317776E-2</v>
      </c>
      <c r="Y424" s="21"/>
    </row>
    <row r="425" spans="12:25" x14ac:dyDescent="0.25">
      <c r="L425" s="6">
        <v>418</v>
      </c>
      <c r="M425" s="30">
        <v>0.94844209308245397</v>
      </c>
      <c r="N425" s="30">
        <v>5.1557906917545998E-2</v>
      </c>
      <c r="O425" s="30">
        <v>0.93972429767977805</v>
      </c>
      <c r="P425" s="30">
        <v>6.0275702320221898E-2</v>
      </c>
      <c r="Q425" s="30">
        <f t="shared" si="79"/>
        <v>0.94387589161111318</v>
      </c>
      <c r="R425" s="30">
        <f t="shared" si="79"/>
        <v>5.6024108388886718E-2</v>
      </c>
      <c r="S425" s="31">
        <f t="shared" si="80"/>
        <v>0.96224945573777998</v>
      </c>
      <c r="T425" s="31">
        <v>3.775054426222E-2</v>
      </c>
      <c r="U425" s="31">
        <f t="shared" si="81"/>
        <v>0.95885080341019646</v>
      </c>
      <c r="V425" s="31">
        <v>4.1149196589803497E-2</v>
      </c>
      <c r="W425" s="31">
        <f t="shared" si="82"/>
        <v>0.96041006201338863</v>
      </c>
      <c r="X425" s="31">
        <f t="shared" si="82"/>
        <v>3.9489937986611351E-2</v>
      </c>
      <c r="Y425" s="21"/>
    </row>
    <row r="426" spans="12:25" x14ac:dyDescent="0.25">
      <c r="L426" s="6">
        <v>419</v>
      </c>
      <c r="M426" s="30">
        <v>0.94857030531640263</v>
      </c>
      <c r="N426" s="30">
        <v>5.1429694683597399E-2</v>
      </c>
      <c r="O426" s="30">
        <v>0.93986996730173344</v>
      </c>
      <c r="P426" s="30">
        <v>6.01300326982665E-2</v>
      </c>
      <c r="Q426" s="30">
        <f t="shared" si="79"/>
        <v>0.94401304491814719</v>
      </c>
      <c r="R426" s="30">
        <f t="shared" si="79"/>
        <v>5.5886955081852818E-2</v>
      </c>
      <c r="S426" s="31">
        <f t="shared" si="80"/>
        <v>0.96236804508124296</v>
      </c>
      <c r="T426" s="31">
        <v>3.7631954918757003E-2</v>
      </c>
      <c r="U426" s="31">
        <f t="shared" si="81"/>
        <v>0.95897526593262117</v>
      </c>
      <c r="V426" s="31">
        <v>4.1024734067378797E-2</v>
      </c>
      <c r="W426" s="31">
        <f t="shared" si="82"/>
        <v>0.96053165185140676</v>
      </c>
      <c r="X426" s="31">
        <f t="shared" si="82"/>
        <v>3.9368348148593246E-2</v>
      </c>
      <c r="Y426" s="21"/>
    </row>
    <row r="427" spans="12:25" x14ac:dyDescent="0.25">
      <c r="L427" s="6">
        <v>420</v>
      </c>
      <c r="M427" s="30">
        <v>0.94869777159721025</v>
      </c>
      <c r="N427" s="30">
        <v>5.13022284027898E-2</v>
      </c>
      <c r="O427" s="30">
        <v>0.94001505818069075</v>
      </c>
      <c r="P427" s="30">
        <v>5.9984941819309301E-2</v>
      </c>
      <c r="Q427" s="30">
        <f t="shared" si="79"/>
        <v>0.94414953810871771</v>
      </c>
      <c r="R427" s="30">
        <f t="shared" si="79"/>
        <v>5.5750461891282369E-2</v>
      </c>
      <c r="S427" s="31">
        <f t="shared" si="80"/>
        <v>0.96248597702332317</v>
      </c>
      <c r="T427" s="31">
        <v>3.7514022976676803E-2</v>
      </c>
      <c r="U427" s="31">
        <f t="shared" si="81"/>
        <v>0.95909832802707795</v>
      </c>
      <c r="V427" s="31">
        <v>4.0901671972922E-2</v>
      </c>
      <c r="W427" s="31">
        <f t="shared" si="82"/>
        <v>0.96065220325544665</v>
      </c>
      <c r="X427" s="31">
        <f t="shared" si="82"/>
        <v>3.9247796744553295E-2</v>
      </c>
      <c r="Y427" s="21"/>
    </row>
    <row r="428" spans="12:25" x14ac:dyDescent="0.25">
      <c r="L428" s="6">
        <v>421</v>
      </c>
      <c r="M428" s="30">
        <v>0.94882449781712641</v>
      </c>
      <c r="N428" s="30">
        <v>5.1175502182873603E-2</v>
      </c>
      <c r="O428" s="30">
        <v>0.94015957317126042</v>
      </c>
      <c r="P428" s="30">
        <v>5.98404268287396E-2</v>
      </c>
      <c r="Q428" s="30">
        <f t="shared" si="79"/>
        <v>0.94428537551648006</v>
      </c>
      <c r="R428" s="30">
        <f t="shared" si="79"/>
        <v>5.5614624483519989E-2</v>
      </c>
      <c r="S428" s="31">
        <f t="shared" si="80"/>
        <v>0.96260325392955914</v>
      </c>
      <c r="T428" s="31">
        <v>3.7396746070440898E-2</v>
      </c>
      <c r="U428" s="31">
        <f t="shared" si="81"/>
        <v>0.95922000715836164</v>
      </c>
      <c r="V428" s="31">
        <v>4.0779992841638399E-2</v>
      </c>
      <c r="W428" s="31">
        <f t="shared" si="82"/>
        <v>0.96077172633521901</v>
      </c>
      <c r="X428" s="31">
        <f t="shared" si="82"/>
        <v>3.9128273664781055E-2</v>
      </c>
      <c r="Y428" s="21"/>
    </row>
    <row r="429" spans="12:25" x14ac:dyDescent="0.25">
      <c r="L429" s="6">
        <v>422</v>
      </c>
      <c r="M429" s="30">
        <v>0.94895048986840103</v>
      </c>
      <c r="N429" s="30">
        <v>5.1049510131599002E-2</v>
      </c>
      <c r="O429" s="30">
        <v>0.94030351512805288</v>
      </c>
      <c r="P429" s="30">
        <v>5.9696484871947099E-2</v>
      </c>
      <c r="Q429" s="30">
        <f t="shared" si="79"/>
        <v>0.94442056147508957</v>
      </c>
      <c r="R429" s="30">
        <f t="shared" si="79"/>
        <v>5.5479438524910385E-2</v>
      </c>
      <c r="S429" s="31">
        <f t="shared" si="80"/>
        <v>0.96271987816548898</v>
      </c>
      <c r="T429" s="31">
        <v>3.7280121834511001E-2</v>
      </c>
      <c r="U429" s="31">
        <f t="shared" si="81"/>
        <v>0.95934032079126652</v>
      </c>
      <c r="V429" s="31">
        <v>4.06596792087335E-2</v>
      </c>
      <c r="W429" s="31">
        <f t="shared" si="82"/>
        <v>0.96089023120043371</v>
      </c>
      <c r="X429" s="31">
        <f t="shared" si="82"/>
        <v>3.9009768799566275E-2</v>
      </c>
      <c r="Y429" s="21"/>
    </row>
    <row r="430" spans="12:25" x14ac:dyDescent="0.25">
      <c r="L430" s="6">
        <v>423</v>
      </c>
      <c r="M430" s="30">
        <v>0.94907575364328356</v>
      </c>
      <c r="N430" s="30">
        <v>5.0924246356716399E-2</v>
      </c>
      <c r="O430" s="30">
        <v>0.94044688690567879</v>
      </c>
      <c r="P430" s="30">
        <v>5.9553113094321201E-2</v>
      </c>
      <c r="Q430" s="30">
        <f t="shared" si="79"/>
        <v>0.94455510031820178</v>
      </c>
      <c r="R430" s="30">
        <f t="shared" si="79"/>
        <v>5.5344899681798232E-2</v>
      </c>
      <c r="S430" s="31">
        <f t="shared" si="80"/>
        <v>0.96283585209665146</v>
      </c>
      <c r="T430" s="31">
        <v>3.7164147903348502E-2</v>
      </c>
      <c r="U430" s="31">
        <f t="shared" si="81"/>
        <v>0.95945928639058708</v>
      </c>
      <c r="V430" s="31">
        <v>4.0540713609412901E-2</v>
      </c>
      <c r="W430" s="31">
        <f t="shared" si="82"/>
        <v>0.96100772796080136</v>
      </c>
      <c r="X430" s="31">
        <f t="shared" si="82"/>
        <v>3.8892272039198594E-2</v>
      </c>
      <c r="Y430" s="21"/>
    </row>
    <row r="431" spans="12:25" x14ac:dyDescent="0.25">
      <c r="L431" s="6">
        <v>424</v>
      </c>
      <c r="M431" s="30">
        <v>0.94920029503402381</v>
      </c>
      <c r="N431" s="30">
        <v>5.0799704965976203E-2</v>
      </c>
      <c r="O431" s="30">
        <v>0.94058969135874859</v>
      </c>
      <c r="P431" s="30">
        <v>5.9410308641251401E-2</v>
      </c>
      <c r="Q431" s="30">
        <f t="shared" si="79"/>
        <v>0.94468899637947179</v>
      </c>
      <c r="R431" s="30">
        <f t="shared" si="79"/>
        <v>5.5211003620528255E-2</v>
      </c>
      <c r="S431" s="31">
        <f t="shared" si="80"/>
        <v>0.96295117808858477</v>
      </c>
      <c r="T431" s="31">
        <v>3.7048821911415203E-2</v>
      </c>
      <c r="U431" s="31">
        <f t="shared" si="81"/>
        <v>0.95957692142111806</v>
      </c>
      <c r="V431" s="31">
        <v>4.0423078578881999E-2</v>
      </c>
      <c r="W431" s="31">
        <f t="shared" si="82"/>
        <v>0.96112422672603226</v>
      </c>
      <c r="X431" s="31">
        <f t="shared" si="82"/>
        <v>3.8775773273967779E-2</v>
      </c>
      <c r="Y431" s="21"/>
    </row>
    <row r="432" spans="12:25" x14ac:dyDescent="0.25">
      <c r="L432" s="6">
        <v>425</v>
      </c>
      <c r="M432" s="30">
        <v>0.94932411993287125</v>
      </c>
      <c r="N432" s="30">
        <v>5.0675880067128698E-2</v>
      </c>
      <c r="O432" s="30">
        <v>0.94073193134187294</v>
      </c>
      <c r="P432" s="30">
        <v>5.9268068658127102E-2</v>
      </c>
      <c r="Q432" s="30">
        <f t="shared" si="79"/>
        <v>0.94482225399255504</v>
      </c>
      <c r="R432" s="30">
        <f t="shared" si="79"/>
        <v>5.5077746007445069E-2</v>
      </c>
      <c r="S432" s="31">
        <f t="shared" si="80"/>
        <v>0.96306585850682735</v>
      </c>
      <c r="T432" s="31">
        <v>3.6934141493172597E-2</v>
      </c>
      <c r="U432" s="31">
        <f t="shared" si="81"/>
        <v>0.95969324334765382</v>
      </c>
      <c r="V432" s="31">
        <v>4.0306756652346197E-2</v>
      </c>
      <c r="W432" s="31">
        <f t="shared" si="82"/>
        <v>0.96123973760583659</v>
      </c>
      <c r="X432" s="31">
        <f t="shared" si="82"/>
        <v>3.8660262394163418E-2</v>
      </c>
      <c r="Y432" s="21"/>
    </row>
    <row r="433" spans="12:25" x14ac:dyDescent="0.25">
      <c r="L433" s="6">
        <v>426</v>
      </c>
      <c r="M433" s="30">
        <v>0.94944723423207578</v>
      </c>
      <c r="N433" s="30">
        <v>5.0552765767924203E-2</v>
      </c>
      <c r="O433" s="30">
        <v>0.94087360970966205</v>
      </c>
      <c r="P433" s="30">
        <v>5.91263902903379E-2</v>
      </c>
      <c r="Q433" s="30">
        <f t="shared" si="79"/>
        <v>0.94495487749110663</v>
      </c>
      <c r="R433" s="30">
        <f t="shared" si="79"/>
        <v>5.4945122508893399E-2</v>
      </c>
      <c r="S433" s="31">
        <f t="shared" si="80"/>
        <v>0.96317989571691776</v>
      </c>
      <c r="T433" s="31">
        <v>3.68201042830823E-2</v>
      </c>
      <c r="U433" s="31">
        <f t="shared" si="81"/>
        <v>0.95980826963498889</v>
      </c>
      <c r="V433" s="31">
        <v>4.01917303650111E-2</v>
      </c>
      <c r="W433" s="31">
        <f t="shared" si="82"/>
        <v>0.96135427070992474</v>
      </c>
      <c r="X433" s="31">
        <f t="shared" si="82"/>
        <v>3.854572929007527E-2</v>
      </c>
      <c r="Y433" s="21"/>
    </row>
    <row r="434" spans="12:25" x14ac:dyDescent="0.25">
      <c r="L434" s="6">
        <v>427</v>
      </c>
      <c r="M434" s="30">
        <v>0.94956964382388687</v>
      </c>
      <c r="N434" s="30">
        <v>5.0430356176113099E-2</v>
      </c>
      <c r="O434" s="30">
        <v>0.94101472931672669</v>
      </c>
      <c r="P434" s="30">
        <v>5.8985270683273298E-2</v>
      </c>
      <c r="Q434" s="30">
        <f t="shared" si="79"/>
        <v>0.9450868712087821</v>
      </c>
      <c r="R434" s="30">
        <f t="shared" si="79"/>
        <v>5.4813128791217955E-2</v>
      </c>
      <c r="S434" s="31">
        <f t="shared" si="80"/>
        <v>0.96329329208439407</v>
      </c>
      <c r="T434" s="31">
        <v>3.6706707915605902E-2</v>
      </c>
      <c r="U434" s="31">
        <f t="shared" si="81"/>
        <v>0.95992201774791797</v>
      </c>
      <c r="V434" s="31">
        <v>4.0077982252081999E-2</v>
      </c>
      <c r="W434" s="31">
        <f t="shared" si="82"/>
        <v>0.96146783614800702</v>
      </c>
      <c r="X434" s="31">
        <f t="shared" si="82"/>
        <v>3.8432163851992933E-2</v>
      </c>
      <c r="Y434" s="21"/>
    </row>
    <row r="435" spans="12:25" x14ac:dyDescent="0.25">
      <c r="L435" s="6">
        <v>428</v>
      </c>
      <c r="M435" s="30">
        <v>0.94969135460055432</v>
      </c>
      <c r="N435" s="30">
        <v>5.0308645399445698E-2</v>
      </c>
      <c r="O435" s="30">
        <v>0.94115529301767731</v>
      </c>
      <c r="P435" s="30">
        <v>5.8844706982322699E-2</v>
      </c>
      <c r="Q435" s="30">
        <f t="shared" si="79"/>
        <v>0.94521823947923667</v>
      </c>
      <c r="R435" s="30">
        <f t="shared" si="79"/>
        <v>5.4681760520763373E-2</v>
      </c>
      <c r="S435" s="31">
        <f t="shared" si="80"/>
        <v>0.96340604997479495</v>
      </c>
      <c r="T435" s="31">
        <v>3.6593950025205102E-2</v>
      </c>
      <c r="U435" s="31">
        <f t="shared" si="81"/>
        <v>0.96003450515123545</v>
      </c>
      <c r="V435" s="31">
        <v>3.9965494848764598E-2</v>
      </c>
      <c r="W435" s="31">
        <f t="shared" si="82"/>
        <v>0.96158044402979381</v>
      </c>
      <c r="X435" s="31">
        <f t="shared" si="82"/>
        <v>3.8319555970206247E-2</v>
      </c>
      <c r="Y435" s="21"/>
    </row>
    <row r="436" spans="12:25" x14ac:dyDescent="0.25">
      <c r="L436" s="6">
        <v>429</v>
      </c>
      <c r="M436" s="30">
        <v>0.9498123724543277</v>
      </c>
      <c r="N436" s="30">
        <v>5.0187627545672298E-2</v>
      </c>
      <c r="O436" s="30">
        <v>0.94129530366712433</v>
      </c>
      <c r="P436" s="30">
        <v>5.87046963328757E-2</v>
      </c>
      <c r="Q436" s="30">
        <f t="shared" si="79"/>
        <v>0.94534898663612577</v>
      </c>
      <c r="R436" s="30">
        <f t="shared" si="79"/>
        <v>5.4551013363874357E-2</v>
      </c>
      <c r="S436" s="31">
        <f t="shared" si="80"/>
        <v>0.96351817175365861</v>
      </c>
      <c r="T436" s="31">
        <v>3.64818282463414E-2</v>
      </c>
      <c r="U436" s="31">
        <f t="shared" si="81"/>
        <v>0.96014574930973584</v>
      </c>
      <c r="V436" s="31">
        <v>3.9854250690264201E-2</v>
      </c>
      <c r="W436" s="31">
        <f t="shared" si="82"/>
        <v>0.96169210446499531</v>
      </c>
      <c r="X436" s="31">
        <f t="shared" si="82"/>
        <v>3.8207895535004768E-2</v>
      </c>
      <c r="Y436" s="21"/>
    </row>
    <row r="437" spans="12:25" x14ac:dyDescent="0.25">
      <c r="L437" s="6">
        <v>430</v>
      </c>
      <c r="M437" s="30">
        <v>0.9499327032774566</v>
      </c>
      <c r="N437" s="30">
        <v>5.0067296722543397E-2</v>
      </c>
      <c r="O437" s="30">
        <v>0.94143476411967819</v>
      </c>
      <c r="P437" s="30">
        <v>5.8565235880321802E-2</v>
      </c>
      <c r="Q437" s="30">
        <f t="shared" si="79"/>
        <v>0.94547911701310428</v>
      </c>
      <c r="R437" s="30">
        <f t="shared" si="79"/>
        <v>5.4420882986895687E-2</v>
      </c>
      <c r="S437" s="31">
        <f t="shared" si="80"/>
        <v>0.9636296597865236</v>
      </c>
      <c r="T437" s="31">
        <v>3.6370340213476397E-2</v>
      </c>
      <c r="U437" s="31">
        <f t="shared" si="81"/>
        <v>0.96025576768821375</v>
      </c>
      <c r="V437" s="31">
        <v>3.9744232311786303E-2</v>
      </c>
      <c r="W437" s="31">
        <f t="shared" si="82"/>
        <v>0.9618028275633218</v>
      </c>
      <c r="X437" s="31">
        <f t="shared" si="82"/>
        <v>3.8097172436678199E-2</v>
      </c>
      <c r="Y437" s="21"/>
    </row>
    <row r="438" spans="12:25" x14ac:dyDescent="0.25">
      <c r="L438" s="6">
        <v>431</v>
      </c>
      <c r="M438" s="30">
        <v>0.95005235296219082</v>
      </c>
      <c r="N438" s="30">
        <v>4.9947647037809198E-2</v>
      </c>
      <c r="O438" s="30">
        <v>0.94157367722994967</v>
      </c>
      <c r="P438" s="30">
        <v>5.8426322770050297E-2</v>
      </c>
      <c r="Q438" s="30">
        <f t="shared" si="79"/>
        <v>0.94560863494382819</v>
      </c>
      <c r="R438" s="30">
        <f t="shared" si="79"/>
        <v>5.4291365056171881E-2</v>
      </c>
      <c r="S438" s="31">
        <f t="shared" si="80"/>
        <v>0.96374051643892822</v>
      </c>
      <c r="T438" s="31">
        <v>3.6259483561071802E-2</v>
      </c>
      <c r="U438" s="31">
        <f t="shared" si="81"/>
        <v>0.96036457775146356</v>
      </c>
      <c r="V438" s="31">
        <v>3.9635422248536403E-2</v>
      </c>
      <c r="W438" s="31">
        <f t="shared" si="82"/>
        <v>0.96191262343448369</v>
      </c>
      <c r="X438" s="31">
        <f t="shared" si="82"/>
        <v>3.798737656551629E-2</v>
      </c>
      <c r="Y438" s="21"/>
    </row>
    <row r="439" spans="12:25" x14ac:dyDescent="0.25">
      <c r="L439" s="6">
        <v>432</v>
      </c>
      <c r="M439" s="30">
        <v>0.95017132740077992</v>
      </c>
      <c r="N439" s="30">
        <v>4.9828672599220102E-2</v>
      </c>
      <c r="O439" s="30">
        <v>0.94171204585254897</v>
      </c>
      <c r="P439" s="30">
        <v>5.8287954147450999E-2</v>
      </c>
      <c r="Q439" s="30">
        <f t="shared" si="79"/>
        <v>0.94573754476195226</v>
      </c>
      <c r="R439" s="30">
        <f t="shared" si="79"/>
        <v>5.4162455238047809E-2</v>
      </c>
      <c r="S439" s="31">
        <f t="shared" si="80"/>
        <v>0.96385074407641091</v>
      </c>
      <c r="T439" s="31">
        <v>3.6149255923589099E-2</v>
      </c>
      <c r="U439" s="31">
        <f t="shared" si="81"/>
        <v>0.9604721969642801</v>
      </c>
      <c r="V439" s="31">
        <v>3.95278030357199E-2</v>
      </c>
      <c r="W439" s="31">
        <f t="shared" si="82"/>
        <v>0.96202150218819138</v>
      </c>
      <c r="X439" s="31">
        <f t="shared" si="82"/>
        <v>3.7878497811808631E-2</v>
      </c>
      <c r="Y439" s="21"/>
    </row>
    <row r="440" spans="12:25" x14ac:dyDescent="0.25">
      <c r="L440" s="6">
        <v>433</v>
      </c>
      <c r="M440" s="30">
        <v>0.9502896324854736</v>
      </c>
      <c r="N440" s="30">
        <v>4.9710367514526399E-2</v>
      </c>
      <c r="O440" s="30">
        <v>0.94184987284208688</v>
      </c>
      <c r="P440" s="30">
        <v>5.8150127157913102E-2</v>
      </c>
      <c r="Q440" s="30">
        <f t="shared" si="79"/>
        <v>0.94586585080113195</v>
      </c>
      <c r="R440" s="30">
        <f t="shared" si="79"/>
        <v>5.4034149198867988E-2</v>
      </c>
      <c r="S440" s="31">
        <f t="shared" si="80"/>
        <v>0.96396034506451</v>
      </c>
      <c r="T440" s="31">
        <v>3.6039654935490002E-2</v>
      </c>
      <c r="U440" s="31">
        <f t="shared" si="81"/>
        <v>0.96057864279145755</v>
      </c>
      <c r="V440" s="31">
        <v>3.9421357208542403E-2</v>
      </c>
      <c r="W440" s="31">
        <f t="shared" si="82"/>
        <v>0.96212947393415504</v>
      </c>
      <c r="X440" s="31">
        <f t="shared" si="82"/>
        <v>3.7770526065845036E-2</v>
      </c>
      <c r="Y440" s="21"/>
    </row>
    <row r="441" spans="12:25" x14ac:dyDescent="0.25">
      <c r="L441" s="6">
        <v>434</v>
      </c>
      <c r="M441" s="30">
        <v>0.95040727410852155</v>
      </c>
      <c r="N441" s="30">
        <v>4.9592725891478499E-2</v>
      </c>
      <c r="O441" s="30">
        <v>0.94198716105317382</v>
      </c>
      <c r="P441" s="30">
        <v>5.8012838946826198E-2</v>
      </c>
      <c r="Q441" s="30">
        <f t="shared" si="79"/>
        <v>0.94599355739502289</v>
      </c>
      <c r="R441" s="30">
        <f t="shared" si="79"/>
        <v>5.3906442604977185E-2</v>
      </c>
      <c r="S441" s="31">
        <f t="shared" si="80"/>
        <v>0.96406932176876403</v>
      </c>
      <c r="T441" s="31">
        <v>3.5930678231236003E-2</v>
      </c>
      <c r="U441" s="31">
        <f t="shared" si="81"/>
        <v>0.96068393269779084</v>
      </c>
      <c r="V441" s="31">
        <v>3.9316067302209198E-2</v>
      </c>
      <c r="W441" s="31">
        <f t="shared" si="82"/>
        <v>0.96223654878208498</v>
      </c>
      <c r="X441" s="31">
        <f t="shared" si="82"/>
        <v>3.7663451217915034E-2</v>
      </c>
      <c r="Y441" s="21"/>
    </row>
    <row r="442" spans="12:25" x14ac:dyDescent="0.25">
      <c r="L442" s="6">
        <v>435</v>
      </c>
      <c r="M442" s="30">
        <v>0.95052425816217334</v>
      </c>
      <c r="N442" s="30">
        <v>4.9475741837826701E-2</v>
      </c>
      <c r="O442" s="30">
        <v>0.94212391334042023</v>
      </c>
      <c r="P442" s="30">
        <v>5.7876086659579801E-2</v>
      </c>
      <c r="Q442" s="30">
        <f t="shared" si="79"/>
        <v>0.94612066887727997</v>
      </c>
      <c r="R442" s="30">
        <f t="shared" si="79"/>
        <v>5.3779331122720084E-2</v>
      </c>
      <c r="S442" s="31">
        <f t="shared" si="80"/>
        <v>0.9641776765547112</v>
      </c>
      <c r="T442" s="31">
        <v>3.5822323445288802E-2</v>
      </c>
      <c r="U442" s="31">
        <f t="shared" si="81"/>
        <v>0.96078808414807415</v>
      </c>
      <c r="V442" s="31">
        <v>3.9211915851925898E-2</v>
      </c>
      <c r="W442" s="31">
        <f t="shared" si="82"/>
        <v>0.96234273684169158</v>
      </c>
      <c r="X442" s="31">
        <f t="shared" si="82"/>
        <v>3.7557263158308443E-2</v>
      </c>
      <c r="Y442" s="21"/>
    </row>
    <row r="443" spans="12:25" x14ac:dyDescent="0.25">
      <c r="L443" s="6">
        <v>436</v>
      </c>
      <c r="M443" s="30">
        <v>0.95064059053867855</v>
      </c>
      <c r="N443" s="30">
        <v>4.9359409461321398E-2</v>
      </c>
      <c r="O443" s="30">
        <v>0.94226013255843655</v>
      </c>
      <c r="P443" s="30">
        <v>5.7739867441563501E-2</v>
      </c>
      <c r="Q443" s="30">
        <f t="shared" si="79"/>
        <v>0.94624718958155851</v>
      </c>
      <c r="R443" s="30">
        <f t="shared" si="79"/>
        <v>5.3652810418441443E-2</v>
      </c>
      <c r="S443" s="31">
        <f t="shared" si="80"/>
        <v>0.96428541178789007</v>
      </c>
      <c r="T443" s="31">
        <v>3.5714588212109898E-2</v>
      </c>
      <c r="U443" s="31">
        <f t="shared" si="81"/>
        <v>0.96089111460710197</v>
      </c>
      <c r="V443" s="31">
        <v>3.9108885392898002E-2</v>
      </c>
      <c r="W443" s="31">
        <f t="shared" si="82"/>
        <v>0.96244804822268515</v>
      </c>
      <c r="X443" s="31">
        <f t="shared" si="82"/>
        <v>3.7451951777314904E-2</v>
      </c>
      <c r="Y443" s="21"/>
    </row>
    <row r="444" spans="12:25" x14ac:dyDescent="0.25">
      <c r="L444" s="6">
        <v>437</v>
      </c>
      <c r="M444" s="30">
        <v>0.95075627713028721</v>
      </c>
      <c r="N444" s="30">
        <v>4.9243722869712798E-2</v>
      </c>
      <c r="O444" s="30">
        <v>0.94239582156183344</v>
      </c>
      <c r="P444" s="30">
        <v>5.7604178438166599E-2</v>
      </c>
      <c r="Q444" s="30">
        <f t="shared" si="79"/>
        <v>0.94637312384151429</v>
      </c>
      <c r="R444" s="30">
        <f t="shared" si="79"/>
        <v>5.3526876158485781E-2</v>
      </c>
      <c r="S444" s="31">
        <f t="shared" si="80"/>
        <v>0.96439252983383905</v>
      </c>
      <c r="T444" s="31">
        <v>3.56074701661609E-2</v>
      </c>
      <c r="U444" s="31">
        <f t="shared" si="81"/>
        <v>0.96099304153966913</v>
      </c>
      <c r="V444" s="31">
        <v>3.90069584603309E-2</v>
      </c>
      <c r="W444" s="31">
        <f t="shared" si="82"/>
        <v>0.96255249303477597</v>
      </c>
      <c r="X444" s="31">
        <f t="shared" si="82"/>
        <v>3.7347506965224084E-2</v>
      </c>
      <c r="Y444" s="21"/>
    </row>
    <row r="445" spans="12:25" x14ac:dyDescent="0.25">
      <c r="L445" s="6">
        <v>438</v>
      </c>
      <c r="M445" s="30">
        <v>0.95087132382924855</v>
      </c>
      <c r="N445" s="30">
        <v>4.9128676170751402E-2</v>
      </c>
      <c r="O445" s="30">
        <v>0.94253098320522133</v>
      </c>
      <c r="P445" s="30">
        <v>5.7469016794778699E-2</v>
      </c>
      <c r="Q445" s="30">
        <f t="shared" si="79"/>
        <v>0.94649847599080217</v>
      </c>
      <c r="R445" s="30">
        <f t="shared" si="79"/>
        <v>5.3401524009197926E-2</v>
      </c>
      <c r="S445" s="31">
        <f t="shared" si="80"/>
        <v>0.96449903305809648</v>
      </c>
      <c r="T445" s="31">
        <v>3.5500966941903501E-2</v>
      </c>
      <c r="U445" s="31">
        <f t="shared" si="81"/>
        <v>0.96109388241057003</v>
      </c>
      <c r="V445" s="31">
        <v>3.8906117589430002E-2</v>
      </c>
      <c r="W445" s="31">
        <f t="shared" si="82"/>
        <v>0.96265608138767433</v>
      </c>
      <c r="X445" s="31">
        <f t="shared" si="82"/>
        <v>3.7243918612325656E-2</v>
      </c>
      <c r="Y445" s="21"/>
    </row>
    <row r="446" spans="12:25" x14ac:dyDescent="0.25">
      <c r="L446" s="6">
        <v>439</v>
      </c>
      <c r="M446" s="30">
        <v>0.95098573652781249</v>
      </c>
      <c r="N446" s="30">
        <v>4.90142634721875E-2</v>
      </c>
      <c r="O446" s="30">
        <v>0.94266562034321066</v>
      </c>
      <c r="P446" s="30">
        <v>5.7334379656789301E-2</v>
      </c>
      <c r="Q446" s="30">
        <f t="shared" si="79"/>
        <v>0.94662325036307748</v>
      </c>
      <c r="R446" s="30">
        <f t="shared" si="79"/>
        <v>5.3276749636922548E-2</v>
      </c>
      <c r="S446" s="31">
        <f t="shared" si="80"/>
        <v>0.96460492382620067</v>
      </c>
      <c r="T446" s="31">
        <v>3.5395076173799299E-2</v>
      </c>
      <c r="U446" s="31">
        <f t="shared" si="81"/>
        <v>0.96119365468459905</v>
      </c>
      <c r="V446" s="31">
        <v>3.8806345315400899E-2</v>
      </c>
      <c r="W446" s="31">
        <f t="shared" si="82"/>
        <v>0.96275882339109065</v>
      </c>
      <c r="X446" s="31">
        <f t="shared" si="82"/>
        <v>3.7141176608909379E-2</v>
      </c>
      <c r="Y446" s="21"/>
    </row>
    <row r="447" spans="12:25" x14ac:dyDescent="0.25">
      <c r="L447" s="6">
        <v>440</v>
      </c>
      <c r="M447" s="30">
        <v>0.9510995211182286</v>
      </c>
      <c r="N447" s="30">
        <v>4.8900478881771403E-2</v>
      </c>
      <c r="O447" s="30">
        <v>0.94279973583041221</v>
      </c>
      <c r="P447" s="30">
        <v>5.7200264169587803E-2</v>
      </c>
      <c r="Q447" s="30">
        <f t="shared" si="79"/>
        <v>0.94674745129199578</v>
      </c>
      <c r="R447" s="30">
        <f t="shared" si="79"/>
        <v>5.315254870800426E-2</v>
      </c>
      <c r="S447" s="31">
        <f t="shared" si="80"/>
        <v>0.96471020450369016</v>
      </c>
      <c r="T447" s="31">
        <v>3.5289795496309798E-2</v>
      </c>
      <c r="U447" s="31">
        <f t="shared" si="81"/>
        <v>0.96129237582655103</v>
      </c>
      <c r="V447" s="31">
        <v>3.8707624173449001E-2</v>
      </c>
      <c r="W447" s="31">
        <f t="shared" si="82"/>
        <v>0.96286072915473508</v>
      </c>
      <c r="X447" s="31">
        <f t="shared" si="82"/>
        <v>3.7039270845264864E-2</v>
      </c>
      <c r="Y447" s="21"/>
    </row>
    <row r="448" spans="12:25" x14ac:dyDescent="0.25">
      <c r="L448" s="6">
        <v>441</v>
      </c>
      <c r="M448" s="30">
        <v>0.95121268349274657</v>
      </c>
      <c r="N448" s="30">
        <v>4.8787316507253403E-2</v>
      </c>
      <c r="O448" s="30">
        <v>0.94293333252143618</v>
      </c>
      <c r="P448" s="30">
        <v>5.7066667478563801E-2</v>
      </c>
      <c r="Q448" s="30">
        <f t="shared" si="79"/>
        <v>0.94687108311121215</v>
      </c>
      <c r="R448" s="30">
        <f t="shared" si="79"/>
        <v>5.3028916888787782E-2</v>
      </c>
      <c r="S448" s="31">
        <f t="shared" si="80"/>
        <v>0.96481487745610328</v>
      </c>
      <c r="T448" s="31">
        <v>3.5185122543896698E-2</v>
      </c>
      <c r="U448" s="31">
        <f t="shared" si="81"/>
        <v>0.96139006330122012</v>
      </c>
      <c r="V448" s="31">
        <v>3.8609936698779899E-2</v>
      </c>
      <c r="W448" s="31">
        <f t="shared" si="82"/>
        <v>0.96296180878831805</v>
      </c>
      <c r="X448" s="31">
        <f t="shared" si="82"/>
        <v>3.6938191211681903E-2</v>
      </c>
      <c r="Y448" s="21"/>
    </row>
    <row r="449" spans="12:25" x14ac:dyDescent="0.25">
      <c r="L449" s="6">
        <v>442</v>
      </c>
      <c r="M449" s="30">
        <v>0.95132522954361598</v>
      </c>
      <c r="N449" s="30">
        <v>4.8674770456383999E-2</v>
      </c>
      <c r="O449" s="30">
        <v>0.94306641327089324</v>
      </c>
      <c r="P449" s="30">
        <v>5.6933586729106797E-2</v>
      </c>
      <c r="Q449" s="30">
        <f t="shared" si="79"/>
        <v>0.94699415015438215</v>
      </c>
      <c r="R449" s="30">
        <f t="shared" si="79"/>
        <v>5.2905849845617886E-2</v>
      </c>
      <c r="S449" s="31">
        <f t="shared" si="80"/>
        <v>0.96491894504897846</v>
      </c>
      <c r="T449" s="31">
        <v>3.5081054951021498E-2</v>
      </c>
      <c r="U449" s="31">
        <f t="shared" si="81"/>
        <v>0.96148673457340117</v>
      </c>
      <c r="V449" s="31">
        <v>3.8513265426598803E-2</v>
      </c>
      <c r="W449" s="31">
        <f t="shared" si="82"/>
        <v>0.96306207240154995</v>
      </c>
      <c r="X449" s="31">
        <f t="shared" si="82"/>
        <v>3.6837927598449997E-2</v>
      </c>
      <c r="Y449" s="21"/>
    </row>
    <row r="450" spans="12:25" x14ac:dyDescent="0.25">
      <c r="L450" s="6">
        <v>443</v>
      </c>
      <c r="M450" s="30">
        <v>0.95143716516308663</v>
      </c>
      <c r="N450" s="30">
        <v>4.8562834836913399E-2</v>
      </c>
      <c r="O450" s="30">
        <v>0.94319898093339383</v>
      </c>
      <c r="P450" s="30">
        <v>5.6801019066606201E-2</v>
      </c>
      <c r="Q450" s="30">
        <f t="shared" si="79"/>
        <v>0.94711665675516088</v>
      </c>
      <c r="R450" s="30">
        <f t="shared" si="79"/>
        <v>5.2783343244839145E-2</v>
      </c>
      <c r="S450" s="31">
        <f t="shared" si="80"/>
        <v>0.96502240964785402</v>
      </c>
      <c r="T450" s="31">
        <v>3.4977590352146003E-2</v>
      </c>
      <c r="U450" s="31">
        <f t="shared" si="81"/>
        <v>0.96158240710788856</v>
      </c>
      <c r="V450" s="31">
        <v>3.8417592892111399E-2</v>
      </c>
      <c r="W450" s="31">
        <f t="shared" si="82"/>
        <v>0.96316153010414096</v>
      </c>
      <c r="X450" s="31">
        <f t="shared" si="82"/>
        <v>3.6738469895859036E-2</v>
      </c>
      <c r="Y450" s="21"/>
    </row>
    <row r="451" spans="12:25" x14ac:dyDescent="0.25">
      <c r="L451" s="6">
        <v>444</v>
      </c>
      <c r="M451" s="30">
        <v>0.95154849624340798</v>
      </c>
      <c r="N451" s="30">
        <v>4.8451503756591997E-2</v>
      </c>
      <c r="O451" s="30">
        <v>0.94333103836354848</v>
      </c>
      <c r="P451" s="30">
        <v>5.6668961636451499E-2</v>
      </c>
      <c r="Q451" s="30">
        <f t="shared" si="79"/>
        <v>0.94723860724720366</v>
      </c>
      <c r="R451" s="30">
        <f t="shared" si="79"/>
        <v>5.2661392752796278E-2</v>
      </c>
      <c r="S451" s="31">
        <f t="shared" si="80"/>
        <v>0.96512527361826839</v>
      </c>
      <c r="T451" s="31">
        <v>3.4874726381731599E-2</v>
      </c>
      <c r="U451" s="31">
        <f t="shared" si="81"/>
        <v>0.9616770983694769</v>
      </c>
      <c r="V451" s="31">
        <v>3.8322901630523099E-2</v>
      </c>
      <c r="W451" s="31">
        <f t="shared" si="82"/>
        <v>0.96326019200580149</v>
      </c>
      <c r="X451" s="31">
        <f t="shared" si="82"/>
        <v>3.6639807994198588E-2</v>
      </c>
      <c r="Y451" s="21"/>
    </row>
    <row r="452" spans="12:25" x14ac:dyDescent="0.25">
      <c r="L452" s="6">
        <v>445</v>
      </c>
      <c r="M452" s="30">
        <v>0.95165922867682995</v>
      </c>
      <c r="N452" s="30">
        <v>4.8340771323170099E-2</v>
      </c>
      <c r="O452" s="30">
        <v>0.94346258841596775</v>
      </c>
      <c r="P452" s="30">
        <v>5.6537411584032297E-2</v>
      </c>
      <c r="Q452" s="30">
        <f t="shared" si="79"/>
        <v>0.94736000596416603</v>
      </c>
      <c r="R452" s="30">
        <f t="shared" si="79"/>
        <v>5.2539994035834002E-2</v>
      </c>
      <c r="S452" s="31">
        <f t="shared" si="80"/>
        <v>0.96522753932576011</v>
      </c>
      <c r="T452" s="31">
        <v>3.4772460674239898E-2</v>
      </c>
      <c r="U452" s="31">
        <f t="shared" si="81"/>
        <v>0.96177082582296058</v>
      </c>
      <c r="V452" s="31">
        <v>3.8229174177039402E-2</v>
      </c>
      <c r="W452" s="31">
        <f t="shared" si="82"/>
        <v>0.9633580682162417</v>
      </c>
      <c r="X452" s="31">
        <f t="shared" si="82"/>
        <v>3.6541931783758336E-2</v>
      </c>
      <c r="Y452" s="21"/>
    </row>
    <row r="453" spans="12:25" x14ac:dyDescent="0.25">
      <c r="L453" s="6">
        <v>446</v>
      </c>
      <c r="M453" s="30">
        <v>0.95176936835560189</v>
      </c>
      <c r="N453" s="30">
        <v>4.82306316443981E-2</v>
      </c>
      <c r="O453" s="30">
        <v>0.94359363394526208</v>
      </c>
      <c r="P453" s="30">
        <v>5.6406366054737901E-2</v>
      </c>
      <c r="Q453" s="30">
        <f t="shared" si="79"/>
        <v>0.9474808572397031</v>
      </c>
      <c r="R453" s="30">
        <f t="shared" si="79"/>
        <v>5.2419142760296945E-2</v>
      </c>
      <c r="S453" s="31">
        <f t="shared" si="80"/>
        <v>0.96532920913586739</v>
      </c>
      <c r="T453" s="31">
        <v>3.4670790864132599E-2</v>
      </c>
      <c r="U453" s="31">
        <f t="shared" si="81"/>
        <v>0.96186360693313433</v>
      </c>
      <c r="V453" s="31">
        <v>3.8136393066865698E-2</v>
      </c>
      <c r="W453" s="31">
        <f t="shared" si="82"/>
        <v>0.96345516884517202</v>
      </c>
      <c r="X453" s="31">
        <f t="shared" si="82"/>
        <v>3.6444831154827995E-2</v>
      </c>
      <c r="Y453" s="21"/>
    </row>
    <row r="454" spans="12:25" x14ac:dyDescent="0.25">
      <c r="L454" s="6">
        <v>447</v>
      </c>
      <c r="M454" s="30">
        <v>0.9518789211719737</v>
      </c>
      <c r="N454" s="30">
        <v>4.8121078828026298E-2</v>
      </c>
      <c r="O454" s="30">
        <v>0.9437241778060419</v>
      </c>
      <c r="P454" s="30">
        <v>5.6275822193958103E-2</v>
      </c>
      <c r="Q454" s="30">
        <f t="shared" si="79"/>
        <v>0.94760116540747008</v>
      </c>
      <c r="R454" s="30">
        <f t="shared" si="79"/>
        <v>5.2298834592529916E-2</v>
      </c>
      <c r="S454" s="31">
        <f t="shared" si="80"/>
        <v>0.96543028541412867</v>
      </c>
      <c r="T454" s="31">
        <v>3.4569714585871297E-2</v>
      </c>
      <c r="U454" s="31">
        <f t="shared" si="81"/>
        <v>0.96195545916479253</v>
      </c>
      <c r="V454" s="31">
        <v>3.8044540835207502E-2</v>
      </c>
      <c r="W454" s="31">
        <f t="shared" si="82"/>
        <v>0.96355150400230283</v>
      </c>
      <c r="X454" s="31">
        <f t="shared" si="82"/>
        <v>3.6348495997697253E-2</v>
      </c>
      <c r="Y454" s="21"/>
    </row>
    <row r="455" spans="12:25" x14ac:dyDescent="0.25">
      <c r="L455" s="6">
        <v>448</v>
      </c>
      <c r="M455" s="30">
        <v>0.95198789301819497</v>
      </c>
      <c r="N455" s="30">
        <v>4.8012106981804997E-2</v>
      </c>
      <c r="O455" s="30">
        <v>0.94385422285291787</v>
      </c>
      <c r="P455" s="30">
        <v>5.6145777147082097E-2</v>
      </c>
      <c r="Q455" s="30">
        <f t="shared" si="79"/>
        <v>0.94772093480112263</v>
      </c>
      <c r="R455" s="30">
        <f t="shared" si="79"/>
        <v>5.2179065198877439E-2</v>
      </c>
      <c r="S455" s="31">
        <f t="shared" si="80"/>
        <v>0.96553077052608238</v>
      </c>
      <c r="T455" s="31">
        <v>3.4469229473917597E-2</v>
      </c>
      <c r="U455" s="31">
        <f t="shared" si="81"/>
        <v>0.96204639998272967</v>
      </c>
      <c r="V455" s="31">
        <v>3.79536000172703E-2</v>
      </c>
      <c r="W455" s="31">
        <f t="shared" si="82"/>
        <v>0.9636470837973441</v>
      </c>
      <c r="X455" s="31">
        <f t="shared" si="82"/>
        <v>3.6252916202655805E-2</v>
      </c>
      <c r="Y455" s="21"/>
    </row>
    <row r="456" spans="12:25" x14ac:dyDescent="0.25">
      <c r="L456" s="6">
        <v>449</v>
      </c>
      <c r="M456" s="30">
        <v>0.95209628978651528</v>
      </c>
      <c r="N456" s="30">
        <v>4.7903710213484697E-2</v>
      </c>
      <c r="O456" s="30">
        <v>0.94398377194050054</v>
      </c>
      <c r="P456" s="30">
        <v>5.6016228059499497E-2</v>
      </c>
      <c r="Q456" s="30">
        <f t="shared" ref="Q456:R519" si="83">(O456*0.5129)+(M456*0.487)</f>
        <v>0.94784016975431573</v>
      </c>
      <c r="R456" s="30">
        <f t="shared" si="83"/>
        <v>5.2059830245684335E-2</v>
      </c>
      <c r="S456" s="31">
        <f t="shared" ref="S456:S519" si="84">1-T456</f>
        <v>0.96563066683726695</v>
      </c>
      <c r="T456" s="31">
        <v>3.43693331627331E-2</v>
      </c>
      <c r="U456" s="31">
        <f t="shared" ref="U456:U519" si="85">1-V456</f>
        <v>0.96213644685174038</v>
      </c>
      <c r="V456" s="31">
        <v>3.78635531482596E-2</v>
      </c>
      <c r="W456" s="31">
        <f t="shared" ref="W456:X519" si="86">(U456*0.5129)+(S456*0.487)</f>
        <v>0.96374191834000666</v>
      </c>
      <c r="X456" s="31">
        <f t="shared" si="86"/>
        <v>3.6158081659993367E-2</v>
      </c>
      <c r="Y456" s="21"/>
    </row>
    <row r="457" spans="12:25" x14ac:dyDescent="0.25">
      <c r="L457" s="6">
        <v>450</v>
      </c>
      <c r="M457" s="30">
        <v>0.95220411736918442</v>
      </c>
      <c r="N457" s="30">
        <v>4.7795882630815599E-2</v>
      </c>
      <c r="O457" s="30">
        <v>0.94411282792340023</v>
      </c>
      <c r="P457" s="30">
        <v>5.5887172076599802E-2</v>
      </c>
      <c r="Q457" s="30">
        <f t="shared" si="83"/>
        <v>0.94795887460070483</v>
      </c>
      <c r="R457" s="30">
        <f t="shared" si="83"/>
        <v>5.1941125399295233E-2</v>
      </c>
      <c r="S457" s="31">
        <f t="shared" si="84"/>
        <v>0.96572997671322069</v>
      </c>
      <c r="T457" s="31">
        <v>3.4270023286779298E-2</v>
      </c>
      <c r="U457" s="31">
        <f t="shared" si="85"/>
        <v>0.96222561723661926</v>
      </c>
      <c r="V457" s="31">
        <v>3.7774382763380798E-2</v>
      </c>
      <c r="W457" s="31">
        <f t="shared" si="86"/>
        <v>0.96383601774000049</v>
      </c>
      <c r="X457" s="31">
        <f t="shared" si="86"/>
        <v>3.606398225999953E-2</v>
      </c>
      <c r="Y457" s="21"/>
    </row>
    <row r="458" spans="12:25" x14ac:dyDescent="0.25">
      <c r="L458" s="6">
        <v>451</v>
      </c>
      <c r="M458" s="30">
        <v>0.95231138165845197</v>
      </c>
      <c r="N458" s="30">
        <v>4.7688618341548E-2</v>
      </c>
      <c r="O458" s="30">
        <v>0.94424139365622761</v>
      </c>
      <c r="P458" s="30">
        <v>5.5758606343772402E-2</v>
      </c>
      <c r="Q458" s="30">
        <f t="shared" si="83"/>
        <v>0.94807705367394524</v>
      </c>
      <c r="R458" s="30">
        <f t="shared" si="83"/>
        <v>5.182294632605474E-2</v>
      </c>
      <c r="S458" s="31">
        <f t="shared" si="84"/>
        <v>0.96582870251948205</v>
      </c>
      <c r="T458" s="31">
        <v>3.41712974805179E-2</v>
      </c>
      <c r="U458" s="31">
        <f t="shared" si="85"/>
        <v>0.96231392860216058</v>
      </c>
      <c r="V458" s="31">
        <v>3.7686071397839402E-2</v>
      </c>
      <c r="W458" s="31">
        <f t="shared" si="86"/>
        <v>0.96392939210703599</v>
      </c>
      <c r="X458" s="31">
        <f t="shared" si="86"/>
        <v>3.5970607892964052E-2</v>
      </c>
      <c r="Y458" s="21"/>
    </row>
    <row r="459" spans="12:25" x14ac:dyDescent="0.25">
      <c r="L459" s="6">
        <v>452</v>
      </c>
      <c r="M459" s="30">
        <v>0.95241808854656751</v>
      </c>
      <c r="N459" s="30">
        <v>4.7581911453432497E-2</v>
      </c>
      <c r="O459" s="30">
        <v>0.944369471993593</v>
      </c>
      <c r="P459" s="30">
        <v>5.5630528006406998E-2</v>
      </c>
      <c r="Q459" s="30">
        <f t="shared" si="83"/>
        <v>0.94819471130769228</v>
      </c>
      <c r="R459" s="30">
        <f t="shared" si="83"/>
        <v>5.1705288692307776E-2</v>
      </c>
      <c r="S459" s="31">
        <f t="shared" si="84"/>
        <v>0.96592684662158945</v>
      </c>
      <c r="T459" s="31">
        <v>3.4073153378410499E-2</v>
      </c>
      <c r="U459" s="31">
        <f t="shared" si="85"/>
        <v>0.96240139841315919</v>
      </c>
      <c r="V459" s="31">
        <v>3.7598601586840801E-2</v>
      </c>
      <c r="W459" s="31">
        <f t="shared" si="86"/>
        <v>0.96402205155082343</v>
      </c>
      <c r="X459" s="31">
        <f t="shared" si="86"/>
        <v>3.5877948449176564E-2</v>
      </c>
      <c r="Y459" s="21"/>
    </row>
    <row r="460" spans="12:25" x14ac:dyDescent="0.25">
      <c r="L460" s="6">
        <v>453</v>
      </c>
      <c r="M460" s="30">
        <v>0.95252424392578094</v>
      </c>
      <c r="N460" s="30">
        <v>4.7475756074219097E-2</v>
      </c>
      <c r="O460" s="30">
        <v>0.94449706579010706</v>
      </c>
      <c r="P460" s="30">
        <v>5.5502934209892898E-2</v>
      </c>
      <c r="Q460" s="30">
        <f t="shared" si="83"/>
        <v>0.94831185183560129</v>
      </c>
      <c r="R460" s="30">
        <f t="shared" si="83"/>
        <v>5.1588148164398773E-2</v>
      </c>
      <c r="S460" s="31">
        <f t="shared" si="84"/>
        <v>0.96602441138508133</v>
      </c>
      <c r="T460" s="31">
        <v>3.39755886149187E-2</v>
      </c>
      <c r="U460" s="31">
        <f t="shared" si="85"/>
        <v>0.96248804413440936</v>
      </c>
      <c r="V460" s="31">
        <v>3.7511955865590599E-2</v>
      </c>
      <c r="W460" s="31">
        <f t="shared" si="86"/>
        <v>0.96411400618107312</v>
      </c>
      <c r="X460" s="31">
        <f t="shared" si="86"/>
        <v>3.5785993818926824E-2</v>
      </c>
      <c r="Y460" s="21"/>
    </row>
    <row r="461" spans="12:25" x14ac:dyDescent="0.25">
      <c r="L461" s="6">
        <v>454</v>
      </c>
      <c r="M461" s="30">
        <v>0.95262985368834163</v>
      </c>
      <c r="N461" s="30">
        <v>4.7370146311658402E-2</v>
      </c>
      <c r="O461" s="30">
        <v>0.94462417790038034</v>
      </c>
      <c r="P461" s="30">
        <v>5.53758220996197E-2</v>
      </c>
      <c r="Q461" s="30">
        <f t="shared" si="83"/>
        <v>0.94842847959132748</v>
      </c>
      <c r="R461" s="30">
        <f t="shared" si="83"/>
        <v>5.1471520408672589E-2</v>
      </c>
      <c r="S461" s="31">
        <f t="shared" si="84"/>
        <v>0.96612139917549589</v>
      </c>
      <c r="T461" s="31">
        <v>3.3878600824504099E-2</v>
      </c>
      <c r="U461" s="31">
        <f t="shared" si="85"/>
        <v>0.96257388323070581</v>
      </c>
      <c r="V461" s="31">
        <v>3.74261167692942E-2</v>
      </c>
      <c r="W461" s="31">
        <f t="shared" si="86"/>
        <v>0.96420526610749557</v>
      </c>
      <c r="X461" s="31">
        <f t="shared" si="86"/>
        <v>3.5694733892504493E-2</v>
      </c>
      <c r="Y461" s="21"/>
    </row>
    <row r="462" spans="12:25" x14ac:dyDescent="0.25">
      <c r="L462" s="6">
        <v>455</v>
      </c>
      <c r="M462" s="30">
        <v>0.95273492372649937</v>
      </c>
      <c r="N462" s="30">
        <v>4.72650762735006E-2</v>
      </c>
      <c r="O462" s="30">
        <v>0.94475081117902315</v>
      </c>
      <c r="P462" s="30">
        <v>5.5249188820976798E-2</v>
      </c>
      <c r="Q462" s="30">
        <f t="shared" si="83"/>
        <v>0.94854459890852616</v>
      </c>
      <c r="R462" s="30">
        <f t="shared" si="83"/>
        <v>5.1355401091473796E-2</v>
      </c>
      <c r="S462" s="31">
        <f t="shared" si="84"/>
        <v>0.96621781235837167</v>
      </c>
      <c r="T462" s="31">
        <v>3.3782187641628297E-2</v>
      </c>
      <c r="U462" s="31">
        <f t="shared" si="85"/>
        <v>0.96265893316684303</v>
      </c>
      <c r="V462" s="31">
        <v>3.7341066833157001E-2</v>
      </c>
      <c r="W462" s="31">
        <f t="shared" si="86"/>
        <v>0.96429584143980085</v>
      </c>
      <c r="X462" s="31">
        <f t="shared" si="86"/>
        <v>3.5604158560199203E-2</v>
      </c>
      <c r="Y462" s="21"/>
    </row>
    <row r="463" spans="12:25" x14ac:dyDescent="0.25">
      <c r="L463" s="6">
        <v>456</v>
      </c>
      <c r="M463" s="30">
        <v>0.95283945993250385</v>
      </c>
      <c r="N463" s="30">
        <v>4.71605400674961E-2</v>
      </c>
      <c r="O463" s="30">
        <v>0.94487696848064617</v>
      </c>
      <c r="P463" s="30">
        <v>5.5123031519353799E-2</v>
      </c>
      <c r="Q463" s="30">
        <f t="shared" si="83"/>
        <v>0.94866021412085277</v>
      </c>
      <c r="R463" s="30">
        <f t="shared" si="83"/>
        <v>5.1239785879147168E-2</v>
      </c>
      <c r="S463" s="31">
        <f t="shared" si="84"/>
        <v>0.96631365329924723</v>
      </c>
      <c r="T463" s="31">
        <v>3.3686346700752802E-2</v>
      </c>
      <c r="U463" s="31">
        <f t="shared" si="85"/>
        <v>0.96274321140761532</v>
      </c>
      <c r="V463" s="31">
        <v>3.7256788592384703E-2</v>
      </c>
      <c r="W463" s="31">
        <f t="shared" si="86"/>
        <v>0.96438574228769935</v>
      </c>
      <c r="X463" s="31">
        <f t="shared" si="86"/>
        <v>3.5514257712300726E-2</v>
      </c>
      <c r="Y463" s="21"/>
    </row>
    <row r="464" spans="12:25" x14ac:dyDescent="0.25">
      <c r="L464" s="6">
        <v>457</v>
      </c>
      <c r="M464" s="30">
        <v>0.95294346819860476</v>
      </c>
      <c r="N464" s="30">
        <v>4.7056531801395199E-2</v>
      </c>
      <c r="O464" s="30">
        <v>0.94500265265985994</v>
      </c>
      <c r="P464" s="30">
        <v>5.4997347340140099E-2</v>
      </c>
      <c r="Q464" s="30">
        <f t="shared" si="83"/>
        <v>0.94877532956196275</v>
      </c>
      <c r="R464" s="30">
        <f t="shared" si="83"/>
        <v>5.1124670438037319E-2</v>
      </c>
      <c r="S464" s="31">
        <f t="shared" si="84"/>
        <v>0.96640892436366055</v>
      </c>
      <c r="T464" s="31">
        <v>3.3591075636339403E-2</v>
      </c>
      <c r="U464" s="31">
        <f t="shared" si="85"/>
        <v>0.96282673541781749</v>
      </c>
      <c r="V464" s="31">
        <v>3.7173264582182501E-2</v>
      </c>
      <c r="W464" s="31">
        <f t="shared" si="86"/>
        <v>0.96447497876090127</v>
      </c>
      <c r="X464" s="31">
        <f t="shared" si="86"/>
        <v>3.54250212390987E-2</v>
      </c>
      <c r="Y464" s="21"/>
    </row>
    <row r="465" spans="12:25" x14ac:dyDescent="0.25">
      <c r="L465" s="6">
        <v>458</v>
      </c>
      <c r="M465" s="30">
        <v>0.95304695441705167</v>
      </c>
      <c r="N465" s="30">
        <v>4.69530455829483E-2</v>
      </c>
      <c r="O465" s="30">
        <v>0.94512786657127479</v>
      </c>
      <c r="P465" s="30">
        <v>5.4872133428725198E-2</v>
      </c>
      <c r="Q465" s="30">
        <f t="shared" si="83"/>
        <v>0.94888994956551098</v>
      </c>
      <c r="R465" s="30">
        <f t="shared" si="83"/>
        <v>5.1010050434488974E-2</v>
      </c>
      <c r="S465" s="31">
        <f t="shared" si="84"/>
        <v>0.96650362791715039</v>
      </c>
      <c r="T465" s="31">
        <v>3.3496372082849599E-2</v>
      </c>
      <c r="U465" s="31">
        <f t="shared" si="85"/>
        <v>0.96290952266224394</v>
      </c>
      <c r="V465" s="31">
        <v>3.7090477337756E-2</v>
      </c>
      <c r="W465" s="31">
        <f t="shared" si="86"/>
        <v>0.96456356096911722</v>
      </c>
      <c r="X465" s="31">
        <f t="shared" si="86"/>
        <v>3.5336439030882807E-2</v>
      </c>
      <c r="Y465" s="21"/>
    </row>
    <row r="466" spans="12:25" x14ac:dyDescent="0.25">
      <c r="L466" s="6">
        <v>459</v>
      </c>
      <c r="M466" s="30">
        <v>0.95314992448009428</v>
      </c>
      <c r="N466" s="30">
        <v>4.68500755199057E-2</v>
      </c>
      <c r="O466" s="30">
        <v>0.94525261306950126</v>
      </c>
      <c r="P466" s="30">
        <v>5.4747386930498701E-2</v>
      </c>
      <c r="Q466" s="30">
        <f t="shared" si="83"/>
        <v>0.94900407846515311</v>
      </c>
      <c r="R466" s="30">
        <f t="shared" si="83"/>
        <v>5.0895921534846858E-2</v>
      </c>
      <c r="S466" s="31">
        <f t="shared" si="84"/>
        <v>0.96659776632525496</v>
      </c>
      <c r="T466" s="31">
        <v>3.3402233674744999E-2</v>
      </c>
      <c r="U466" s="31">
        <f t="shared" si="85"/>
        <v>0.96299159060568928</v>
      </c>
      <c r="V466" s="31">
        <v>3.7008409394310701E-2</v>
      </c>
      <c r="W466" s="31">
        <f t="shared" si="86"/>
        <v>0.96465149902205716</v>
      </c>
      <c r="X466" s="31">
        <f t="shared" si="86"/>
        <v>3.524850097794277E-2</v>
      </c>
      <c r="Y466" s="21"/>
    </row>
    <row r="467" spans="12:25" x14ac:dyDescent="0.25">
      <c r="L467" s="6">
        <v>460</v>
      </c>
      <c r="M467" s="30">
        <v>0.95325238427998216</v>
      </c>
      <c r="N467" s="30">
        <v>4.6747615720017802E-2</v>
      </c>
      <c r="O467" s="30">
        <v>0.94537689500915001</v>
      </c>
      <c r="P467" s="30">
        <v>5.4623104990849998E-2</v>
      </c>
      <c r="Q467" s="30">
        <f t="shared" si="83"/>
        <v>0.94911772059454436</v>
      </c>
      <c r="R467" s="30">
        <f t="shared" si="83"/>
        <v>5.0782279405455634E-2</v>
      </c>
      <c r="S467" s="31">
        <f t="shared" si="84"/>
        <v>0.96669134195351292</v>
      </c>
      <c r="T467" s="31">
        <v>3.3308658046487097E-2</v>
      </c>
      <c r="U467" s="31">
        <f t="shared" si="85"/>
        <v>0.96307295671294801</v>
      </c>
      <c r="V467" s="31">
        <v>3.6927043287052E-2</v>
      </c>
      <c r="W467" s="31">
        <f t="shared" si="86"/>
        <v>0.96473880302943182</v>
      </c>
      <c r="X467" s="31">
        <f t="shared" si="86"/>
        <v>3.5161196970568187E-2</v>
      </c>
      <c r="Y467" s="21"/>
    </row>
    <row r="468" spans="12:25" x14ac:dyDescent="0.25">
      <c r="L468" s="6">
        <v>461</v>
      </c>
      <c r="M468" s="30">
        <v>0.9533543397089651</v>
      </c>
      <c r="N468" s="30">
        <v>4.6645660291034903E-2</v>
      </c>
      <c r="O468" s="30">
        <v>0.94550071524483148</v>
      </c>
      <c r="P468" s="30">
        <v>5.4499284755168499E-2</v>
      </c>
      <c r="Q468" s="30">
        <f t="shared" si="83"/>
        <v>0.94923088028734015</v>
      </c>
      <c r="R468" s="30">
        <f t="shared" si="83"/>
        <v>5.0669119712659916E-2</v>
      </c>
      <c r="S468" s="31">
        <f t="shared" si="84"/>
        <v>0.96678435716746225</v>
      </c>
      <c r="T468" s="31">
        <v>3.3215642832537702E-2</v>
      </c>
      <c r="U468" s="31">
        <f t="shared" si="85"/>
        <v>0.96315363844881463</v>
      </c>
      <c r="V468" s="31">
        <v>3.6846361551185397E-2</v>
      </c>
      <c r="W468" s="31">
        <f t="shared" si="86"/>
        <v>0.96482548310095106</v>
      </c>
      <c r="X468" s="31">
        <f t="shared" si="86"/>
        <v>3.5074516899048849E-2</v>
      </c>
      <c r="Y468" s="21"/>
    </row>
    <row r="469" spans="12:25" x14ac:dyDescent="0.25">
      <c r="L469" s="6">
        <v>462</v>
      </c>
      <c r="M469" s="30">
        <v>0.9534557966592927</v>
      </c>
      <c r="N469" s="30">
        <v>4.6544203340707302E-2</v>
      </c>
      <c r="O469" s="30">
        <v>0.94562407663115611</v>
      </c>
      <c r="P469" s="30">
        <v>5.4375923368843899E-2</v>
      </c>
      <c r="Q469" s="30">
        <f t="shared" si="83"/>
        <v>0.94934356187719549</v>
      </c>
      <c r="R469" s="30">
        <f t="shared" si="83"/>
        <v>5.0556438122804491E-2</v>
      </c>
      <c r="S469" s="31">
        <f t="shared" si="84"/>
        <v>0.96687681433264172</v>
      </c>
      <c r="T469" s="31">
        <v>3.31231856673583E-2</v>
      </c>
      <c r="U469" s="31">
        <f t="shared" si="85"/>
        <v>0.96323365327808363</v>
      </c>
      <c r="V469" s="31">
        <v>3.67663467219164E-2</v>
      </c>
      <c r="W469" s="31">
        <f t="shared" si="86"/>
        <v>0.96491154934632561</v>
      </c>
      <c r="X469" s="31">
        <f t="shared" si="86"/>
        <v>3.4988450653674411E-2</v>
      </c>
      <c r="Y469" s="21"/>
    </row>
    <row r="470" spans="12:25" x14ac:dyDescent="0.25">
      <c r="L470" s="6">
        <v>463</v>
      </c>
      <c r="M470" s="30">
        <v>0.95355676102321463</v>
      </c>
      <c r="N470" s="30">
        <v>4.64432389767854E-2</v>
      </c>
      <c r="O470" s="30">
        <v>0.94574698202273444</v>
      </c>
      <c r="P470" s="30">
        <v>5.4253017977265602E-2</v>
      </c>
      <c r="Q470" s="30">
        <f t="shared" si="83"/>
        <v>0.94945576969776602</v>
      </c>
      <c r="R470" s="30">
        <f t="shared" si="83"/>
        <v>5.0444230302234022E-2</v>
      </c>
      <c r="S470" s="31">
        <f t="shared" si="84"/>
        <v>0.96696871581458954</v>
      </c>
      <c r="T470" s="31">
        <v>3.30312841854105E-2</v>
      </c>
      <c r="U470" s="31">
        <f t="shared" si="85"/>
        <v>0.96331301866554964</v>
      </c>
      <c r="V470" s="31">
        <v>3.6686981334450398E-2</v>
      </c>
      <c r="W470" s="31">
        <f t="shared" si="86"/>
        <v>0.96499701187526554</v>
      </c>
      <c r="X470" s="31">
        <f t="shared" si="86"/>
        <v>3.4902988124734524E-2</v>
      </c>
      <c r="Y470" s="21"/>
    </row>
    <row r="471" spans="12:25" x14ac:dyDescent="0.25">
      <c r="L471" s="6">
        <v>464</v>
      </c>
      <c r="M471" s="30">
        <v>0.95365723869298047</v>
      </c>
      <c r="N471" s="30">
        <v>4.6342761307019503E-2</v>
      </c>
      <c r="O471" s="30">
        <v>0.94586943427417702</v>
      </c>
      <c r="P471" s="30">
        <v>5.4130565725822997E-2</v>
      </c>
      <c r="Q471" s="30">
        <f t="shared" si="83"/>
        <v>0.94956750808270685</v>
      </c>
      <c r="R471" s="30">
        <f t="shared" si="83"/>
        <v>5.033249191729311E-2</v>
      </c>
      <c r="S471" s="31">
        <f t="shared" si="84"/>
        <v>0.96706006397884414</v>
      </c>
      <c r="T471" s="31">
        <v>3.2939936021155899E-2</v>
      </c>
      <c r="U471" s="31">
        <f t="shared" si="85"/>
        <v>0.96339175207600714</v>
      </c>
      <c r="V471" s="31">
        <v>3.66082479239929E-2</v>
      </c>
      <c r="W471" s="31">
        <f t="shared" si="86"/>
        <v>0.96508188079748114</v>
      </c>
      <c r="X471" s="31">
        <f t="shared" si="86"/>
        <v>3.4818119202518885E-2</v>
      </c>
      <c r="Y471" s="21"/>
    </row>
    <row r="472" spans="12:25" x14ac:dyDescent="0.25">
      <c r="L472" s="6">
        <v>465</v>
      </c>
      <c r="M472" s="30">
        <v>0.95375723556084002</v>
      </c>
      <c r="N472" s="30">
        <v>4.6242764439159999E-2</v>
      </c>
      <c r="O472" s="30">
        <v>0.94599143624009419</v>
      </c>
      <c r="P472" s="30">
        <v>5.40085637599058E-2</v>
      </c>
      <c r="Q472" s="30">
        <f t="shared" si="83"/>
        <v>0.94967878136567341</v>
      </c>
      <c r="R472" s="30">
        <f t="shared" si="83"/>
        <v>5.0221218634326603E-2</v>
      </c>
      <c r="S472" s="31">
        <f t="shared" si="84"/>
        <v>0.96715086119094384</v>
      </c>
      <c r="T472" s="31">
        <v>3.28491388090561E-2</v>
      </c>
      <c r="U472" s="31">
        <f t="shared" si="85"/>
        <v>0.96346987097425063</v>
      </c>
      <c r="V472" s="31">
        <v>3.6530129025749397E-2</v>
      </c>
      <c r="W472" s="31">
        <f t="shared" si="86"/>
        <v>0.96516616622268281</v>
      </c>
      <c r="X472" s="31">
        <f t="shared" si="86"/>
        <v>3.4733833777317188E-2</v>
      </c>
      <c r="Y472" s="21"/>
    </row>
    <row r="473" spans="12:25" x14ac:dyDescent="0.25">
      <c r="L473" s="6">
        <v>466</v>
      </c>
      <c r="M473" s="30">
        <v>0.95385675751904275</v>
      </c>
      <c r="N473" s="30">
        <v>4.6143242480957199E-2</v>
      </c>
      <c r="O473" s="30">
        <v>0.9461129907750967</v>
      </c>
      <c r="P473" s="30">
        <v>5.3887009224903297E-2</v>
      </c>
      <c r="Q473" s="30">
        <f t="shared" si="83"/>
        <v>0.94978959388032091</v>
      </c>
      <c r="R473" s="30">
        <f t="shared" si="83"/>
        <v>5.0110406119679055E-2</v>
      </c>
      <c r="S473" s="31">
        <f t="shared" si="84"/>
        <v>0.96724110981642719</v>
      </c>
      <c r="T473" s="31">
        <v>3.2758890183572802E-2</v>
      </c>
      <c r="U473" s="31">
        <f t="shared" si="85"/>
        <v>0.96354739282507462</v>
      </c>
      <c r="V473" s="31">
        <v>3.6452607174925399E-2</v>
      </c>
      <c r="W473" s="31">
        <f t="shared" si="86"/>
        <v>0.96524987826058084</v>
      </c>
      <c r="X473" s="31">
        <f t="shared" si="86"/>
        <v>3.4650121739419192E-2</v>
      </c>
      <c r="Y473" s="21"/>
    </row>
    <row r="474" spans="12:25" x14ac:dyDescent="0.25">
      <c r="L474" s="6">
        <v>467</v>
      </c>
      <c r="M474" s="30">
        <v>0.95395581045983846</v>
      </c>
      <c r="N474" s="30">
        <v>4.6044189540161498E-2</v>
      </c>
      <c r="O474" s="30">
        <v>0.94623410073379499</v>
      </c>
      <c r="P474" s="30">
        <v>5.3765899266205001E-2</v>
      </c>
      <c r="Q474" s="30">
        <f t="shared" si="83"/>
        <v>0.9498999499603048</v>
      </c>
      <c r="R474" s="30">
        <f t="shared" si="83"/>
        <v>5.0000050039695196E-2</v>
      </c>
      <c r="S474" s="31">
        <f t="shared" si="84"/>
        <v>0.9673308122208325</v>
      </c>
      <c r="T474" s="31">
        <v>3.2669187779167497E-2</v>
      </c>
      <c r="U474" s="31">
        <f t="shared" si="85"/>
        <v>0.96362433509327372</v>
      </c>
      <c r="V474" s="31">
        <v>3.63756649067263E-2</v>
      </c>
      <c r="W474" s="31">
        <f t="shared" si="86"/>
        <v>0.96533302702088553</v>
      </c>
      <c r="X474" s="31">
        <f t="shared" si="86"/>
        <v>3.4566972979114485E-2</v>
      </c>
      <c r="Y474" s="21"/>
    </row>
    <row r="475" spans="12:25" x14ac:dyDescent="0.25">
      <c r="L475" s="6">
        <v>468</v>
      </c>
      <c r="M475" s="30">
        <v>0.95405440027547694</v>
      </c>
      <c r="N475" s="30">
        <v>4.5945599724523098E-2</v>
      </c>
      <c r="O475" s="30">
        <v>0.94635476897079951</v>
      </c>
      <c r="P475" s="30">
        <v>5.3645231029200498E-2</v>
      </c>
      <c r="Q475" s="30">
        <f t="shared" si="83"/>
        <v>0.95000985393928028</v>
      </c>
      <c r="R475" s="30">
        <f t="shared" si="83"/>
        <v>4.9890146060719683E-2</v>
      </c>
      <c r="S475" s="31">
        <f t="shared" si="84"/>
        <v>0.96741997076969821</v>
      </c>
      <c r="T475" s="31">
        <v>3.2580029230301802E-2</v>
      </c>
      <c r="U475" s="31">
        <f t="shared" si="85"/>
        <v>0.96370071524364243</v>
      </c>
      <c r="V475" s="31">
        <v>3.6299284756357603E-2</v>
      </c>
      <c r="W475" s="31">
        <f t="shared" si="86"/>
        <v>0.96541562261330727</v>
      </c>
      <c r="X475" s="31">
        <f t="shared" si="86"/>
        <v>3.4484377386692792E-2</v>
      </c>
      <c r="Y475" s="21"/>
    </row>
    <row r="476" spans="12:25" x14ac:dyDescent="0.25">
      <c r="L476" s="6">
        <v>469</v>
      </c>
      <c r="M476" s="30">
        <v>0.95415253285820745</v>
      </c>
      <c r="N476" s="30">
        <v>4.5847467141792497E-2</v>
      </c>
      <c r="O476" s="30">
        <v>0.94647499834072069</v>
      </c>
      <c r="P476" s="30">
        <v>5.35250016592793E-2</v>
      </c>
      <c r="Q476" s="30">
        <f t="shared" si="83"/>
        <v>0.95011931015090267</v>
      </c>
      <c r="R476" s="30">
        <f t="shared" si="83"/>
        <v>4.9780689849097302E-2</v>
      </c>
      <c r="S476" s="31">
        <f t="shared" si="84"/>
        <v>0.96750858782856275</v>
      </c>
      <c r="T476" s="31">
        <v>3.2491412171437299E-2</v>
      </c>
      <c r="U476" s="31">
        <f t="shared" si="85"/>
        <v>0.96377655074097535</v>
      </c>
      <c r="V476" s="31">
        <v>3.6223449259024702E-2</v>
      </c>
      <c r="W476" s="31">
        <f t="shared" si="86"/>
        <v>0.96549767514755636</v>
      </c>
      <c r="X476" s="31">
        <f t="shared" si="86"/>
        <v>3.4402324852443739E-2</v>
      </c>
      <c r="Y476" s="21"/>
    </row>
    <row r="477" spans="12:25" x14ac:dyDescent="0.25">
      <c r="L477" s="6">
        <v>470</v>
      </c>
      <c r="M477" s="30">
        <v>0.9542502141002801</v>
      </c>
      <c r="N477" s="30">
        <v>4.5749785899719897E-2</v>
      </c>
      <c r="O477" s="30">
        <v>0.94659479169816918</v>
      </c>
      <c r="P477" s="30">
        <v>5.3405208301830799E-2</v>
      </c>
      <c r="Q477" s="30">
        <f t="shared" si="83"/>
        <v>0.95022832292882731</v>
      </c>
      <c r="R477" s="30">
        <f t="shared" si="83"/>
        <v>4.9671677071172607E-2</v>
      </c>
      <c r="S477" s="31">
        <f t="shared" si="84"/>
        <v>0.96759666576296444</v>
      </c>
      <c r="T477" s="31">
        <v>3.2403334237035598E-2</v>
      </c>
      <c r="U477" s="31">
        <f t="shared" si="85"/>
        <v>0.96385185905006676</v>
      </c>
      <c r="V477" s="31">
        <v>3.6148140949933197E-2</v>
      </c>
      <c r="W477" s="31">
        <f t="shared" si="86"/>
        <v>0.96557919473334297</v>
      </c>
      <c r="X477" s="31">
        <f t="shared" si="86"/>
        <v>3.4320805266657074E-2</v>
      </c>
      <c r="Y477" s="21"/>
    </row>
    <row r="478" spans="12:25" x14ac:dyDescent="0.25">
      <c r="L478" s="6">
        <v>471</v>
      </c>
      <c r="M478" s="30">
        <v>0.95434744989394427</v>
      </c>
      <c r="N478" s="30">
        <v>4.5652550106055699E-2</v>
      </c>
      <c r="O478" s="30">
        <v>0.94671415189775554</v>
      </c>
      <c r="P478" s="30">
        <v>5.3285848102244501E-2</v>
      </c>
      <c r="Q478" s="30">
        <f t="shared" si="83"/>
        <v>0.95033689660670972</v>
      </c>
      <c r="R478" s="30">
        <f t="shared" si="83"/>
        <v>4.9563103393290328E-2</v>
      </c>
      <c r="S478" s="31">
        <f t="shared" si="84"/>
        <v>0.96768420693844159</v>
      </c>
      <c r="T478" s="31">
        <v>3.23157930615584E-2</v>
      </c>
      <c r="U478" s="31">
        <f t="shared" si="85"/>
        <v>0.9639266576357115</v>
      </c>
      <c r="V478" s="31">
        <v>3.6073342364288503E-2</v>
      </c>
      <c r="W478" s="31">
        <f t="shared" si="86"/>
        <v>0.96566019148037752</v>
      </c>
      <c r="X478" s="31">
        <f t="shared" si="86"/>
        <v>3.4239808519622515E-2</v>
      </c>
      <c r="Y478" s="21"/>
    </row>
    <row r="479" spans="12:25" x14ac:dyDescent="0.25">
      <c r="L479" s="6">
        <v>472</v>
      </c>
      <c r="M479" s="30">
        <v>0.95444424613144963</v>
      </c>
      <c r="N479" s="30">
        <v>4.5555753868550403E-2</v>
      </c>
      <c r="O479" s="30">
        <v>0.94683308179409009</v>
      </c>
      <c r="P479" s="30">
        <v>5.3166918205909901E-2</v>
      </c>
      <c r="Q479" s="30">
        <f t="shared" si="83"/>
        <v>0.95044503551820481</v>
      </c>
      <c r="R479" s="30">
        <f t="shared" si="83"/>
        <v>4.9454964481795233E-2</v>
      </c>
      <c r="S479" s="31">
        <f t="shared" si="84"/>
        <v>0.96777121372053276</v>
      </c>
      <c r="T479" s="31">
        <v>3.2228786279467202E-2</v>
      </c>
      <c r="U479" s="31">
        <f t="shared" si="85"/>
        <v>0.96400096396270396</v>
      </c>
      <c r="V479" s="31">
        <v>3.5999036037295998E-2</v>
      </c>
      <c r="W479" s="31">
        <f t="shared" si="86"/>
        <v>0.96574067549837039</v>
      </c>
      <c r="X479" s="31">
        <f t="shared" si="86"/>
        <v>3.4159324501629645E-2</v>
      </c>
      <c r="Y479" s="21"/>
    </row>
    <row r="480" spans="12:25" x14ac:dyDescent="0.25">
      <c r="L480" s="6">
        <v>473</v>
      </c>
      <c r="M480" s="30">
        <v>0.95454060870504587</v>
      </c>
      <c r="N480" s="30">
        <v>4.5459391294954098E-2</v>
      </c>
      <c r="O480" s="30">
        <v>0.94695158424178338</v>
      </c>
      <c r="P480" s="30">
        <v>5.3048415758216602E-2</v>
      </c>
      <c r="Q480" s="30">
        <f t="shared" si="83"/>
        <v>0.9505527439969681</v>
      </c>
      <c r="R480" s="30">
        <f t="shared" si="83"/>
        <v>4.9347256003031942E-2</v>
      </c>
      <c r="S480" s="31">
        <f t="shared" si="84"/>
        <v>0.96785768847477627</v>
      </c>
      <c r="T480" s="31">
        <v>3.2142311525223698E-2</v>
      </c>
      <c r="U480" s="31">
        <f t="shared" si="85"/>
        <v>0.96407479549583874</v>
      </c>
      <c r="V480" s="31">
        <v>3.5925204504161298E-2</v>
      </c>
      <c r="W480" s="31">
        <f t="shared" si="86"/>
        <v>0.96582065689703178</v>
      </c>
      <c r="X480" s="31">
        <f t="shared" si="86"/>
        <v>3.4079343102968271E-2</v>
      </c>
      <c r="Y480" s="21"/>
    </row>
    <row r="481" spans="12:25" x14ac:dyDescent="0.25">
      <c r="L481" s="6">
        <v>474</v>
      </c>
      <c r="M481" s="30">
        <v>0.95463654350698279</v>
      </c>
      <c r="N481" s="30">
        <v>4.53634564930172E-2</v>
      </c>
      <c r="O481" s="30">
        <v>0.94706966209544607</v>
      </c>
      <c r="P481" s="30">
        <v>5.2930337904553898E-2</v>
      </c>
      <c r="Q481" s="30">
        <f t="shared" si="83"/>
        <v>0.95066002637665492</v>
      </c>
      <c r="R481" s="30">
        <f t="shared" si="83"/>
        <v>4.9239973623345076E-2</v>
      </c>
      <c r="S481" s="31">
        <f t="shared" si="84"/>
        <v>0.96794363356671065</v>
      </c>
      <c r="T481" s="31">
        <v>3.2056366433289303E-2</v>
      </c>
      <c r="U481" s="31">
        <f t="shared" si="85"/>
        <v>0.96414816969991013</v>
      </c>
      <c r="V481" s="31">
        <v>3.5851830300089899E-2</v>
      </c>
      <c r="W481" s="31">
        <f t="shared" si="86"/>
        <v>0.96590014578607197</v>
      </c>
      <c r="X481" s="31">
        <f t="shared" si="86"/>
        <v>3.3999854213927996E-2</v>
      </c>
      <c r="Y481" s="21"/>
    </row>
    <row r="482" spans="12:25" x14ac:dyDescent="0.25">
      <c r="L482" s="6">
        <v>475</v>
      </c>
      <c r="M482" s="30">
        <v>0.95473205642950976</v>
      </c>
      <c r="N482" s="30">
        <v>4.5267943570490202E-2</v>
      </c>
      <c r="O482" s="30">
        <v>0.94718731820968849</v>
      </c>
      <c r="P482" s="30">
        <v>5.2812681790311497E-2</v>
      </c>
      <c r="Q482" s="30">
        <f t="shared" si="83"/>
        <v>0.95076688699092049</v>
      </c>
      <c r="R482" s="30">
        <f t="shared" si="83"/>
        <v>4.9133113009079493E-2</v>
      </c>
      <c r="S482" s="31">
        <f t="shared" si="84"/>
        <v>0.96802905136187423</v>
      </c>
      <c r="T482" s="31">
        <v>3.1970948638125801E-2</v>
      </c>
      <c r="U482" s="31">
        <f t="shared" si="85"/>
        <v>0.96422110403971295</v>
      </c>
      <c r="V482" s="31">
        <v>3.5778895960287098E-2</v>
      </c>
      <c r="W482" s="31">
        <f t="shared" si="86"/>
        <v>0.96597915227520148</v>
      </c>
      <c r="X482" s="31">
        <f t="shared" si="86"/>
        <v>3.3920847724798517E-2</v>
      </c>
      <c r="Y482" s="21"/>
    </row>
    <row r="483" spans="12:25" x14ac:dyDescent="0.25">
      <c r="L483" s="6">
        <v>476</v>
      </c>
      <c r="M483" s="30">
        <v>0.95482715336487678</v>
      </c>
      <c r="N483" s="30">
        <v>4.51728466351232E-2</v>
      </c>
      <c r="O483" s="30">
        <v>0.94730455543912118</v>
      </c>
      <c r="P483" s="30">
        <v>5.2695444560878803E-2</v>
      </c>
      <c r="Q483" s="30">
        <f t="shared" si="83"/>
        <v>0.95087333017342024</v>
      </c>
      <c r="R483" s="30">
        <f t="shared" si="83"/>
        <v>4.9026669826579737E-2</v>
      </c>
      <c r="S483" s="31">
        <f t="shared" si="84"/>
        <v>0.96811394422580521</v>
      </c>
      <c r="T483" s="31">
        <v>3.1886055774194802E-2</v>
      </c>
      <c r="U483" s="31">
        <f t="shared" si="85"/>
        <v>0.9642936159800416</v>
      </c>
      <c r="V483" s="31">
        <v>3.5706384019958397E-2</v>
      </c>
      <c r="W483" s="31">
        <f t="shared" si="86"/>
        <v>0.96605768647413048</v>
      </c>
      <c r="X483" s="31">
        <f t="shared" si="86"/>
        <v>3.3842313525869527E-2</v>
      </c>
      <c r="Y483" s="21"/>
    </row>
    <row r="484" spans="12:25" x14ac:dyDescent="0.25">
      <c r="L484" s="6">
        <v>477</v>
      </c>
      <c r="M484" s="30">
        <v>0.95492184020533322</v>
      </c>
      <c r="N484" s="30">
        <v>4.5078159794666797E-2</v>
      </c>
      <c r="O484" s="30">
        <v>0.9474213766383548</v>
      </c>
      <c r="P484" s="30">
        <v>5.2578623361645198E-2</v>
      </c>
      <c r="Q484" s="30">
        <f t="shared" si="83"/>
        <v>0.95097936025780938</v>
      </c>
      <c r="R484" s="30">
        <f t="shared" si="83"/>
        <v>4.8920639742190554E-2</v>
      </c>
      <c r="S484" s="31">
        <f t="shared" si="84"/>
        <v>0.96819831452404226</v>
      </c>
      <c r="T484" s="31">
        <v>3.1801685475957797E-2</v>
      </c>
      <c r="U484" s="31">
        <f t="shared" si="85"/>
        <v>0.96436572298569057</v>
      </c>
      <c r="V484" s="31">
        <v>3.56342770143094E-2</v>
      </c>
      <c r="W484" s="31">
        <f t="shared" si="86"/>
        <v>0.96613575849256927</v>
      </c>
      <c r="X484" s="31">
        <f t="shared" si="86"/>
        <v>3.3764241507430737E-2</v>
      </c>
      <c r="Y484" s="21"/>
    </row>
    <row r="485" spans="12:25" x14ac:dyDescent="0.25">
      <c r="L485" s="6">
        <v>478</v>
      </c>
      <c r="M485" s="30">
        <v>0.95501612284312887</v>
      </c>
      <c r="N485" s="30">
        <v>4.4983877156871098E-2</v>
      </c>
      <c r="O485" s="30">
        <v>0.94753778466199967</v>
      </c>
      <c r="P485" s="30">
        <v>5.2462215338000301E-2</v>
      </c>
      <c r="Q485" s="30">
        <f t="shared" si="83"/>
        <v>0.95108498157774335</v>
      </c>
      <c r="R485" s="30">
        <f t="shared" si="83"/>
        <v>4.8815018422256579E-2</v>
      </c>
      <c r="S485" s="31">
        <f t="shared" si="84"/>
        <v>0.96828216462212358</v>
      </c>
      <c r="T485" s="31">
        <v>3.1717835377876397E-2</v>
      </c>
      <c r="U485" s="31">
        <f t="shared" si="85"/>
        <v>0.96443744252145447</v>
      </c>
      <c r="V485" s="31">
        <v>3.5562557478545503E-2</v>
      </c>
      <c r="W485" s="31">
        <f t="shared" si="86"/>
        <v>0.96621337844022825</v>
      </c>
      <c r="X485" s="31">
        <f t="shared" si="86"/>
        <v>3.3686621559771798E-2</v>
      </c>
      <c r="Y485" s="21"/>
    </row>
    <row r="486" spans="12:25" x14ac:dyDescent="0.25">
      <c r="L486" s="6">
        <v>479</v>
      </c>
      <c r="M486" s="30">
        <v>0.95511000717051342</v>
      </c>
      <c r="N486" s="30">
        <v>4.4889992829486601E-2</v>
      </c>
      <c r="O486" s="30">
        <v>0.94765378236466635</v>
      </c>
      <c r="P486" s="30">
        <v>5.2346217635333599E-2</v>
      </c>
      <c r="Q486" s="30">
        <f t="shared" si="83"/>
        <v>0.95119019846687736</v>
      </c>
      <c r="R486" s="30">
        <f t="shared" si="83"/>
        <v>4.8709801533122578E-2</v>
      </c>
      <c r="S486" s="31">
        <f t="shared" si="84"/>
        <v>0.9683654968855876</v>
      </c>
      <c r="T486" s="31">
        <v>3.1634503114412398E-2</v>
      </c>
      <c r="U486" s="31">
        <f t="shared" si="85"/>
        <v>0.96450879205212781</v>
      </c>
      <c r="V486" s="31">
        <v>3.5491207947872201E-2</v>
      </c>
      <c r="W486" s="31">
        <f t="shared" si="86"/>
        <v>0.96629055642681749</v>
      </c>
      <c r="X486" s="31">
        <f t="shared" si="86"/>
        <v>3.360944357318249E-2</v>
      </c>
      <c r="Y486" s="21"/>
    </row>
    <row r="487" spans="12:25" x14ac:dyDescent="0.25">
      <c r="L487" s="6">
        <v>480</v>
      </c>
      <c r="M487" s="30">
        <v>0.95520349907973645</v>
      </c>
      <c r="N487" s="30">
        <v>4.4796500920263597E-2</v>
      </c>
      <c r="O487" s="30">
        <v>0.94776937260096539</v>
      </c>
      <c r="P487" s="30">
        <v>5.2230627399034599E-2</v>
      </c>
      <c r="Q487" s="30">
        <f t="shared" si="83"/>
        <v>0.95129501525886684</v>
      </c>
      <c r="R487" s="30">
        <f t="shared" si="83"/>
        <v>4.8604984741133214E-2</v>
      </c>
      <c r="S487" s="31">
        <f t="shared" si="84"/>
        <v>0.96844831367997286</v>
      </c>
      <c r="T487" s="31">
        <v>3.1551686320027097E-2</v>
      </c>
      <c r="U487" s="31">
        <f t="shared" si="85"/>
        <v>0.96457978904250508</v>
      </c>
      <c r="V487" s="31">
        <v>3.5420210957494903E-2</v>
      </c>
      <c r="W487" s="31">
        <f t="shared" si="86"/>
        <v>0.96636730256204761</v>
      </c>
      <c r="X487" s="31">
        <f t="shared" si="86"/>
        <v>3.3532697437952334E-2</v>
      </c>
      <c r="Y487" s="21"/>
    </row>
    <row r="488" spans="12:25" x14ac:dyDescent="0.25">
      <c r="L488" s="6">
        <v>481</v>
      </c>
      <c r="M488" s="30">
        <v>0.95529660446304765</v>
      </c>
      <c r="N488" s="30">
        <v>4.4703395536952399E-2</v>
      </c>
      <c r="O488" s="30">
        <v>0.94788455822550732</v>
      </c>
      <c r="P488" s="30">
        <v>5.2115441774492698E-2</v>
      </c>
      <c r="Q488" s="30">
        <f t="shared" si="83"/>
        <v>0.95139943628736701</v>
      </c>
      <c r="R488" s="30">
        <f t="shared" si="83"/>
        <v>4.8500563712633123E-2</v>
      </c>
      <c r="S488" s="31">
        <f t="shared" si="84"/>
        <v>0.96853061737081769</v>
      </c>
      <c r="T488" s="31">
        <v>3.1469382629182301E-2</v>
      </c>
      <c r="U488" s="31">
        <f t="shared" si="85"/>
        <v>0.96465045095738089</v>
      </c>
      <c r="V488" s="31">
        <v>3.5349549042619097E-2</v>
      </c>
      <c r="W488" s="31">
        <f t="shared" si="86"/>
        <v>0.96644362695562891</v>
      </c>
      <c r="X488" s="31">
        <f t="shared" si="86"/>
        <v>3.3456373044371115E-2</v>
      </c>
      <c r="Y488" s="21"/>
    </row>
    <row r="489" spans="12:25" x14ac:dyDescent="0.25">
      <c r="L489" s="6">
        <v>482</v>
      </c>
      <c r="M489" s="30">
        <v>0.95538932921269659</v>
      </c>
      <c r="N489" s="30">
        <v>4.4610670787303401E-2</v>
      </c>
      <c r="O489" s="30">
        <v>0.9479993420929026</v>
      </c>
      <c r="P489" s="30">
        <v>5.2000657907097403E-2</v>
      </c>
      <c r="Q489" s="30">
        <f t="shared" si="83"/>
        <v>0.95150346588603296</v>
      </c>
      <c r="R489" s="30">
        <f t="shared" si="83"/>
        <v>4.8396534113967021E-2</v>
      </c>
      <c r="S489" s="31">
        <f t="shared" si="84"/>
        <v>0.96861241032366041</v>
      </c>
      <c r="T489" s="31">
        <v>3.1387589676339603E-2</v>
      </c>
      <c r="U489" s="31">
        <f t="shared" si="85"/>
        <v>0.96472079526154975</v>
      </c>
      <c r="V489" s="31">
        <v>3.5279204738450302E-2</v>
      </c>
      <c r="W489" s="31">
        <f t="shared" si="86"/>
        <v>0.96651953971727145</v>
      </c>
      <c r="X489" s="31">
        <f t="shared" si="86"/>
        <v>3.338046028272855E-2</v>
      </c>
      <c r="Y489" s="21"/>
    </row>
    <row r="490" spans="12:25" x14ac:dyDescent="0.25">
      <c r="L490" s="6">
        <v>483</v>
      </c>
      <c r="M490" s="30">
        <v>0.95548167922093308</v>
      </c>
      <c r="N490" s="30">
        <v>4.4518320779066901E-2</v>
      </c>
      <c r="O490" s="30">
        <v>0.94811372705776176</v>
      </c>
      <c r="P490" s="30">
        <v>5.1886272942238298E-2</v>
      </c>
      <c r="Q490" s="30">
        <f t="shared" si="83"/>
        <v>0.95160710838852047</v>
      </c>
      <c r="R490" s="30">
        <f t="shared" si="83"/>
        <v>4.8292891611479608E-2</v>
      </c>
      <c r="S490" s="31">
        <f t="shared" si="84"/>
        <v>0.96869369490403945</v>
      </c>
      <c r="T490" s="31">
        <v>3.1306305095960503E-2</v>
      </c>
      <c r="U490" s="31">
        <f t="shared" si="85"/>
        <v>0.96479083941980615</v>
      </c>
      <c r="V490" s="31">
        <v>3.5209160580193903E-2</v>
      </c>
      <c r="W490" s="31">
        <f t="shared" si="86"/>
        <v>0.96659505095668585</v>
      </c>
      <c r="X490" s="31">
        <f t="shared" si="86"/>
        <v>3.3304949043314221E-2</v>
      </c>
      <c r="Y490" s="21"/>
    </row>
    <row r="491" spans="12:25" x14ac:dyDescent="0.25">
      <c r="L491" s="6">
        <v>484</v>
      </c>
      <c r="M491" s="30">
        <v>0.95557366038000668</v>
      </c>
      <c r="N491" s="30">
        <v>4.4426339619993302E-2</v>
      </c>
      <c r="O491" s="30">
        <v>0.94822771597469524</v>
      </c>
      <c r="P491" s="30">
        <v>5.1772284025304802E-2</v>
      </c>
      <c r="Q491" s="30">
        <f t="shared" si="83"/>
        <v>0.95171036812848442</v>
      </c>
      <c r="R491" s="30">
        <f t="shared" si="83"/>
        <v>4.8189631871515572E-2</v>
      </c>
      <c r="S491" s="31">
        <f t="shared" si="84"/>
        <v>0.96877447347749335</v>
      </c>
      <c r="T491" s="31">
        <v>3.12255265225066E-2</v>
      </c>
      <c r="U491" s="31">
        <f t="shared" si="85"/>
        <v>0.96486060089694448</v>
      </c>
      <c r="V491" s="31">
        <v>3.5139399103055503E-2</v>
      </c>
      <c r="W491" s="31">
        <f t="shared" si="86"/>
        <v>0.96667017078358208</v>
      </c>
      <c r="X491" s="31">
        <f t="shared" si="86"/>
        <v>3.3229829216417886E-2</v>
      </c>
      <c r="Y491" s="21"/>
    </row>
    <row r="492" spans="12:25" x14ac:dyDescent="0.25">
      <c r="L492" s="6">
        <v>485</v>
      </c>
      <c r="M492" s="30">
        <v>0.9556652785821671</v>
      </c>
      <c r="N492" s="30">
        <v>4.4334721417832901E-2</v>
      </c>
      <c r="O492" s="30">
        <v>0.94834131169831359</v>
      </c>
      <c r="P492" s="30">
        <v>5.1658688301686399E-2</v>
      </c>
      <c r="Q492" s="30">
        <f t="shared" si="83"/>
        <v>0.95181324943958034</v>
      </c>
      <c r="R492" s="30">
        <f t="shared" si="83"/>
        <v>4.8086750560419583E-2</v>
      </c>
      <c r="S492" s="31">
        <f t="shared" si="84"/>
        <v>0.96885474840956032</v>
      </c>
      <c r="T492" s="31">
        <v>3.1145251590439699E-2</v>
      </c>
      <c r="U492" s="31">
        <f t="shared" si="85"/>
        <v>0.96493009715775957</v>
      </c>
      <c r="V492" s="31">
        <v>3.5069902842240402E-2</v>
      </c>
      <c r="W492" s="31">
        <f t="shared" si="86"/>
        <v>0.96674490930767076</v>
      </c>
      <c r="X492" s="31">
        <f t="shared" si="86"/>
        <v>3.3155090692329234E-2</v>
      </c>
      <c r="Y492" s="21"/>
    </row>
    <row r="493" spans="12:25" x14ac:dyDescent="0.25">
      <c r="L493" s="6">
        <v>486</v>
      </c>
      <c r="M493" s="30">
        <v>0.95575653971966401</v>
      </c>
      <c r="N493" s="30">
        <v>4.4243460280336003E-2</v>
      </c>
      <c r="O493" s="30">
        <v>0.94845451708322726</v>
      </c>
      <c r="P493" s="30">
        <v>5.1545482916772703E-2</v>
      </c>
      <c r="Q493" s="30">
        <f t="shared" si="83"/>
        <v>0.95191575665546369</v>
      </c>
      <c r="R493" s="30">
        <f t="shared" si="83"/>
        <v>4.7984243344536354E-2</v>
      </c>
      <c r="S493" s="31">
        <f t="shared" si="84"/>
        <v>0.9689345220657789</v>
      </c>
      <c r="T493" s="31">
        <v>3.1065477934221101E-2</v>
      </c>
      <c r="U493" s="31">
        <f t="shared" si="85"/>
        <v>0.96499934566704582</v>
      </c>
      <c r="V493" s="31">
        <v>3.5000654332954198E-2</v>
      </c>
      <c r="W493" s="31">
        <f t="shared" si="86"/>
        <v>0.96681927663866218</v>
      </c>
      <c r="X493" s="31">
        <f t="shared" si="86"/>
        <v>3.3080723361337883E-2</v>
      </c>
      <c r="Y493" s="21"/>
    </row>
    <row r="494" spans="12:25" x14ac:dyDescent="0.25">
      <c r="L494" s="6">
        <v>487</v>
      </c>
      <c r="M494" s="30">
        <v>0.955847449684747</v>
      </c>
      <c r="N494" s="30">
        <v>4.4152550315253003E-2</v>
      </c>
      <c r="O494" s="30">
        <v>0.94856733498404699</v>
      </c>
      <c r="P494" s="30">
        <v>5.1432665015952998E-2</v>
      </c>
      <c r="Q494" s="30">
        <f t="shared" si="83"/>
        <v>0.95201789410978943</v>
      </c>
      <c r="R494" s="30">
        <f t="shared" si="83"/>
        <v>4.7882105890210511E-2</v>
      </c>
      <c r="S494" s="31">
        <f t="shared" si="84"/>
        <v>0.96901379681168731</v>
      </c>
      <c r="T494" s="31">
        <v>3.0986203188312699E-2</v>
      </c>
      <c r="U494" s="31">
        <f t="shared" si="85"/>
        <v>0.9650683638895976</v>
      </c>
      <c r="V494" s="31">
        <v>3.4931636110402398E-2</v>
      </c>
      <c r="W494" s="31">
        <f t="shared" si="86"/>
        <v>0.96689328288626641</v>
      </c>
      <c r="X494" s="31">
        <f t="shared" si="86"/>
        <v>3.300671711373368E-2</v>
      </c>
      <c r="Y494" s="21"/>
    </row>
    <row r="495" spans="12:25" x14ac:dyDescent="0.25">
      <c r="L495" s="6">
        <v>488</v>
      </c>
      <c r="M495" s="30">
        <v>0.95593801436966586</v>
      </c>
      <c r="N495" s="30">
        <v>4.4061985630334199E-2</v>
      </c>
      <c r="O495" s="30">
        <v>0.94867976825538303</v>
      </c>
      <c r="P495" s="30">
        <v>5.1320231744617001E-2</v>
      </c>
      <c r="Q495" s="30">
        <f t="shared" si="83"/>
        <v>0.95211966613621324</v>
      </c>
      <c r="R495" s="30">
        <f t="shared" si="83"/>
        <v>4.7780333863786814E-2</v>
      </c>
      <c r="S495" s="31">
        <f t="shared" si="84"/>
        <v>0.96909257501282409</v>
      </c>
      <c r="T495" s="31">
        <v>3.0907424987175899E-2</v>
      </c>
      <c r="U495" s="31">
        <f t="shared" si="85"/>
        <v>0.96513716929020965</v>
      </c>
      <c r="V495" s="31">
        <v>3.48628307097903E-2</v>
      </c>
      <c r="W495" s="31">
        <f t="shared" si="86"/>
        <v>0.96696693816019386</v>
      </c>
      <c r="X495" s="31">
        <f t="shared" si="86"/>
        <v>3.2933061839806113E-2</v>
      </c>
      <c r="Y495" s="21"/>
    </row>
    <row r="496" spans="12:25" x14ac:dyDescent="0.25">
      <c r="L496" s="6">
        <v>489</v>
      </c>
      <c r="M496" s="30">
        <v>0.95602823966666994</v>
      </c>
      <c r="N496" s="30">
        <v>4.3971760333330001E-2</v>
      </c>
      <c r="O496" s="30">
        <v>0.9487918197518459</v>
      </c>
      <c r="P496" s="30">
        <v>5.12081802481541E-2</v>
      </c>
      <c r="Q496" s="30">
        <f t="shared" si="83"/>
        <v>0.9522210770683901</v>
      </c>
      <c r="R496" s="30">
        <f t="shared" si="83"/>
        <v>4.7678922931609954E-2</v>
      </c>
      <c r="S496" s="31">
        <f t="shared" si="84"/>
        <v>0.96917085903472755</v>
      </c>
      <c r="T496" s="31">
        <v>3.0829140965272402E-2</v>
      </c>
      <c r="U496" s="31">
        <f t="shared" si="85"/>
        <v>0.96520577933367635</v>
      </c>
      <c r="V496" s="31">
        <v>3.4794220666323601E-2</v>
      </c>
      <c r="W496" s="31">
        <f t="shared" si="86"/>
        <v>0.96704025257015491</v>
      </c>
      <c r="X496" s="31">
        <f t="shared" si="86"/>
        <v>3.2859747429845036E-2</v>
      </c>
      <c r="Y496" s="21"/>
    </row>
    <row r="497" spans="12:25" x14ac:dyDescent="0.25">
      <c r="L497" s="6">
        <v>490</v>
      </c>
      <c r="M497" s="30">
        <v>0.95611813146800928</v>
      </c>
      <c r="N497" s="30">
        <v>4.3881868531990699E-2</v>
      </c>
      <c r="O497" s="30">
        <v>0.94890349232804627</v>
      </c>
      <c r="P497" s="30">
        <v>5.10965076719537E-2</v>
      </c>
      <c r="Q497" s="30">
        <f t="shared" si="83"/>
        <v>0.95232213123997544</v>
      </c>
      <c r="R497" s="30">
        <f t="shared" si="83"/>
        <v>4.7577868760024525E-2</v>
      </c>
      <c r="S497" s="31">
        <f t="shared" si="84"/>
        <v>0.96924865124293624</v>
      </c>
      <c r="T497" s="31">
        <v>3.0751348757063798E-2</v>
      </c>
      <c r="U497" s="31">
        <f t="shared" si="85"/>
        <v>0.96527421148479253</v>
      </c>
      <c r="V497" s="31">
        <v>3.4725788515207502E-2</v>
      </c>
      <c r="W497" s="31">
        <f t="shared" si="86"/>
        <v>0.9671132362258601</v>
      </c>
      <c r="X497" s="31">
        <f t="shared" si="86"/>
        <v>3.2786763774139999E-2</v>
      </c>
      <c r="Y497" s="21"/>
    </row>
    <row r="498" spans="12:25" x14ac:dyDescent="0.25">
      <c r="L498" s="6">
        <v>491</v>
      </c>
      <c r="M498" s="30">
        <v>0.95620769566593333</v>
      </c>
      <c r="N498" s="30">
        <v>4.3792304334066702E-2</v>
      </c>
      <c r="O498" s="30">
        <v>0.94901478883859458</v>
      </c>
      <c r="P498" s="30">
        <v>5.0985211161405398E-2</v>
      </c>
      <c r="Q498" s="30">
        <f t="shared" si="83"/>
        <v>0.95242283298462471</v>
      </c>
      <c r="R498" s="30">
        <f t="shared" si="83"/>
        <v>4.7477167015375313E-2</v>
      </c>
      <c r="S498" s="31">
        <f t="shared" si="84"/>
        <v>0.96932595400298827</v>
      </c>
      <c r="T498" s="31">
        <v>3.0674045997011699E-2</v>
      </c>
      <c r="U498" s="31">
        <f t="shared" si="85"/>
        <v>0.96534248320835225</v>
      </c>
      <c r="V498" s="31">
        <v>3.4657516791647698E-2</v>
      </c>
      <c r="W498" s="31">
        <f t="shared" si="86"/>
        <v>0.96718589923701925</v>
      </c>
      <c r="X498" s="31">
        <f t="shared" si="86"/>
        <v>3.2714100762980799E-2</v>
      </c>
      <c r="Y498" s="21"/>
    </row>
    <row r="499" spans="12:25" x14ac:dyDescent="0.25">
      <c r="L499" s="6">
        <v>492</v>
      </c>
      <c r="M499" s="30">
        <v>0.95629693815269168</v>
      </c>
      <c r="N499" s="30">
        <v>4.3703061847308301E-2</v>
      </c>
      <c r="O499" s="30">
        <v>0.94912571213810126</v>
      </c>
      <c r="P499" s="30">
        <v>5.0874287861898702E-2</v>
      </c>
      <c r="Q499" s="30">
        <f t="shared" si="83"/>
        <v>0.952523186635993</v>
      </c>
      <c r="R499" s="30">
        <f t="shared" si="83"/>
        <v>4.7376813364006988E-2</v>
      </c>
      <c r="S499" s="31">
        <f t="shared" si="84"/>
        <v>0.96940276968042238</v>
      </c>
      <c r="T499" s="31">
        <v>3.05972303195776E-2</v>
      </c>
      <c r="U499" s="31">
        <f t="shared" si="85"/>
        <v>0.96541061196915035</v>
      </c>
      <c r="V499" s="31">
        <v>3.4589388030849599E-2</v>
      </c>
      <c r="W499" s="31">
        <f t="shared" si="86"/>
        <v>0.96725825171334301</v>
      </c>
      <c r="X499" s="31">
        <f t="shared" si="86"/>
        <v>3.264174828665705E-2</v>
      </c>
      <c r="Y499" s="21"/>
    </row>
    <row r="500" spans="12:25" x14ac:dyDescent="0.25">
      <c r="L500" s="6">
        <v>493</v>
      </c>
      <c r="M500" s="30">
        <v>0.95638586482053423</v>
      </c>
      <c r="N500" s="30">
        <v>4.3614135179465802E-2</v>
      </c>
      <c r="O500" s="30">
        <v>0.94923626508117698</v>
      </c>
      <c r="P500" s="30">
        <v>5.0763734918823002E-2</v>
      </c>
      <c r="Q500" s="30">
        <f t="shared" si="83"/>
        <v>0.95262319652773586</v>
      </c>
      <c r="R500" s="30">
        <f t="shared" si="83"/>
        <v>4.7276803472264164E-2</v>
      </c>
      <c r="S500" s="31">
        <f t="shared" si="84"/>
        <v>0.9694791006407768</v>
      </c>
      <c r="T500" s="31">
        <v>3.05208993592232E-2</v>
      </c>
      <c r="U500" s="31">
        <f t="shared" si="85"/>
        <v>0.96547861523186218</v>
      </c>
      <c r="V500" s="31">
        <v>3.4521384768137799E-2</v>
      </c>
      <c r="W500" s="31">
        <f t="shared" si="86"/>
        <v>0.96733030376448048</v>
      </c>
      <c r="X500" s="31">
        <f t="shared" si="86"/>
        <v>3.2569696235519578E-2</v>
      </c>
      <c r="Y500" s="21"/>
    </row>
    <row r="501" spans="12:25" x14ac:dyDescent="0.25">
      <c r="L501" s="6">
        <v>494</v>
      </c>
      <c r="M501" s="30">
        <v>0.95647448156171055</v>
      </c>
      <c r="N501" s="30">
        <v>4.3525518438289501E-2</v>
      </c>
      <c r="O501" s="30">
        <v>0.94934645052243205</v>
      </c>
      <c r="P501" s="30">
        <v>5.0653549477567901E-2</v>
      </c>
      <c r="Q501" s="30">
        <f t="shared" si="83"/>
        <v>0.95272286699350839</v>
      </c>
      <c r="R501" s="30">
        <f t="shared" si="83"/>
        <v>4.7177133006491567E-2</v>
      </c>
      <c r="S501" s="31">
        <f t="shared" si="84"/>
        <v>0.96955494924958985</v>
      </c>
      <c r="T501" s="31">
        <v>3.04450507504101E-2</v>
      </c>
      <c r="U501" s="31">
        <f t="shared" si="85"/>
        <v>0.96554650694609578</v>
      </c>
      <c r="V501" s="31">
        <v>3.4453493053904202E-2</v>
      </c>
      <c r="W501" s="31">
        <f t="shared" si="86"/>
        <v>0.96740206369720283</v>
      </c>
      <c r="X501" s="31">
        <f t="shared" si="86"/>
        <v>3.2497936302797181E-2</v>
      </c>
      <c r="Y501" s="21"/>
    </row>
    <row r="502" spans="12:25" x14ac:dyDescent="0.25">
      <c r="L502" s="6">
        <v>495</v>
      </c>
      <c r="M502" s="30">
        <v>0.95656279426847013</v>
      </c>
      <c r="N502" s="30">
        <v>4.3437205731529899E-2</v>
      </c>
      <c r="O502" s="30">
        <v>0.94945627131647714</v>
      </c>
      <c r="P502" s="30">
        <v>5.0543728683522901E-2</v>
      </c>
      <c r="Q502" s="30">
        <f t="shared" si="83"/>
        <v>0.95282220236696613</v>
      </c>
      <c r="R502" s="30">
        <f t="shared" si="83"/>
        <v>4.7077797633033956E-2</v>
      </c>
      <c r="S502" s="31">
        <f t="shared" si="84"/>
        <v>0.96963031787240006</v>
      </c>
      <c r="T502" s="31">
        <v>3.0369682127599901E-2</v>
      </c>
      <c r="U502" s="31">
        <f t="shared" si="85"/>
        <v>0.96561428834205421</v>
      </c>
      <c r="V502" s="31">
        <v>3.4385711657945801E-2</v>
      </c>
      <c r="W502" s="31">
        <f t="shared" si="86"/>
        <v>0.96747353329449837</v>
      </c>
      <c r="X502" s="31">
        <f t="shared" si="86"/>
        <v>3.2426466705501554E-2</v>
      </c>
      <c r="Y502" s="21"/>
    </row>
    <row r="503" spans="12:25" x14ac:dyDescent="0.25">
      <c r="L503" s="6">
        <v>496</v>
      </c>
      <c r="M503" s="30">
        <v>0.95665080883306275</v>
      </c>
      <c r="N503" s="30">
        <v>4.33491911669373E-2</v>
      </c>
      <c r="O503" s="30">
        <v>0.94956573031792268</v>
      </c>
      <c r="P503" s="30">
        <v>5.0434269682077301E-2</v>
      </c>
      <c r="Q503" s="30">
        <f t="shared" si="83"/>
        <v>0.95292120698176408</v>
      </c>
      <c r="R503" s="30">
        <f t="shared" si="83"/>
        <v>4.6978793018235911E-2</v>
      </c>
      <c r="S503" s="31">
        <f t="shared" si="84"/>
        <v>0.96970520887474587</v>
      </c>
      <c r="T503" s="31">
        <v>3.02947911252541E-2</v>
      </c>
      <c r="U503" s="31">
        <f t="shared" si="85"/>
        <v>0.96568195777388588</v>
      </c>
      <c r="V503" s="31">
        <v>3.43180422261141E-2</v>
      </c>
      <c r="W503" s="31">
        <f t="shared" si="86"/>
        <v>0.96754471286422739</v>
      </c>
      <c r="X503" s="31">
        <f t="shared" si="86"/>
        <v>3.2355287135772667E-2</v>
      </c>
      <c r="Y503" s="21"/>
    </row>
    <row r="504" spans="12:25" x14ac:dyDescent="0.25">
      <c r="L504" s="6">
        <v>497</v>
      </c>
      <c r="M504" s="30">
        <v>0.9567385311477381</v>
      </c>
      <c r="N504" s="30">
        <v>4.3261468852261897E-2</v>
      </c>
      <c r="O504" s="30">
        <v>0.94967483038137912</v>
      </c>
      <c r="P504" s="30">
        <v>5.03251696186209E-2</v>
      </c>
      <c r="Q504" s="30">
        <f t="shared" si="83"/>
        <v>0.95301988517155778</v>
      </c>
      <c r="R504" s="30">
        <f t="shared" si="83"/>
        <v>4.6880114828442204E-2</v>
      </c>
      <c r="S504" s="31">
        <f t="shared" si="84"/>
        <v>0.96977962462216549</v>
      </c>
      <c r="T504" s="31">
        <v>3.0220375377834501E-2</v>
      </c>
      <c r="U504" s="31">
        <f t="shared" si="85"/>
        <v>0.96574951359573924</v>
      </c>
      <c r="V504" s="31">
        <v>3.4250486404260802E-2</v>
      </c>
      <c r="W504" s="31">
        <f t="shared" si="86"/>
        <v>0.96761560271424929</v>
      </c>
      <c r="X504" s="31">
        <f t="shared" si="86"/>
        <v>3.228439728575077E-2</v>
      </c>
      <c r="Y504" s="21"/>
    </row>
    <row r="505" spans="12:25" x14ac:dyDescent="0.25">
      <c r="L505" s="6">
        <v>498</v>
      </c>
      <c r="M505" s="30">
        <v>0.95682596710474577</v>
      </c>
      <c r="N505" s="30">
        <v>4.3174032895254198E-2</v>
      </c>
      <c r="O505" s="30">
        <v>0.94978357436145711</v>
      </c>
      <c r="P505" s="30">
        <v>5.0216425638542901E-2</v>
      </c>
      <c r="Q505" s="30">
        <f t="shared" si="83"/>
        <v>0.95311824127000255</v>
      </c>
      <c r="R505" s="30">
        <f t="shared" si="83"/>
        <v>4.6781758729997444E-2</v>
      </c>
      <c r="S505" s="31">
        <f t="shared" si="84"/>
        <v>0.96985356748019746</v>
      </c>
      <c r="T505" s="31">
        <v>3.01464325198025E-2</v>
      </c>
      <c r="U505" s="31">
        <f t="shared" si="85"/>
        <v>0.96581695416176283</v>
      </c>
      <c r="V505" s="31">
        <v>3.4183045838237197E-2</v>
      </c>
      <c r="W505" s="31">
        <f t="shared" si="86"/>
        <v>0.96768620315242426</v>
      </c>
      <c r="X505" s="31">
        <f t="shared" si="86"/>
        <v>3.2213796847575679E-2</v>
      </c>
      <c r="Y505" s="21"/>
    </row>
    <row r="506" spans="12:25" x14ac:dyDescent="0.25">
      <c r="L506" s="6">
        <v>499</v>
      </c>
      <c r="M506" s="30">
        <v>0.95691312259633554</v>
      </c>
      <c r="N506" s="30">
        <v>4.30868774036645E-2</v>
      </c>
      <c r="O506" s="30">
        <v>0.94989196511276708</v>
      </c>
      <c r="P506" s="30">
        <v>5.0108034887232901E-2</v>
      </c>
      <c r="Q506" s="30">
        <f t="shared" si="83"/>
        <v>0.95321627961075361</v>
      </c>
      <c r="R506" s="30">
        <f t="shared" si="83"/>
        <v>4.6683720389246369E-2</v>
      </c>
      <c r="S506" s="31">
        <f t="shared" si="84"/>
        <v>0.96992703981438022</v>
      </c>
      <c r="T506" s="31">
        <v>3.00729601856198E-2</v>
      </c>
      <c r="U506" s="31">
        <f t="shared" si="85"/>
        <v>0.96588427782610509</v>
      </c>
      <c r="V506" s="31">
        <v>3.41157221738949E-2</v>
      </c>
      <c r="W506" s="31">
        <f t="shared" si="86"/>
        <v>0.96775651448661248</v>
      </c>
      <c r="X506" s="31">
        <f t="shared" si="86"/>
        <v>3.214348551338754E-2</v>
      </c>
      <c r="Y506" s="21"/>
    </row>
    <row r="507" spans="12:25" x14ac:dyDescent="0.25">
      <c r="L507" s="6">
        <v>500</v>
      </c>
      <c r="M507" s="30">
        <v>0.95700000351475689</v>
      </c>
      <c r="N507" s="30">
        <v>4.2999996485243101E-2</v>
      </c>
      <c r="O507" s="30">
        <v>0.95000000548991947</v>
      </c>
      <c r="P507" s="30">
        <v>4.9999994510080498E-2</v>
      </c>
      <c r="Q507" s="30">
        <f t="shared" si="83"/>
        <v>0.95331400452746629</v>
      </c>
      <c r="R507" s="30">
        <f t="shared" si="83"/>
        <v>4.6585995472533677E-2</v>
      </c>
      <c r="S507" s="31">
        <f t="shared" si="84"/>
        <v>0.97000004399025186</v>
      </c>
      <c r="T507" s="31">
        <v>2.9999956009748099E-2</v>
      </c>
      <c r="U507" s="31">
        <f t="shared" si="85"/>
        <v>0.96595148294291455</v>
      </c>
      <c r="V507" s="31">
        <v>3.4048517057085503E-2</v>
      </c>
      <c r="W507" s="31">
        <f t="shared" si="86"/>
        <v>0.96782653702467347</v>
      </c>
      <c r="X507" s="31">
        <f t="shared" si="86"/>
        <v>3.2073462975326483E-2</v>
      </c>
      <c r="Y507" s="21"/>
    </row>
    <row r="508" spans="12:25" x14ac:dyDescent="0.25">
      <c r="L508" s="6">
        <v>501</v>
      </c>
      <c r="M508" s="30">
        <v>0.95708661485991653</v>
      </c>
      <c r="N508" s="30">
        <v>4.2913385140083499E-2</v>
      </c>
      <c r="O508" s="30">
        <v>0.95010769798781147</v>
      </c>
      <c r="P508" s="30">
        <v>4.98923020121885E-2</v>
      </c>
      <c r="Q508" s="30">
        <f t="shared" si="83"/>
        <v>0.95341141973472787</v>
      </c>
      <c r="R508" s="30">
        <f t="shared" si="83"/>
        <v>4.6488580265272146E-2</v>
      </c>
      <c r="S508" s="31">
        <f t="shared" si="84"/>
        <v>0.97007258203074875</v>
      </c>
      <c r="T508" s="31">
        <v>2.9927417969251299E-2</v>
      </c>
      <c r="U508" s="31">
        <f t="shared" si="85"/>
        <v>0.96601856786633966</v>
      </c>
      <c r="V508" s="31">
        <v>3.3981432133660297E-2</v>
      </c>
      <c r="W508" s="31">
        <f t="shared" si="86"/>
        <v>0.9678962709076202</v>
      </c>
      <c r="X508" s="31">
        <f t="shared" si="86"/>
        <v>3.2003729092379751E-2</v>
      </c>
      <c r="Y508" s="21"/>
    </row>
    <row r="509" spans="12:25" x14ac:dyDescent="0.25">
      <c r="L509" s="6">
        <v>502</v>
      </c>
      <c r="M509" s="30">
        <v>0.95717295806234848</v>
      </c>
      <c r="N509" s="30">
        <v>4.2827041937651501E-2</v>
      </c>
      <c r="O509" s="30">
        <v>0.9502150436624861</v>
      </c>
      <c r="P509" s="30">
        <v>4.9784956337513897E-2</v>
      </c>
      <c r="Q509" s="30">
        <f t="shared" si="83"/>
        <v>0.95350852647085282</v>
      </c>
      <c r="R509" s="30">
        <f t="shared" si="83"/>
        <v>4.6391473529147159E-2</v>
      </c>
      <c r="S509" s="31">
        <f t="shared" si="84"/>
        <v>0.9701446545883966</v>
      </c>
      <c r="T509" s="31">
        <v>2.9855345411603399E-2</v>
      </c>
      <c r="U509" s="31">
        <f t="shared" si="85"/>
        <v>0.96608553095052896</v>
      </c>
      <c r="V509" s="31">
        <v>3.3914469049470999E-2</v>
      </c>
      <c r="W509" s="31">
        <f t="shared" si="86"/>
        <v>0.96796571560907552</v>
      </c>
      <c r="X509" s="31">
        <f t="shared" si="86"/>
        <v>3.1934284390924536E-2</v>
      </c>
      <c r="Y509" s="21"/>
    </row>
    <row r="510" spans="12:25" x14ac:dyDescent="0.25">
      <c r="L510" s="6">
        <v>503</v>
      </c>
      <c r="M510" s="30">
        <v>0.9572590336602439</v>
      </c>
      <c r="N510" s="30">
        <v>4.2740966339756097E-2</v>
      </c>
      <c r="O510" s="30">
        <v>0.95032204321027325</v>
      </c>
      <c r="P510" s="30">
        <v>4.96779567897268E-2</v>
      </c>
      <c r="Q510" s="30">
        <f t="shared" si="83"/>
        <v>0.95360532535508791</v>
      </c>
      <c r="R510" s="30">
        <f t="shared" si="83"/>
        <v>4.6294674644912097E-2</v>
      </c>
      <c r="S510" s="31">
        <f t="shared" si="84"/>
        <v>0.97021626197311917</v>
      </c>
      <c r="T510" s="31">
        <v>2.97837380268808E-2</v>
      </c>
      <c r="U510" s="31">
        <f t="shared" si="85"/>
        <v>0.96615237054963088</v>
      </c>
      <c r="V510" s="31">
        <v>3.38476294503691E-2</v>
      </c>
      <c r="W510" s="31">
        <f t="shared" si="86"/>
        <v>0.96803487043581471</v>
      </c>
      <c r="X510" s="31">
        <f t="shared" si="86"/>
        <v>3.186512956418526E-2</v>
      </c>
      <c r="Y510" s="21"/>
    </row>
    <row r="511" spans="12:25" x14ac:dyDescent="0.25">
      <c r="L511" s="6">
        <v>504</v>
      </c>
      <c r="M511" s="30">
        <v>0.95734484219179394</v>
      </c>
      <c r="N511" s="30">
        <v>4.2655157808206098E-2</v>
      </c>
      <c r="O511" s="30">
        <v>0.95042869732750246</v>
      </c>
      <c r="P511" s="30">
        <v>4.9571302672497597E-2</v>
      </c>
      <c r="Q511" s="30">
        <f t="shared" si="83"/>
        <v>0.95370181700667966</v>
      </c>
      <c r="R511" s="30">
        <f t="shared" si="83"/>
        <v>4.6198182993320389E-2</v>
      </c>
      <c r="S511" s="31">
        <f t="shared" si="84"/>
        <v>0.97028740449484019</v>
      </c>
      <c r="T511" s="31">
        <v>2.9712595505159801E-2</v>
      </c>
      <c r="U511" s="31">
        <f t="shared" si="85"/>
        <v>0.96621908501779397</v>
      </c>
      <c r="V511" s="31">
        <v>3.3780914982205999E-2</v>
      </c>
      <c r="W511" s="31">
        <f t="shared" si="86"/>
        <v>0.96810373469461375</v>
      </c>
      <c r="X511" s="31">
        <f t="shared" si="86"/>
        <v>3.1796265305386276E-2</v>
      </c>
      <c r="Y511" s="21"/>
    </row>
    <row r="512" spans="12:25" x14ac:dyDescent="0.25">
      <c r="L512" s="6">
        <v>505</v>
      </c>
      <c r="M512" s="30">
        <v>0.95743038419518944</v>
      </c>
      <c r="N512" s="30">
        <v>4.2569615804810598E-2</v>
      </c>
      <c r="O512" s="30">
        <v>0.95053500671050339</v>
      </c>
      <c r="P512" s="30">
        <v>4.9464993289496599E-2</v>
      </c>
      <c r="Q512" s="30">
        <f t="shared" si="83"/>
        <v>0.95379800204487442</v>
      </c>
      <c r="R512" s="30">
        <f t="shared" si="83"/>
        <v>4.6101997955125568E-2</v>
      </c>
      <c r="S512" s="31">
        <f t="shared" si="84"/>
        <v>0.97035808246348298</v>
      </c>
      <c r="T512" s="31">
        <v>2.9641917536517001E-2</v>
      </c>
      <c r="U512" s="31">
        <f t="shared" si="85"/>
        <v>0.96628567270916677</v>
      </c>
      <c r="V512" s="31">
        <v>3.37143272908332E-2</v>
      </c>
      <c r="W512" s="31">
        <f t="shared" si="86"/>
        <v>0.96817230769224782</v>
      </c>
      <c r="X512" s="31">
        <f t="shared" si="86"/>
        <v>3.1727692307752131E-2</v>
      </c>
      <c r="Y512" s="21"/>
    </row>
    <row r="513" spans="12:25" x14ac:dyDescent="0.25">
      <c r="L513" s="6">
        <v>506</v>
      </c>
      <c r="M513" s="30">
        <v>0.95751566020862144</v>
      </c>
      <c r="N513" s="30">
        <v>4.24843397913785E-2</v>
      </c>
      <c r="O513" s="30">
        <v>0.95064097205560605</v>
      </c>
      <c r="P513" s="30">
        <v>4.9359027944394E-2</v>
      </c>
      <c r="Q513" s="30">
        <f t="shared" si="83"/>
        <v>0.95389388108891904</v>
      </c>
      <c r="R513" s="30">
        <f t="shared" si="83"/>
        <v>4.6006118911081015E-2</v>
      </c>
      <c r="S513" s="31">
        <f t="shared" si="84"/>
        <v>0.97042829618897131</v>
      </c>
      <c r="T513" s="31">
        <v>2.95717038110287E-2</v>
      </c>
      <c r="U513" s="31">
        <f t="shared" si="85"/>
        <v>0.9663521319778976</v>
      </c>
      <c r="V513" s="31">
        <v>3.3647868022102401E-2</v>
      </c>
      <c r="W513" s="31">
        <f t="shared" si="86"/>
        <v>0.96824058873549279</v>
      </c>
      <c r="X513" s="31">
        <f t="shared" si="86"/>
        <v>3.1659411264507296E-2</v>
      </c>
      <c r="Y513" s="21"/>
    </row>
    <row r="514" spans="12:25" x14ac:dyDescent="0.25">
      <c r="L514" s="6">
        <v>507</v>
      </c>
      <c r="M514" s="30">
        <v>0.95760067077028144</v>
      </c>
      <c r="N514" s="30">
        <v>4.2399329229718598E-2</v>
      </c>
      <c r="O514" s="30">
        <v>0.95074659405913975</v>
      </c>
      <c r="P514" s="30">
        <v>4.9253405940860299E-2</v>
      </c>
      <c r="Q514" s="30">
        <f t="shared" si="83"/>
        <v>0.95398945475805985</v>
      </c>
      <c r="R514" s="30">
        <f t="shared" si="83"/>
        <v>4.5910545241940201E-2</v>
      </c>
      <c r="S514" s="31">
        <f t="shared" si="84"/>
        <v>0.97049804598122869</v>
      </c>
      <c r="T514" s="31">
        <v>2.9501954018771301E-2</v>
      </c>
      <c r="U514" s="31">
        <f t="shared" si="85"/>
        <v>0.96641846117813512</v>
      </c>
      <c r="V514" s="31">
        <v>3.3581538821864897E-2</v>
      </c>
      <c r="W514" s="31">
        <f t="shared" si="86"/>
        <v>0.96830857713112395</v>
      </c>
      <c r="X514" s="31">
        <f t="shared" si="86"/>
        <v>3.1591422868876132E-2</v>
      </c>
      <c r="Y514" s="21"/>
    </row>
    <row r="515" spans="12:25" x14ac:dyDescent="0.25">
      <c r="L515" s="6">
        <v>508</v>
      </c>
      <c r="M515" s="30">
        <v>0.95768541641835991</v>
      </c>
      <c r="N515" s="30">
        <v>4.23145835816401E-2</v>
      </c>
      <c r="O515" s="30">
        <v>0.95085187341743438</v>
      </c>
      <c r="P515" s="30">
        <v>4.91481265825656E-2</v>
      </c>
      <c r="Q515" s="30">
        <f t="shared" si="83"/>
        <v>0.9540847236715434</v>
      </c>
      <c r="R515" s="30">
        <f t="shared" si="83"/>
        <v>4.5815276328456625E-2</v>
      </c>
      <c r="S515" s="31">
        <f t="shared" si="84"/>
        <v>0.97056733215017876</v>
      </c>
      <c r="T515" s="31">
        <v>2.9432667849821199E-2</v>
      </c>
      <c r="U515" s="31">
        <f t="shared" si="85"/>
        <v>0.96648465866402755</v>
      </c>
      <c r="V515" s="31">
        <v>3.35153413359724E-2</v>
      </c>
      <c r="W515" s="31">
        <f t="shared" si="86"/>
        <v>0.96837627218591682</v>
      </c>
      <c r="X515" s="31">
        <f t="shared" si="86"/>
        <v>3.152372781408317E-2</v>
      </c>
      <c r="Y515" s="21"/>
    </row>
    <row r="516" spans="12:25" x14ac:dyDescent="0.25">
      <c r="L516" s="6">
        <v>509</v>
      </c>
      <c r="M516" s="30">
        <v>0.95776989769104826</v>
      </c>
      <c r="N516" s="30">
        <v>4.2230102308951703E-2</v>
      </c>
      <c r="O516" s="30">
        <v>0.95095681082681971</v>
      </c>
      <c r="P516" s="30">
        <v>4.9043189173180297E-2</v>
      </c>
      <c r="Q516" s="30">
        <f t="shared" si="83"/>
        <v>0.95417968844861634</v>
      </c>
      <c r="R516" s="30">
        <f t="shared" si="83"/>
        <v>4.5720311551383654E-2</v>
      </c>
      <c r="S516" s="31">
        <f t="shared" si="84"/>
        <v>0.97063615500574518</v>
      </c>
      <c r="T516" s="31">
        <v>2.93638449942548E-2</v>
      </c>
      <c r="U516" s="31">
        <f t="shared" si="85"/>
        <v>0.96655072278972365</v>
      </c>
      <c r="V516" s="31">
        <v>3.3449277210276303E-2</v>
      </c>
      <c r="W516" s="31">
        <f t="shared" si="86"/>
        <v>0.96844367320664715</v>
      </c>
      <c r="X516" s="31">
        <f t="shared" si="86"/>
        <v>3.1456326793352807E-2</v>
      </c>
      <c r="Y516" s="21"/>
    </row>
    <row r="517" spans="12:25" x14ac:dyDescent="0.25">
      <c r="L517" s="6">
        <v>510</v>
      </c>
      <c r="M517" s="30">
        <v>0.9578541151265374</v>
      </c>
      <c r="N517" s="30">
        <v>4.2145884873462602E-2</v>
      </c>
      <c r="O517" s="30">
        <v>0.95106140698362529</v>
      </c>
      <c r="P517" s="30">
        <v>4.8938593016374703E-2</v>
      </c>
      <c r="Q517" s="30">
        <f t="shared" si="83"/>
        <v>0.95427434970852509</v>
      </c>
      <c r="R517" s="30">
        <f t="shared" si="83"/>
        <v>4.5625650291474876E-2</v>
      </c>
      <c r="S517" s="31">
        <f t="shared" si="84"/>
        <v>0.97070451485785147</v>
      </c>
      <c r="T517" s="31">
        <v>2.9295485142148501E-2</v>
      </c>
      <c r="U517" s="31">
        <f t="shared" si="85"/>
        <v>0.96661665190937185</v>
      </c>
      <c r="V517" s="31">
        <v>3.3383348090628102E-2</v>
      </c>
      <c r="W517" s="31">
        <f t="shared" si="86"/>
        <v>0.96851077950009046</v>
      </c>
      <c r="X517" s="31">
        <f t="shared" si="86"/>
        <v>3.138922049990947E-2</v>
      </c>
      <c r="Y517" s="21"/>
    </row>
    <row r="518" spans="12:25" x14ac:dyDescent="0.25">
      <c r="L518" s="6">
        <v>511</v>
      </c>
      <c r="M518" s="30">
        <v>0.95793806926301861</v>
      </c>
      <c r="N518" s="30">
        <v>4.2061930736981397E-2</v>
      </c>
      <c r="O518" s="30">
        <v>0.951165662584181</v>
      </c>
      <c r="P518" s="30">
        <v>4.8834337415819003E-2</v>
      </c>
      <c r="Q518" s="30">
        <f t="shared" si="83"/>
        <v>0.95436870807051655</v>
      </c>
      <c r="R518" s="30">
        <f t="shared" si="83"/>
        <v>4.5531291929483506E-2</v>
      </c>
      <c r="S518" s="31">
        <f t="shared" si="84"/>
        <v>0.97077241201642128</v>
      </c>
      <c r="T518" s="31">
        <v>2.92275879835787E-2</v>
      </c>
      <c r="U518" s="31">
        <f t="shared" si="85"/>
        <v>0.96668244437712059</v>
      </c>
      <c r="V518" s="31">
        <v>3.33175556228794E-2</v>
      </c>
      <c r="W518" s="31">
        <f t="shared" si="86"/>
        <v>0.96857759037302227</v>
      </c>
      <c r="X518" s="31">
        <f t="shared" si="86"/>
        <v>3.1322409626977674E-2</v>
      </c>
      <c r="Y518" s="21"/>
    </row>
    <row r="519" spans="12:25" x14ac:dyDescent="0.25">
      <c r="L519" s="6">
        <v>512</v>
      </c>
      <c r="M519" s="30">
        <v>0.95802176063868261</v>
      </c>
      <c r="N519" s="30">
        <v>4.19782393613174E-2</v>
      </c>
      <c r="O519" s="30">
        <v>0.9512695783248164</v>
      </c>
      <c r="P519" s="30">
        <v>4.8730421675183599E-2</v>
      </c>
      <c r="Q519" s="30">
        <f t="shared" si="83"/>
        <v>0.9544627641538368</v>
      </c>
      <c r="R519" s="30">
        <f t="shared" si="83"/>
        <v>4.5437235846163243E-2</v>
      </c>
      <c r="S519" s="31">
        <f t="shared" si="84"/>
        <v>0.97083984679137814</v>
      </c>
      <c r="T519" s="31">
        <v>2.9160153208621899E-2</v>
      </c>
      <c r="U519" s="31">
        <f t="shared" si="85"/>
        <v>0.96674809854711841</v>
      </c>
      <c r="V519" s="31">
        <v>3.3251901452881601E-2</v>
      </c>
      <c r="W519" s="31">
        <f t="shared" si="86"/>
        <v>0.96864410513221821</v>
      </c>
      <c r="X519" s="31">
        <f t="shared" si="86"/>
        <v>3.1255894867781839E-2</v>
      </c>
      <c r="Y519" s="21"/>
    </row>
    <row r="520" spans="12:25" x14ac:dyDescent="0.25">
      <c r="L520" s="6">
        <v>513</v>
      </c>
      <c r="M520" s="30">
        <v>0.95810518979172066</v>
      </c>
      <c r="N520" s="30">
        <v>4.1894810208279301E-2</v>
      </c>
      <c r="O520" s="30">
        <v>0.95137315490186125</v>
      </c>
      <c r="P520" s="30">
        <v>4.86268450981387E-2</v>
      </c>
      <c r="Q520" s="30">
        <f t="shared" ref="Q520:R583" si="87">(O520*0.5129)+(M520*0.487)</f>
        <v>0.9545565185777326</v>
      </c>
      <c r="R520" s="30">
        <f t="shared" si="87"/>
        <v>4.5343481422267365E-2</v>
      </c>
      <c r="S520" s="31">
        <f t="shared" ref="S520:S583" si="88">1-T520</f>
        <v>0.97090681949264568</v>
      </c>
      <c r="T520" s="31">
        <v>2.9093180507354301E-2</v>
      </c>
      <c r="U520" s="31">
        <f t="shared" ref="U520:U583" si="89">1-V520</f>
        <v>0.96681361277351374</v>
      </c>
      <c r="V520" s="31">
        <v>3.31863872264863E-2</v>
      </c>
      <c r="W520" s="31">
        <f t="shared" ref="W520:X583" si="90">(U520*0.5129)+(S520*0.487)</f>
        <v>0.9687103230844536</v>
      </c>
      <c r="X520" s="31">
        <f t="shared" si="90"/>
        <v>3.1189676915546367E-2</v>
      </c>
      <c r="Y520" s="21"/>
    </row>
    <row r="521" spans="12:25" x14ac:dyDescent="0.25">
      <c r="L521" s="6">
        <v>514</v>
      </c>
      <c r="M521" s="30">
        <v>0.95818835726032392</v>
      </c>
      <c r="N521" s="30">
        <v>4.1811642739676101E-2</v>
      </c>
      <c r="O521" s="30">
        <v>0.95147639301164533</v>
      </c>
      <c r="P521" s="30">
        <v>4.8523606988354701E-2</v>
      </c>
      <c r="Q521" s="30">
        <f t="shared" si="87"/>
        <v>0.95464997196145063</v>
      </c>
      <c r="R521" s="30">
        <f t="shared" si="87"/>
        <v>4.5250028038549384E-2</v>
      </c>
      <c r="S521" s="31">
        <f t="shared" si="88"/>
        <v>0.97097333043014755</v>
      </c>
      <c r="T521" s="31">
        <v>2.9026669569852399E-2</v>
      </c>
      <c r="U521" s="31">
        <f t="shared" si="89"/>
        <v>0.96687898541045503</v>
      </c>
      <c r="V521" s="31">
        <v>3.3121014589545E-2</v>
      </c>
      <c r="W521" s="31">
        <f t="shared" si="90"/>
        <v>0.96877624353650427</v>
      </c>
      <c r="X521" s="31">
        <f t="shared" si="90"/>
        <v>3.1123756463495751E-2</v>
      </c>
      <c r="Y521" s="21"/>
    </row>
    <row r="522" spans="12:25" x14ac:dyDescent="0.25">
      <c r="L522" s="6">
        <v>515</v>
      </c>
      <c r="M522" s="30">
        <v>0.95827126358268333</v>
      </c>
      <c r="N522" s="30">
        <v>4.1728736417316697E-2</v>
      </c>
      <c r="O522" s="30">
        <v>0.95157929335049818</v>
      </c>
      <c r="P522" s="30">
        <v>4.84207066495018E-2</v>
      </c>
      <c r="Q522" s="30">
        <f t="shared" si="87"/>
        <v>0.9547431249242373</v>
      </c>
      <c r="R522" s="30">
        <f t="shared" si="87"/>
        <v>4.5156875075762701E-2</v>
      </c>
      <c r="S522" s="31">
        <f t="shared" si="88"/>
        <v>0.9710393799138074</v>
      </c>
      <c r="T522" s="31">
        <v>2.8960620086192601E-2</v>
      </c>
      <c r="U522" s="31">
        <f t="shared" si="89"/>
        <v>0.96694421481209092</v>
      </c>
      <c r="V522" s="31">
        <v>3.3055785187909102E-2</v>
      </c>
      <c r="W522" s="31">
        <f t="shared" si="90"/>
        <v>0.96884186579514564</v>
      </c>
      <c r="X522" s="31">
        <f t="shared" si="90"/>
        <v>3.1058134204854378E-2</v>
      </c>
      <c r="Y522" s="21"/>
    </row>
    <row r="523" spans="12:25" x14ac:dyDescent="0.25">
      <c r="L523" s="6">
        <v>516</v>
      </c>
      <c r="M523" s="30">
        <v>0.95835390929698983</v>
      </c>
      <c r="N523" s="30">
        <v>4.1646090703010202E-2</v>
      </c>
      <c r="O523" s="30">
        <v>0.95168185661474958</v>
      </c>
      <c r="P523" s="30">
        <v>4.8318143385250402E-2</v>
      </c>
      <c r="Q523" s="30">
        <f t="shared" si="87"/>
        <v>0.95483597808533915</v>
      </c>
      <c r="R523" s="30">
        <f t="shared" si="87"/>
        <v>4.5064021914660898E-2</v>
      </c>
      <c r="S523" s="31">
        <f t="shared" si="88"/>
        <v>0.97110496825354875</v>
      </c>
      <c r="T523" s="31">
        <v>2.8895031746451302E-2</v>
      </c>
      <c r="U523" s="31">
        <f t="shared" si="89"/>
        <v>0.96700929933256974</v>
      </c>
      <c r="V523" s="31">
        <v>3.2990700667430303E-2</v>
      </c>
      <c r="W523" s="31">
        <f t="shared" si="90"/>
        <v>0.96890718916715324</v>
      </c>
      <c r="X523" s="31">
        <f t="shared" si="90"/>
        <v>3.0992810832846787E-2</v>
      </c>
      <c r="Y523" s="21"/>
    </row>
    <row r="524" spans="12:25" x14ac:dyDescent="0.25">
      <c r="L524" s="6">
        <v>517</v>
      </c>
      <c r="M524" s="30">
        <v>0.95843629494143456</v>
      </c>
      <c r="N524" s="30">
        <v>4.1563705058565402E-2</v>
      </c>
      <c r="O524" s="30">
        <v>0.95178408350072929</v>
      </c>
      <c r="P524" s="30">
        <v>4.8215916499270699E-2</v>
      </c>
      <c r="Q524" s="30">
        <f t="shared" si="87"/>
        <v>0.95492853206400263</v>
      </c>
      <c r="R524" s="30">
        <f t="shared" si="87"/>
        <v>4.4971467935997295E-2</v>
      </c>
      <c r="S524" s="31">
        <f t="shared" si="88"/>
        <v>0.97117009575929503</v>
      </c>
      <c r="T524" s="31">
        <v>2.8829904240705001E-2</v>
      </c>
      <c r="U524" s="31">
        <f t="shared" si="89"/>
        <v>0.96707423732604003</v>
      </c>
      <c r="V524" s="31">
        <v>3.2925762673960003E-2</v>
      </c>
      <c r="W524" s="31">
        <f t="shared" si="90"/>
        <v>0.96897221295930258</v>
      </c>
      <c r="X524" s="31">
        <f t="shared" si="90"/>
        <v>3.0927787040697423E-2</v>
      </c>
      <c r="Y524" s="21"/>
    </row>
    <row r="525" spans="12:25" x14ac:dyDescent="0.25">
      <c r="L525" s="6">
        <v>518</v>
      </c>
      <c r="M525" s="30">
        <v>0.9585184210542087</v>
      </c>
      <c r="N525" s="30">
        <v>4.1481578945791298E-2</v>
      </c>
      <c r="O525" s="30">
        <v>0.95188597470476688</v>
      </c>
      <c r="P525" s="30">
        <v>4.81140252952331E-2</v>
      </c>
      <c r="Q525" s="30">
        <f t="shared" si="87"/>
        <v>0.9550207874794745</v>
      </c>
      <c r="R525" s="30">
        <f t="shared" si="87"/>
        <v>4.4879212520525416E-2</v>
      </c>
      <c r="S525" s="31">
        <f t="shared" si="88"/>
        <v>0.97123476274097009</v>
      </c>
      <c r="T525" s="31">
        <v>2.8765237259029901E-2</v>
      </c>
      <c r="U525" s="31">
        <f t="shared" si="89"/>
        <v>0.96713902714665034</v>
      </c>
      <c r="V525" s="31">
        <v>3.2860972853349699E-2</v>
      </c>
      <c r="W525" s="31">
        <f t="shared" si="90"/>
        <v>0.96903693647836942</v>
      </c>
      <c r="X525" s="31">
        <f t="shared" si="90"/>
        <v>3.0863063521630624E-2</v>
      </c>
      <c r="Y525" s="21"/>
    </row>
    <row r="526" spans="12:25" x14ac:dyDescent="0.25">
      <c r="L526" s="6">
        <v>519</v>
      </c>
      <c r="M526" s="30">
        <v>0.95860028817350318</v>
      </c>
      <c r="N526" s="30">
        <v>4.13997118264968E-2</v>
      </c>
      <c r="O526" s="30">
        <v>0.95198753092319222</v>
      </c>
      <c r="P526" s="30">
        <v>4.8012469076807798E-2</v>
      </c>
      <c r="Q526" s="30">
        <f t="shared" si="87"/>
        <v>0.95511274495100129</v>
      </c>
      <c r="R526" s="30">
        <f t="shared" si="87"/>
        <v>4.4787255048998664E-2</v>
      </c>
      <c r="S526" s="31">
        <f t="shared" si="88"/>
        <v>0.97129896950849737</v>
      </c>
      <c r="T526" s="31">
        <v>2.8701030491502601E-2</v>
      </c>
      <c r="U526" s="31">
        <f t="shared" si="89"/>
        <v>0.967203667148549</v>
      </c>
      <c r="V526" s="31">
        <v>3.2796332851450997E-2</v>
      </c>
      <c r="W526" s="31">
        <f t="shared" si="90"/>
        <v>0.96910135903112904</v>
      </c>
      <c r="X526" s="31">
        <f t="shared" si="90"/>
        <v>3.0798640968870986E-2</v>
      </c>
      <c r="Y526" s="21"/>
    </row>
    <row r="527" spans="12:25" x14ac:dyDescent="0.25">
      <c r="L527" s="6">
        <v>520</v>
      </c>
      <c r="M527" s="30">
        <v>0.95868189683750915</v>
      </c>
      <c r="N527" s="30">
        <v>4.1318103162490898E-2</v>
      </c>
      <c r="O527" s="30">
        <v>0.95208875285233485</v>
      </c>
      <c r="P527" s="30">
        <v>4.7911247147665099E-2</v>
      </c>
      <c r="Q527" s="30">
        <f t="shared" si="87"/>
        <v>0.95520440509782945</v>
      </c>
      <c r="R527" s="30">
        <f t="shared" si="87"/>
        <v>4.4695594902170496E-2</v>
      </c>
      <c r="S527" s="31">
        <f t="shared" si="88"/>
        <v>0.97136271637180072</v>
      </c>
      <c r="T527" s="31">
        <v>2.8637283628199301E-2</v>
      </c>
      <c r="U527" s="31">
        <f t="shared" si="89"/>
        <v>0.96726815568588465</v>
      </c>
      <c r="V527" s="31">
        <v>3.2731844314115299E-2</v>
      </c>
      <c r="W527" s="31">
        <f t="shared" si="90"/>
        <v>0.9691654799243572</v>
      </c>
      <c r="X527" s="31">
        <f t="shared" si="90"/>
        <v>3.0734520075642799E-2</v>
      </c>
      <c r="Y527" s="21"/>
    </row>
    <row r="528" spans="12:25" x14ac:dyDescent="0.25">
      <c r="L528" s="6">
        <v>521</v>
      </c>
      <c r="M528" s="30">
        <v>0.95876324758441744</v>
      </c>
      <c r="N528" s="30">
        <v>4.12367524155825E-2</v>
      </c>
      <c r="O528" s="30">
        <v>0.95218964118852467</v>
      </c>
      <c r="P528" s="30">
        <v>4.7810358811475301E-2</v>
      </c>
      <c r="Q528" s="30">
        <f t="shared" si="87"/>
        <v>0.95529576853920561</v>
      </c>
      <c r="R528" s="30">
        <f t="shared" si="87"/>
        <v>4.4604231460794355E-2</v>
      </c>
      <c r="S528" s="31">
        <f t="shared" si="88"/>
        <v>0.97142600364080345</v>
      </c>
      <c r="T528" s="31">
        <v>2.85739963591966E-2</v>
      </c>
      <c r="U528" s="31">
        <f t="shared" si="89"/>
        <v>0.96733249111280584</v>
      </c>
      <c r="V528" s="31">
        <v>3.2667508887194198E-2</v>
      </c>
      <c r="W528" s="31">
        <f t="shared" si="90"/>
        <v>0.96922929846482941</v>
      </c>
      <c r="X528" s="31">
        <f t="shared" si="90"/>
        <v>3.0670701535170646E-2</v>
      </c>
      <c r="Y528" s="21"/>
    </row>
    <row r="529" spans="12:25" x14ac:dyDescent="0.25">
      <c r="L529" s="6">
        <v>522</v>
      </c>
      <c r="M529" s="30">
        <v>0.95884434095241955</v>
      </c>
      <c r="N529" s="30">
        <v>4.1155659047580499E-2</v>
      </c>
      <c r="O529" s="30">
        <v>0.95229019662809133</v>
      </c>
      <c r="P529" s="30">
        <v>4.77098033719087E-2</v>
      </c>
      <c r="Q529" s="30">
        <f t="shared" si="87"/>
        <v>0.95538683589437634</v>
      </c>
      <c r="R529" s="30">
        <f t="shared" si="87"/>
        <v>4.451316410562367E-2</v>
      </c>
      <c r="S529" s="31">
        <f t="shared" si="88"/>
        <v>0.97148883162542921</v>
      </c>
      <c r="T529" s="31">
        <v>2.8511168374570801E-2</v>
      </c>
      <c r="U529" s="31">
        <f t="shared" si="89"/>
        <v>0.96739667178346078</v>
      </c>
      <c r="V529" s="31">
        <v>3.2603328216539197E-2</v>
      </c>
      <c r="W529" s="31">
        <f t="shared" si="90"/>
        <v>0.9692928139593211</v>
      </c>
      <c r="X529" s="31">
        <f t="shared" si="90"/>
        <v>3.0607186040678934E-2</v>
      </c>
      <c r="Y529" s="21"/>
    </row>
    <row r="530" spans="12:25" x14ac:dyDescent="0.25">
      <c r="L530" s="6">
        <v>523</v>
      </c>
      <c r="M530" s="30">
        <v>0.95892517747970596</v>
      </c>
      <c r="N530" s="30">
        <v>4.1074822520293999E-2</v>
      </c>
      <c r="O530" s="30">
        <v>0.95239041986736428</v>
      </c>
      <c r="P530" s="30">
        <v>4.76095801326357E-2</v>
      </c>
      <c r="Q530" s="30">
        <f t="shared" si="87"/>
        <v>0.95547760778258795</v>
      </c>
      <c r="R530" s="30">
        <f t="shared" si="87"/>
        <v>4.4422392217412024E-2</v>
      </c>
      <c r="S530" s="31">
        <f t="shared" si="88"/>
        <v>0.97155120063560185</v>
      </c>
      <c r="T530" s="31">
        <v>2.8448799364398199E-2</v>
      </c>
      <c r="U530" s="31">
        <f t="shared" si="89"/>
        <v>0.96746069605199825</v>
      </c>
      <c r="V530" s="31">
        <v>3.2539303948001801E-2</v>
      </c>
      <c r="W530" s="31">
        <f t="shared" si="90"/>
        <v>0.96935602571460799</v>
      </c>
      <c r="X530" s="31">
        <f t="shared" si="90"/>
        <v>3.0543974285392045E-2</v>
      </c>
      <c r="Y530" s="21"/>
    </row>
    <row r="531" spans="12:25" x14ac:dyDescent="0.25">
      <c r="L531" s="6">
        <v>524</v>
      </c>
      <c r="M531" s="30">
        <v>0.95900575770446828</v>
      </c>
      <c r="N531" s="30">
        <v>4.0994242295531703E-2</v>
      </c>
      <c r="O531" s="30">
        <v>0.9524903116026735</v>
      </c>
      <c r="P531" s="30">
        <v>4.7509688397326499E-2</v>
      </c>
      <c r="Q531" s="30">
        <f t="shared" si="87"/>
        <v>0.9555680848230873</v>
      </c>
      <c r="R531" s="30">
        <f t="shared" si="87"/>
        <v>4.4331915176912706E-2</v>
      </c>
      <c r="S531" s="31">
        <f t="shared" si="88"/>
        <v>0.97161311098124459</v>
      </c>
      <c r="T531" s="31">
        <v>2.8386889018755398E-2</v>
      </c>
      <c r="U531" s="31">
        <f t="shared" si="89"/>
        <v>0.96752456227256656</v>
      </c>
      <c r="V531" s="31">
        <v>3.2475437727433498E-2</v>
      </c>
      <c r="W531" s="31">
        <f t="shared" si="90"/>
        <v>0.96941893303746551</v>
      </c>
      <c r="X531" s="31">
        <f t="shared" si="90"/>
        <v>3.0481066962534522E-2</v>
      </c>
      <c r="Y531" s="21"/>
    </row>
    <row r="532" spans="12:25" x14ac:dyDescent="0.25">
      <c r="L532" s="6">
        <v>525</v>
      </c>
      <c r="M532" s="30">
        <v>0.95908608216489721</v>
      </c>
      <c r="N532" s="30">
        <v>4.09139178351028E-2</v>
      </c>
      <c r="O532" s="30">
        <v>0.95258987253034855</v>
      </c>
      <c r="P532" s="30">
        <v>4.7410127469651397E-2</v>
      </c>
      <c r="Q532" s="30">
        <f t="shared" si="87"/>
        <v>0.95565826763512074</v>
      </c>
      <c r="R532" s="30">
        <f t="shared" si="87"/>
        <v>4.4241732364879265E-2</v>
      </c>
      <c r="S532" s="31">
        <f t="shared" si="88"/>
        <v>0.97167456297228127</v>
      </c>
      <c r="T532" s="31">
        <v>2.8325437027718701E-2</v>
      </c>
      <c r="U532" s="31">
        <f t="shared" si="89"/>
        <v>0.96758826879931426</v>
      </c>
      <c r="V532" s="31">
        <v>3.24117312006858E-2</v>
      </c>
      <c r="W532" s="31">
        <f t="shared" si="90"/>
        <v>0.96948153523466929</v>
      </c>
      <c r="X532" s="31">
        <f t="shared" si="90"/>
        <v>3.0418464765330756E-2</v>
      </c>
      <c r="Y532" s="21"/>
    </row>
    <row r="533" spans="12:25" x14ac:dyDescent="0.25">
      <c r="L533" s="6">
        <v>526</v>
      </c>
      <c r="M533" s="30">
        <v>0.95916615139918404</v>
      </c>
      <c r="N533" s="30">
        <v>4.0833848600816E-2</v>
      </c>
      <c r="O533" s="30">
        <v>0.9526891033467193</v>
      </c>
      <c r="P533" s="30">
        <v>4.7310896653280698E-2</v>
      </c>
      <c r="Q533" s="30">
        <f t="shared" si="87"/>
        <v>0.9557481568379349</v>
      </c>
      <c r="R533" s="30">
        <f t="shared" si="87"/>
        <v>4.4151843162065066E-2</v>
      </c>
      <c r="S533" s="31">
        <f t="shared" si="88"/>
        <v>0.97173555691863545</v>
      </c>
      <c r="T533" s="31">
        <v>2.8264443081364499E-2</v>
      </c>
      <c r="U533" s="31">
        <f t="shared" si="89"/>
        <v>0.96765181398638977</v>
      </c>
      <c r="V533" s="31">
        <v>3.2348186013610197E-2</v>
      </c>
      <c r="W533" s="31">
        <f t="shared" si="90"/>
        <v>0.96954383161299473</v>
      </c>
      <c r="X533" s="31">
        <f t="shared" si="90"/>
        <v>3.0356168387005181E-2</v>
      </c>
      <c r="Y533" s="21"/>
    </row>
    <row r="534" spans="12:25" x14ac:dyDescent="0.25">
      <c r="L534" s="6">
        <v>527</v>
      </c>
      <c r="M534" s="30">
        <v>0.95924596594551959</v>
      </c>
      <c r="N534" s="30">
        <v>4.0754034054480401E-2</v>
      </c>
      <c r="O534" s="30">
        <v>0.95278800474811531</v>
      </c>
      <c r="P534" s="30">
        <v>4.72119952518847E-2</v>
      </c>
      <c r="Q534" s="30">
        <f t="shared" si="87"/>
        <v>0.95583775305077645</v>
      </c>
      <c r="R534" s="30">
        <f t="shared" si="87"/>
        <v>4.4062246949223616E-2</v>
      </c>
      <c r="S534" s="31">
        <f t="shared" si="88"/>
        <v>0.97179609313023074</v>
      </c>
      <c r="T534" s="31">
        <v>2.8203906869769299E-2</v>
      </c>
      <c r="U534" s="31">
        <f t="shared" si="89"/>
        <v>0.96771519618794166</v>
      </c>
      <c r="V534" s="31">
        <v>3.2284803812058303E-2</v>
      </c>
      <c r="W534" s="31">
        <f t="shared" si="90"/>
        <v>0.96960582147921759</v>
      </c>
      <c r="X534" s="31">
        <f t="shared" si="90"/>
        <v>3.0294178520782353E-2</v>
      </c>
      <c r="Y534" s="21"/>
    </row>
    <row r="535" spans="12:25" x14ac:dyDescent="0.25">
      <c r="L535" s="6">
        <v>528</v>
      </c>
      <c r="M535" s="30">
        <v>0.95932552634209511</v>
      </c>
      <c r="N535" s="30">
        <v>4.06744736579049E-2</v>
      </c>
      <c r="O535" s="30">
        <v>0.95288657743086635</v>
      </c>
      <c r="P535" s="30">
        <v>4.7113422569133701E-2</v>
      </c>
      <c r="Q535" s="30">
        <f t="shared" si="87"/>
        <v>0.9559270568928917</v>
      </c>
      <c r="R535" s="30">
        <f t="shared" si="87"/>
        <v>4.3972943107108364E-2</v>
      </c>
      <c r="S535" s="31">
        <f t="shared" si="88"/>
        <v>0.9718561719169907</v>
      </c>
      <c r="T535" s="31">
        <v>2.81438280830093E-2</v>
      </c>
      <c r="U535" s="31">
        <f t="shared" si="89"/>
        <v>0.96777841375811846</v>
      </c>
      <c r="V535" s="31">
        <v>3.2221586241881497E-2</v>
      </c>
      <c r="W535" s="31">
        <f t="shared" si="90"/>
        <v>0.96966750414011349</v>
      </c>
      <c r="X535" s="31">
        <f t="shared" si="90"/>
        <v>3.0232495859886549E-2</v>
      </c>
      <c r="Y535" s="21"/>
    </row>
    <row r="536" spans="12:25" x14ac:dyDescent="0.25">
      <c r="L536" s="6">
        <v>529</v>
      </c>
      <c r="M536" s="30">
        <v>0.95940483312710145</v>
      </c>
      <c r="N536" s="30">
        <v>4.0595166872898499E-2</v>
      </c>
      <c r="O536" s="30">
        <v>0.95298482209130209</v>
      </c>
      <c r="P536" s="30">
        <v>4.70151779086979E-2</v>
      </c>
      <c r="Q536" s="30">
        <f t="shared" si="87"/>
        <v>0.95601606898352731</v>
      </c>
      <c r="R536" s="30">
        <f t="shared" si="87"/>
        <v>4.388393101647272E-2</v>
      </c>
      <c r="S536" s="31">
        <f t="shared" si="88"/>
        <v>0.97191579358883895</v>
      </c>
      <c r="T536" s="31">
        <v>2.8084206411161002E-2</v>
      </c>
      <c r="U536" s="31">
        <f t="shared" si="89"/>
        <v>0.96784146505106861</v>
      </c>
      <c r="V536" s="31">
        <v>3.2158534948931401E-2</v>
      </c>
      <c r="W536" s="31">
        <f t="shared" si="90"/>
        <v>0.96972887890245762</v>
      </c>
      <c r="X536" s="31">
        <f t="shared" si="90"/>
        <v>3.0171121097542324E-2</v>
      </c>
      <c r="Y536" s="21"/>
    </row>
    <row r="537" spans="12:25" x14ac:dyDescent="0.25">
      <c r="L537" s="6">
        <v>530</v>
      </c>
      <c r="M537" s="30">
        <v>0.95948388683872998</v>
      </c>
      <c r="N537" s="30">
        <v>4.0516113161269997E-2</v>
      </c>
      <c r="O537" s="30">
        <v>0.95308273942575217</v>
      </c>
      <c r="P537" s="30">
        <v>4.6917260574247797E-2</v>
      </c>
      <c r="Q537" s="30">
        <f t="shared" si="87"/>
        <v>0.95610478994192982</v>
      </c>
      <c r="R537" s="30">
        <f t="shared" si="87"/>
        <v>4.3795210058070189E-2</v>
      </c>
      <c r="S537" s="31">
        <f t="shared" si="88"/>
        <v>0.97197495845569915</v>
      </c>
      <c r="T537" s="31">
        <v>2.80250415443009E-2</v>
      </c>
      <c r="U537" s="31">
        <f t="shared" si="89"/>
        <v>0.96790434842094053</v>
      </c>
      <c r="V537" s="31">
        <v>3.2095651579059498E-2</v>
      </c>
      <c r="W537" s="31">
        <f t="shared" si="90"/>
        <v>0.96978994507302585</v>
      </c>
      <c r="X537" s="31">
        <f t="shared" si="90"/>
        <v>3.0110054926974154E-2</v>
      </c>
      <c r="Y537" s="21"/>
    </row>
    <row r="538" spans="12:25" x14ac:dyDescent="0.25">
      <c r="L538" s="6">
        <v>531</v>
      </c>
      <c r="M538" s="30">
        <v>0.95956268801517153</v>
      </c>
      <c r="N538" s="30">
        <v>4.04373119848285E-2</v>
      </c>
      <c r="O538" s="30">
        <v>0.95318033013054637</v>
      </c>
      <c r="P538" s="30">
        <v>4.6819669869453601E-2</v>
      </c>
      <c r="Q538" s="30">
        <f t="shared" si="87"/>
        <v>0.95619322038734578</v>
      </c>
      <c r="R538" s="30">
        <f t="shared" si="87"/>
        <v>4.3706779612654234E-2</v>
      </c>
      <c r="S538" s="31">
        <f t="shared" si="88"/>
        <v>0.9720336668274947</v>
      </c>
      <c r="T538" s="31">
        <v>2.7966333172505301E-2</v>
      </c>
      <c r="U538" s="31">
        <f t="shared" si="89"/>
        <v>0.96796706222188267</v>
      </c>
      <c r="V538" s="31">
        <v>3.2032937778117297E-2</v>
      </c>
      <c r="W538" s="31">
        <f t="shared" si="90"/>
        <v>0.96985070195859358</v>
      </c>
      <c r="X538" s="31">
        <f t="shared" si="90"/>
        <v>3.0049298041406443E-2</v>
      </c>
      <c r="Y538" s="21"/>
    </row>
    <row r="539" spans="12:25" x14ac:dyDescent="0.25">
      <c r="L539" s="6">
        <v>532</v>
      </c>
      <c r="M539" s="30">
        <v>0.95964123719461714</v>
      </c>
      <c r="N539" s="30">
        <v>4.0358762805382899E-2</v>
      </c>
      <c r="O539" s="30">
        <v>0.95327759490201447</v>
      </c>
      <c r="P539" s="30">
        <v>4.6722405097985503E-2</v>
      </c>
      <c r="Q539" s="30">
        <f t="shared" si="87"/>
        <v>0.95628136093902172</v>
      </c>
      <c r="R539" s="30">
        <f t="shared" si="87"/>
        <v>4.3618639060978237E-2</v>
      </c>
      <c r="S539" s="31">
        <f t="shared" si="88"/>
        <v>0.97209191901414949</v>
      </c>
      <c r="T539" s="31">
        <v>2.79080809858505E-2</v>
      </c>
      <c r="U539" s="31">
        <f t="shared" si="89"/>
        <v>0.96802960480804368</v>
      </c>
      <c r="V539" s="31">
        <v>3.1970395191956297E-2</v>
      </c>
      <c r="W539" s="31">
        <f t="shared" si="90"/>
        <v>0.96991114886593643</v>
      </c>
      <c r="X539" s="31">
        <f t="shared" si="90"/>
        <v>2.9988851134063577E-2</v>
      </c>
      <c r="Y539" s="21"/>
    </row>
    <row r="540" spans="12:25" x14ac:dyDescent="0.25">
      <c r="L540" s="6">
        <v>533</v>
      </c>
      <c r="M540" s="30">
        <v>0.95971953491525797</v>
      </c>
      <c r="N540" s="30">
        <v>4.0280465084742E-2</v>
      </c>
      <c r="O540" s="30">
        <v>0.95337453443648612</v>
      </c>
      <c r="P540" s="30">
        <v>4.66254655635139E-2</v>
      </c>
      <c r="Q540" s="30">
        <f t="shared" si="87"/>
        <v>0.95636921221620441</v>
      </c>
      <c r="R540" s="30">
        <f t="shared" si="87"/>
        <v>4.3530787783795634E-2</v>
      </c>
      <c r="S540" s="31">
        <f t="shared" si="88"/>
        <v>0.97214971532558692</v>
      </c>
      <c r="T540" s="31">
        <v>2.7850284674413101E-2</v>
      </c>
      <c r="U540" s="31">
        <f t="shared" si="89"/>
        <v>0.96809197453357199</v>
      </c>
      <c r="V540" s="31">
        <v>3.1908025466428E-2</v>
      </c>
      <c r="W540" s="31">
        <f t="shared" si="90"/>
        <v>0.96997128510182984</v>
      </c>
      <c r="X540" s="31">
        <f t="shared" si="90"/>
        <v>2.9928714898170103E-2</v>
      </c>
      <c r="Y540" s="21"/>
    </row>
    <row r="541" spans="12:25" x14ac:dyDescent="0.25">
      <c r="L541" s="6">
        <v>534</v>
      </c>
      <c r="M541" s="30">
        <v>0.95979758171528506</v>
      </c>
      <c r="N541" s="30">
        <v>4.0202418284714901E-2</v>
      </c>
      <c r="O541" s="30">
        <v>0.95347114943029088</v>
      </c>
      <c r="P541" s="30">
        <v>4.6528850569709103E-2</v>
      </c>
      <c r="Q541" s="30">
        <f t="shared" si="87"/>
        <v>0.95645677483814007</v>
      </c>
      <c r="R541" s="30">
        <f t="shared" si="87"/>
        <v>4.3443225161859958E-2</v>
      </c>
      <c r="S541" s="31">
        <f t="shared" si="88"/>
        <v>0.97220705607173052</v>
      </c>
      <c r="T541" s="31">
        <v>2.77929439282695E-2</v>
      </c>
      <c r="U541" s="31">
        <f t="shared" si="89"/>
        <v>0.96815416975261614</v>
      </c>
      <c r="V541" s="31">
        <v>3.1845830247383897E-2</v>
      </c>
      <c r="W541" s="31">
        <f t="shared" si="90"/>
        <v>0.97003110997304964</v>
      </c>
      <c r="X541" s="31">
        <f t="shared" si="90"/>
        <v>2.9868890026950447E-2</v>
      </c>
      <c r="Y541" s="21"/>
    </row>
    <row r="542" spans="12:25" x14ac:dyDescent="0.25">
      <c r="L542" s="6">
        <v>535</v>
      </c>
      <c r="M542" s="30">
        <v>0.95987537813288948</v>
      </c>
      <c r="N542" s="30">
        <v>4.0124621867110501E-2</v>
      </c>
      <c r="O542" s="30">
        <v>0.95356744057975862</v>
      </c>
      <c r="P542" s="30">
        <v>4.6432559420241402E-2</v>
      </c>
      <c r="Q542" s="30">
        <f t="shared" si="87"/>
        <v>0.95654404942407534</v>
      </c>
      <c r="R542" s="30">
        <f t="shared" si="87"/>
        <v>4.3355950575924632E-2</v>
      </c>
      <c r="S542" s="31">
        <f t="shared" si="88"/>
        <v>0.97226394156250406</v>
      </c>
      <c r="T542" s="31">
        <v>2.7736058437495902E-2</v>
      </c>
      <c r="U542" s="31">
        <f t="shared" si="89"/>
        <v>0.96821618881932436</v>
      </c>
      <c r="V542" s="31">
        <v>3.1783811180675602E-2</v>
      </c>
      <c r="W542" s="31">
        <f t="shared" si="90"/>
        <v>0.97009062278637093</v>
      </c>
      <c r="X542" s="31">
        <f t="shared" si="90"/>
        <v>2.9809377213629022E-2</v>
      </c>
      <c r="Y542" s="21"/>
    </row>
    <row r="543" spans="12:25" x14ac:dyDescent="0.25">
      <c r="L543" s="6">
        <v>536</v>
      </c>
      <c r="M543" s="30">
        <v>0.95995292470626226</v>
      </c>
      <c r="N543" s="30">
        <v>4.0047075293737702E-2</v>
      </c>
      <c r="O543" s="30">
        <v>0.95366340858121901</v>
      </c>
      <c r="P543" s="30">
        <v>4.6336591418780999E-2</v>
      </c>
      <c r="Q543" s="30">
        <f t="shared" si="87"/>
        <v>0.95663103659325688</v>
      </c>
      <c r="R543" s="30">
        <f t="shared" si="87"/>
        <v>4.3268963406743036E-2</v>
      </c>
      <c r="S543" s="31">
        <f t="shared" si="88"/>
        <v>0.97232037210783118</v>
      </c>
      <c r="T543" s="31">
        <v>2.7679627892168799E-2</v>
      </c>
      <c r="U543" s="31">
        <f t="shared" si="89"/>
        <v>0.96827803008784552</v>
      </c>
      <c r="V543" s="31">
        <v>3.17219699121545E-2</v>
      </c>
      <c r="W543" s="31">
        <f t="shared" si="90"/>
        <v>0.97014982284856977</v>
      </c>
      <c r="X543" s="31">
        <f t="shared" si="90"/>
        <v>2.9750177151430246E-2</v>
      </c>
      <c r="Y543" s="21"/>
    </row>
    <row r="544" spans="12:25" x14ac:dyDescent="0.25">
      <c r="L544" s="6">
        <v>537</v>
      </c>
      <c r="M544" s="30">
        <v>0.96003022197359456</v>
      </c>
      <c r="N544" s="30">
        <v>3.99697780264055E-2</v>
      </c>
      <c r="O544" s="30">
        <v>0.9537590541310017</v>
      </c>
      <c r="P544" s="30">
        <v>4.6240945868998302E-2</v>
      </c>
      <c r="Q544" s="30">
        <f t="shared" si="87"/>
        <v>0.95671773696493134</v>
      </c>
      <c r="R544" s="30">
        <f t="shared" si="87"/>
        <v>4.318226303506871E-2</v>
      </c>
      <c r="S544" s="31">
        <f t="shared" si="88"/>
        <v>0.97237634801763528</v>
      </c>
      <c r="T544" s="31">
        <v>2.7623651982364699E-2</v>
      </c>
      <c r="U544" s="31">
        <f t="shared" si="89"/>
        <v>0.96833969191232783</v>
      </c>
      <c r="V544" s="31">
        <v>3.1660308087672201E-2</v>
      </c>
      <c r="W544" s="31">
        <f t="shared" si="90"/>
        <v>0.97020870946642135</v>
      </c>
      <c r="X544" s="31">
        <f t="shared" si="90"/>
        <v>2.969129053357868E-2</v>
      </c>
      <c r="Y544" s="21"/>
    </row>
    <row r="545" spans="12:25" x14ac:dyDescent="0.25">
      <c r="L545" s="6">
        <v>538</v>
      </c>
      <c r="M545" s="30">
        <v>0.96010727047307709</v>
      </c>
      <c r="N545" s="30">
        <v>3.9892729526922903E-2</v>
      </c>
      <c r="O545" s="30">
        <v>0.95385437792543637</v>
      </c>
      <c r="P545" s="30">
        <v>4.6145622074563603E-2</v>
      </c>
      <c r="Q545" s="30">
        <f t="shared" si="87"/>
        <v>0.95680415115834494</v>
      </c>
      <c r="R545" s="30">
        <f t="shared" si="87"/>
        <v>4.3095848841655127E-2</v>
      </c>
      <c r="S545" s="31">
        <f t="shared" si="88"/>
        <v>0.97243186960184014</v>
      </c>
      <c r="T545" s="31">
        <v>2.7568130398159901E-2</v>
      </c>
      <c r="U545" s="31">
        <f t="shared" si="89"/>
        <v>0.96840117264691994</v>
      </c>
      <c r="V545" s="31">
        <v>3.1598827353080103E-2</v>
      </c>
      <c r="W545" s="31">
        <f t="shared" si="90"/>
        <v>0.97026728194670142</v>
      </c>
      <c r="X545" s="31">
        <f t="shared" si="90"/>
        <v>2.9632718053298659E-2</v>
      </c>
      <c r="Y545" s="21"/>
    </row>
    <row r="546" spans="12:25" x14ac:dyDescent="0.25">
      <c r="L546" s="6">
        <v>539</v>
      </c>
      <c r="M546" s="30">
        <v>0.96018407074290124</v>
      </c>
      <c r="N546" s="30">
        <v>3.9815929257098703E-2</v>
      </c>
      <c r="O546" s="30">
        <v>0.95394938066085289</v>
      </c>
      <c r="P546" s="30">
        <v>4.60506193391471E-2</v>
      </c>
      <c r="Q546" s="30">
        <f t="shared" si="87"/>
        <v>0.95689027979274432</v>
      </c>
      <c r="R546" s="30">
        <f t="shared" si="87"/>
        <v>4.3009720207255617E-2</v>
      </c>
      <c r="S546" s="31">
        <f t="shared" si="88"/>
        <v>0.97248693717036927</v>
      </c>
      <c r="T546" s="31">
        <v>2.7513062829630699E-2</v>
      </c>
      <c r="U546" s="31">
        <f t="shared" si="89"/>
        <v>0.96846247064577007</v>
      </c>
      <c r="V546" s="31">
        <v>3.1537529354229897E-2</v>
      </c>
      <c r="W546" s="31">
        <f t="shared" si="90"/>
        <v>0.97032553959618539</v>
      </c>
      <c r="X546" s="31">
        <f t="shared" si="90"/>
        <v>2.9574460403814666E-2</v>
      </c>
      <c r="Y546" s="21"/>
    </row>
    <row r="547" spans="12:25" x14ac:dyDescent="0.25">
      <c r="L547" s="6">
        <v>540</v>
      </c>
      <c r="M547" s="30">
        <v>0.96026062332125817</v>
      </c>
      <c r="N547" s="30">
        <v>3.9739376678741799E-2</v>
      </c>
      <c r="O547" s="30">
        <v>0.95404406303358091</v>
      </c>
      <c r="P547" s="30">
        <v>4.59559369664191E-2</v>
      </c>
      <c r="Q547" s="30">
        <f t="shared" si="87"/>
        <v>0.95697612348737637</v>
      </c>
      <c r="R547" s="30">
        <f t="shared" si="87"/>
        <v>4.292387651262361E-2</v>
      </c>
      <c r="S547" s="31">
        <f t="shared" si="88"/>
        <v>0.97254155103314632</v>
      </c>
      <c r="T547" s="31">
        <v>2.7458448966853701E-2</v>
      </c>
      <c r="U547" s="31">
        <f t="shared" si="89"/>
        <v>0.96852358426302698</v>
      </c>
      <c r="V547" s="31">
        <v>3.1476415736972997E-2</v>
      </c>
      <c r="W547" s="31">
        <f t="shared" si="90"/>
        <v>0.97038348172164879</v>
      </c>
      <c r="X547" s="31">
        <f t="shared" si="90"/>
        <v>2.9516518278351202E-2</v>
      </c>
      <c r="Y547" s="21"/>
    </row>
    <row r="548" spans="12:25" x14ac:dyDescent="0.25">
      <c r="L548" s="6">
        <v>541</v>
      </c>
      <c r="M548" s="30">
        <v>0.96033692874633858</v>
      </c>
      <c r="N548" s="30">
        <v>3.9663071253661399E-2</v>
      </c>
      <c r="O548" s="30">
        <v>0.95413842573995</v>
      </c>
      <c r="P548" s="30">
        <v>4.5861574260049998E-2</v>
      </c>
      <c r="Q548" s="30">
        <f t="shared" si="87"/>
        <v>0.9570616828614873</v>
      </c>
      <c r="R548" s="30">
        <f t="shared" si="87"/>
        <v>4.2838317138512744E-2</v>
      </c>
      <c r="S548" s="31">
        <f t="shared" si="88"/>
        <v>0.97259571150009472</v>
      </c>
      <c r="T548" s="31">
        <v>2.74042884999053E-2</v>
      </c>
      <c r="U548" s="31">
        <f t="shared" si="89"/>
        <v>0.96858451185283923</v>
      </c>
      <c r="V548" s="31">
        <v>3.1415488147160803E-2</v>
      </c>
      <c r="W548" s="31">
        <f t="shared" si="90"/>
        <v>0.97044110762986735</v>
      </c>
      <c r="X548" s="31">
        <f t="shared" si="90"/>
        <v>2.9458892370132658E-2</v>
      </c>
      <c r="Y548" s="21"/>
    </row>
    <row r="549" spans="12:25" x14ac:dyDescent="0.25">
      <c r="L549" s="6">
        <v>542</v>
      </c>
      <c r="M549" s="30">
        <v>0.96041298755633375</v>
      </c>
      <c r="N549" s="30">
        <v>3.9587012443666199E-2</v>
      </c>
      <c r="O549" s="30">
        <v>0.95423246947628992</v>
      </c>
      <c r="P549" s="30">
        <v>4.5767530523710097E-2</v>
      </c>
      <c r="Q549" s="30">
        <f t="shared" si="87"/>
        <v>0.95714695853432363</v>
      </c>
      <c r="R549" s="30">
        <f t="shared" si="87"/>
        <v>4.275304146567635E-2</v>
      </c>
      <c r="S549" s="31">
        <f t="shared" si="88"/>
        <v>0.97264941888113832</v>
      </c>
      <c r="T549" s="31">
        <v>2.7350581118861701E-2</v>
      </c>
      <c r="U549" s="31">
        <f t="shared" si="89"/>
        <v>0.96864525176935501</v>
      </c>
      <c r="V549" s="31">
        <v>3.1354748230644998E-2</v>
      </c>
      <c r="W549" s="31">
        <f t="shared" si="90"/>
        <v>0.97049841662761649</v>
      </c>
      <c r="X549" s="31">
        <f t="shared" si="90"/>
        <v>2.9401583372383466E-2</v>
      </c>
      <c r="Y549" s="21"/>
    </row>
    <row r="550" spans="12:25" x14ac:dyDescent="0.25">
      <c r="L550" s="6">
        <v>543</v>
      </c>
      <c r="M550" s="30">
        <v>0.96048880028943473</v>
      </c>
      <c r="N550" s="30">
        <v>3.9511199710565298E-2</v>
      </c>
      <c r="O550" s="30">
        <v>0.95432619493893045</v>
      </c>
      <c r="P550" s="30">
        <v>4.5673805061069599E-2</v>
      </c>
      <c r="Q550" s="30">
        <f t="shared" si="87"/>
        <v>0.95723195112513215</v>
      </c>
      <c r="R550" s="30">
        <f t="shared" si="87"/>
        <v>4.26680488748679E-2</v>
      </c>
      <c r="S550" s="31">
        <f t="shared" si="88"/>
        <v>0.97270267348620054</v>
      </c>
      <c r="T550" s="31">
        <v>2.72973265137995E-2</v>
      </c>
      <c r="U550" s="31">
        <f t="shared" si="89"/>
        <v>0.96870580236672288</v>
      </c>
      <c r="V550" s="31">
        <v>3.12941976332771E-2</v>
      </c>
      <c r="W550" s="31">
        <f t="shared" si="90"/>
        <v>0.97055540802167184</v>
      </c>
      <c r="X550" s="31">
        <f t="shared" si="90"/>
        <v>2.9344591978328182E-2</v>
      </c>
      <c r="Y550" s="21"/>
    </row>
    <row r="551" spans="12:25" x14ac:dyDescent="0.25">
      <c r="L551" s="6">
        <v>544</v>
      </c>
      <c r="M551" s="30">
        <v>0.96056436748383245</v>
      </c>
      <c r="N551" s="30">
        <v>3.9435632516167503E-2</v>
      </c>
      <c r="O551" s="30">
        <v>0.95441960282420124</v>
      </c>
      <c r="P551" s="30">
        <v>4.5580397175798801E-2</v>
      </c>
      <c r="Q551" s="30">
        <f t="shared" si="87"/>
        <v>0.95731666125315917</v>
      </c>
      <c r="R551" s="30">
        <f t="shared" si="87"/>
        <v>4.2583338746840782E-2</v>
      </c>
      <c r="S551" s="31">
        <f t="shared" si="88"/>
        <v>0.97275547562520503</v>
      </c>
      <c r="T551" s="31">
        <v>2.7244524374795E-2</v>
      </c>
      <c r="U551" s="31">
        <f t="shared" si="89"/>
        <v>0.96876616199909149</v>
      </c>
      <c r="V551" s="31">
        <v>3.1233838000908499E-2</v>
      </c>
      <c r="W551" s="31">
        <f t="shared" si="90"/>
        <v>0.97061208111880881</v>
      </c>
      <c r="X551" s="31">
        <f t="shared" si="90"/>
        <v>2.9287918881191137E-2</v>
      </c>
      <c r="Y551" s="21"/>
    </row>
    <row r="552" spans="12:25" x14ac:dyDescent="0.25">
      <c r="L552" s="6">
        <v>545</v>
      </c>
      <c r="M552" s="30">
        <v>0.96063968967771818</v>
      </c>
      <c r="N552" s="30">
        <v>3.9360310322281801E-2</v>
      </c>
      <c r="O552" s="30">
        <v>0.95451269382843196</v>
      </c>
      <c r="P552" s="30">
        <v>4.5487306171568001E-2</v>
      </c>
      <c r="Q552" s="30">
        <f t="shared" si="87"/>
        <v>0.95740108953765146</v>
      </c>
      <c r="R552" s="30">
        <f t="shared" si="87"/>
        <v>4.2498910462348466E-2</v>
      </c>
      <c r="S552" s="31">
        <f t="shared" si="88"/>
        <v>0.97280782560807544</v>
      </c>
      <c r="T552" s="31">
        <v>2.71921743919246E-2</v>
      </c>
      <c r="U552" s="31">
        <f t="shared" si="89"/>
        <v>0.96882632902060928</v>
      </c>
      <c r="V552" s="31">
        <v>3.1173670979390701E-2</v>
      </c>
      <c r="W552" s="31">
        <f t="shared" si="90"/>
        <v>0.97066843522580326</v>
      </c>
      <c r="X552" s="31">
        <f t="shared" si="90"/>
        <v>2.9231564774196771E-2</v>
      </c>
      <c r="Y552" s="21"/>
    </row>
    <row r="553" spans="12:25" x14ac:dyDescent="0.25">
      <c r="L553" s="6">
        <v>546</v>
      </c>
      <c r="M553" s="30">
        <v>0.96071476740928285</v>
      </c>
      <c r="N553" s="30">
        <v>3.9285232590717201E-2</v>
      </c>
      <c r="O553" s="30">
        <v>0.95460546864795237</v>
      </c>
      <c r="P553" s="30">
        <v>4.5394531352047601E-2</v>
      </c>
      <c r="Q553" s="30">
        <f t="shared" si="87"/>
        <v>0.95748523659785545</v>
      </c>
      <c r="R553" s="30">
        <f t="shared" si="87"/>
        <v>4.2414763402144492E-2</v>
      </c>
      <c r="S553" s="31">
        <f t="shared" si="88"/>
        <v>0.97285972374473528</v>
      </c>
      <c r="T553" s="31">
        <v>2.71402762552647E-2</v>
      </c>
      <c r="U553" s="31">
        <f t="shared" si="89"/>
        <v>0.96888630178542456</v>
      </c>
      <c r="V553" s="31">
        <v>3.1113698214575401E-2</v>
      </c>
      <c r="W553" s="31">
        <f t="shared" si="90"/>
        <v>0.97072446964943038</v>
      </c>
      <c r="X553" s="31">
        <f t="shared" si="90"/>
        <v>2.9175530350569634E-2</v>
      </c>
      <c r="Y553" s="21"/>
    </row>
    <row r="554" spans="12:25" x14ac:dyDescent="0.25">
      <c r="L554" s="6">
        <v>547</v>
      </c>
      <c r="M554" s="30">
        <v>0.96078960121671741</v>
      </c>
      <c r="N554" s="30">
        <v>3.9210398783282599E-2</v>
      </c>
      <c r="O554" s="30">
        <v>0.95469792797909214</v>
      </c>
      <c r="P554" s="30">
        <v>4.5302072020907802E-2</v>
      </c>
      <c r="Q554" s="30">
        <f t="shared" si="87"/>
        <v>0.95756910305301779</v>
      </c>
      <c r="R554" s="30">
        <f t="shared" si="87"/>
        <v>4.2330896946982235E-2</v>
      </c>
      <c r="S554" s="31">
        <f t="shared" si="88"/>
        <v>0.97291117034510832</v>
      </c>
      <c r="T554" s="31">
        <v>2.7088829654891702E-2</v>
      </c>
      <c r="U554" s="31">
        <f t="shared" si="89"/>
        <v>0.96894607864768612</v>
      </c>
      <c r="V554" s="31">
        <v>3.1053921352313898E-2</v>
      </c>
      <c r="W554" s="31">
        <f t="shared" si="90"/>
        <v>0.97078018369646601</v>
      </c>
      <c r="X554" s="31">
        <f t="shared" si="90"/>
        <v>2.9119816303534059E-2</v>
      </c>
      <c r="Y554" s="21"/>
    </row>
    <row r="555" spans="12:25" x14ac:dyDescent="0.25">
      <c r="L555" s="6">
        <v>548</v>
      </c>
      <c r="M555" s="30">
        <v>0.96086419163821302</v>
      </c>
      <c r="N555" s="30">
        <v>3.9135808361786997E-2</v>
      </c>
      <c r="O555" s="30">
        <v>0.95479007251818104</v>
      </c>
      <c r="P555" s="30">
        <v>4.5209927481818901E-2</v>
      </c>
      <c r="Q555" s="30">
        <f t="shared" si="87"/>
        <v>0.9576526895223848</v>
      </c>
      <c r="R555" s="30">
        <f t="shared" si="87"/>
        <v>4.224731047761518E-2</v>
      </c>
      <c r="S555" s="31">
        <f t="shared" si="88"/>
        <v>0.97296216571911787</v>
      </c>
      <c r="T555" s="31">
        <v>2.7037834280882099E-2</v>
      </c>
      <c r="U555" s="31">
        <f t="shared" si="89"/>
        <v>0.96900565796154214</v>
      </c>
      <c r="V555" s="31">
        <v>3.0994342038457901E-2</v>
      </c>
      <c r="W555" s="31">
        <f t="shared" si="90"/>
        <v>0.97083557667368536</v>
      </c>
      <c r="X555" s="31">
        <f t="shared" si="90"/>
        <v>2.9064423326314641E-2</v>
      </c>
      <c r="Y555" s="21"/>
    </row>
    <row r="556" spans="12:25" x14ac:dyDescent="0.25">
      <c r="L556" s="6">
        <v>549</v>
      </c>
      <c r="M556" s="30">
        <v>0.96093853921196082</v>
      </c>
      <c r="N556" s="30">
        <v>3.9061460788039203E-2</v>
      </c>
      <c r="O556" s="30">
        <v>0.95488190296154873</v>
      </c>
      <c r="P556" s="30">
        <v>4.5118097038451301E-2</v>
      </c>
      <c r="Q556" s="30">
        <f t="shared" si="87"/>
        <v>0.95773599662520326</v>
      </c>
      <c r="R556" s="30">
        <f t="shared" si="87"/>
        <v>4.2164003374796762E-2</v>
      </c>
      <c r="S556" s="31">
        <f t="shared" si="88"/>
        <v>0.97301271017668778</v>
      </c>
      <c r="T556" s="31">
        <v>2.6987289823312201E-2</v>
      </c>
      <c r="U556" s="31">
        <f t="shared" si="89"/>
        <v>0.96906503808114131</v>
      </c>
      <c r="V556" s="31">
        <v>3.0934961918858701E-2</v>
      </c>
      <c r="W556" s="31">
        <f t="shared" si="90"/>
        <v>0.97089064788786428</v>
      </c>
      <c r="X556" s="31">
        <f t="shared" si="90"/>
        <v>2.9009352112135671E-2</v>
      </c>
      <c r="Y556" s="21"/>
    </row>
    <row r="557" spans="12:25" x14ac:dyDescent="0.25">
      <c r="L557" s="6">
        <v>550</v>
      </c>
      <c r="M557" s="30">
        <v>0.96101264447615176</v>
      </c>
      <c r="N557" s="30">
        <v>3.8987355523848202E-2</v>
      </c>
      <c r="O557" s="30">
        <v>0.95497342000552488</v>
      </c>
      <c r="P557" s="30">
        <v>4.5026579994475097E-2</v>
      </c>
      <c r="Q557" s="30">
        <f t="shared" si="87"/>
        <v>0.95781902498071969</v>
      </c>
      <c r="R557" s="30">
        <f t="shared" si="87"/>
        <v>4.2080975019280348E-2</v>
      </c>
      <c r="S557" s="31">
        <f t="shared" si="88"/>
        <v>0.97306280402774159</v>
      </c>
      <c r="T557" s="31">
        <v>2.6937195972258399E-2</v>
      </c>
      <c r="U557" s="31">
        <f t="shared" si="89"/>
        <v>0.96912421736063203</v>
      </c>
      <c r="V557" s="31">
        <v>3.0875782639368E-2</v>
      </c>
      <c r="W557" s="31">
        <f t="shared" si="90"/>
        <v>0.97094539664577839</v>
      </c>
      <c r="X557" s="31">
        <f t="shared" si="90"/>
        <v>2.8954603354221689E-2</v>
      </c>
      <c r="Y557" s="21"/>
    </row>
    <row r="558" spans="12:25" x14ac:dyDescent="0.25">
      <c r="L558" s="6">
        <v>551</v>
      </c>
      <c r="M558" s="30">
        <v>0.96108650796897699</v>
      </c>
      <c r="N558" s="30">
        <v>3.8913492031022998E-2</v>
      </c>
      <c r="O558" s="30">
        <v>0.95506462434643924</v>
      </c>
      <c r="P558" s="30">
        <v>4.4935375653560802E-2</v>
      </c>
      <c r="Q558" s="30">
        <f t="shared" si="87"/>
        <v>0.95790177520818043</v>
      </c>
      <c r="R558" s="30">
        <f t="shared" si="87"/>
        <v>4.1998224791819541E-2</v>
      </c>
      <c r="S558" s="31">
        <f t="shared" si="88"/>
        <v>0.97311244758220294</v>
      </c>
      <c r="T558" s="31">
        <v>2.6887552417797101E-2</v>
      </c>
      <c r="U558" s="31">
        <f t="shared" si="89"/>
        <v>0.96918319415416276</v>
      </c>
      <c r="V558" s="31">
        <v>3.0816805845837202E-2</v>
      </c>
      <c r="W558" s="31">
        <f t="shared" si="90"/>
        <v>0.97099982225420289</v>
      </c>
      <c r="X558" s="31">
        <f t="shared" si="90"/>
        <v>2.890017774579709E-2</v>
      </c>
      <c r="Y558" s="21"/>
    </row>
    <row r="559" spans="12:25" x14ac:dyDescent="0.25">
      <c r="L559" s="6">
        <v>552</v>
      </c>
      <c r="M559" s="30">
        <v>0.96116013022862745</v>
      </c>
      <c r="N559" s="30">
        <v>3.88398697713725E-2</v>
      </c>
      <c r="O559" s="30">
        <v>0.95515551668062137</v>
      </c>
      <c r="P559" s="30">
        <v>4.4844483319378597E-2</v>
      </c>
      <c r="Q559" s="30">
        <f t="shared" si="87"/>
        <v>0.95798424792683234</v>
      </c>
      <c r="R559" s="30">
        <f t="shared" si="87"/>
        <v>4.1915752073167688E-2</v>
      </c>
      <c r="S559" s="31">
        <f t="shared" si="88"/>
        <v>0.97316164114999526</v>
      </c>
      <c r="T559" s="31">
        <v>2.6838358850004702E-2</v>
      </c>
      <c r="U559" s="31">
        <f t="shared" si="89"/>
        <v>0.96924196681588215</v>
      </c>
      <c r="V559" s="31">
        <v>3.0758033184117899E-2</v>
      </c>
      <c r="W559" s="31">
        <f t="shared" si="90"/>
        <v>0.97105392401991364</v>
      </c>
      <c r="X559" s="31">
        <f t="shared" si="90"/>
        <v>2.8846075980086358E-2</v>
      </c>
      <c r="Y559" s="21"/>
    </row>
    <row r="560" spans="12:25" x14ac:dyDescent="0.25">
      <c r="L560" s="6">
        <v>553</v>
      </c>
      <c r="M560" s="30">
        <v>0.96123351179329442</v>
      </c>
      <c r="N560" s="30">
        <v>3.8766488206705599E-2</v>
      </c>
      <c r="O560" s="30">
        <v>0.95524609770440128</v>
      </c>
      <c r="P560" s="30">
        <v>4.4753902295598703E-2</v>
      </c>
      <c r="Q560" s="30">
        <f t="shared" si="87"/>
        <v>0.95806644375592176</v>
      </c>
      <c r="R560" s="30">
        <f t="shared" si="87"/>
        <v>4.1833556244078196E-2</v>
      </c>
      <c r="S560" s="31">
        <f t="shared" si="88"/>
        <v>0.97321038504104229</v>
      </c>
      <c r="T560" s="31">
        <v>2.6789614958957701E-2</v>
      </c>
      <c r="U560" s="31">
        <f t="shared" si="89"/>
        <v>0.96930053369993852</v>
      </c>
      <c r="V560" s="31">
        <v>3.0699466300061502E-2</v>
      </c>
      <c r="W560" s="31">
        <f t="shared" si="90"/>
        <v>0.97110770124968604</v>
      </c>
      <c r="X560" s="31">
        <f t="shared" si="90"/>
        <v>2.8792298750313944E-2</v>
      </c>
      <c r="Y560" s="21"/>
    </row>
    <row r="561" spans="12:25" x14ac:dyDescent="0.25">
      <c r="L561" s="6">
        <v>554</v>
      </c>
      <c r="M561" s="30">
        <v>0.96130665320116859</v>
      </c>
      <c r="N561" s="30">
        <v>3.86933467988314E-2</v>
      </c>
      <c r="O561" s="30">
        <v>0.95533636811410838</v>
      </c>
      <c r="P561" s="30">
        <v>4.4663631885891598E-2</v>
      </c>
      <c r="Q561" s="30">
        <f t="shared" si="87"/>
        <v>0.95814836331469533</v>
      </c>
      <c r="R561" s="30">
        <f t="shared" si="87"/>
        <v>4.1751636685304697E-2</v>
      </c>
      <c r="S561" s="31">
        <f t="shared" si="88"/>
        <v>0.97325867956526757</v>
      </c>
      <c r="T561" s="31">
        <v>2.6741320434732398E-2</v>
      </c>
      <c r="U561" s="31">
        <f t="shared" si="89"/>
        <v>0.96935889316048041</v>
      </c>
      <c r="V561" s="31">
        <v>3.0641106839519601E-2</v>
      </c>
      <c r="W561" s="31">
        <f t="shared" si="90"/>
        <v>0.97116115325029573</v>
      </c>
      <c r="X561" s="31">
        <f t="shared" si="90"/>
        <v>2.8738846749704283E-2</v>
      </c>
      <c r="Y561" s="21"/>
    </row>
    <row r="562" spans="12:25" x14ac:dyDescent="0.25">
      <c r="L562" s="6">
        <v>555</v>
      </c>
      <c r="M562" s="30">
        <v>0.96137955499044137</v>
      </c>
      <c r="N562" s="30">
        <v>3.86204450095586E-2</v>
      </c>
      <c r="O562" s="30">
        <v>0.95542632860607257</v>
      </c>
      <c r="P562" s="30">
        <v>4.45736713939274E-2</v>
      </c>
      <c r="Q562" s="30">
        <f t="shared" si="87"/>
        <v>0.95823000722239948</v>
      </c>
      <c r="R562" s="30">
        <f t="shared" si="87"/>
        <v>4.1669992777600404E-2</v>
      </c>
      <c r="S562" s="31">
        <f t="shared" si="88"/>
        <v>0.97330652503259485</v>
      </c>
      <c r="T562" s="31">
        <v>2.6693474967405199E-2</v>
      </c>
      <c r="U562" s="31">
        <f t="shared" si="89"/>
        <v>0.96941704355165625</v>
      </c>
      <c r="V562" s="31">
        <v>3.05829564483437E-2</v>
      </c>
      <c r="W562" s="31">
        <f t="shared" si="90"/>
        <v>0.97121427932851812</v>
      </c>
      <c r="X562" s="31">
        <f t="shared" si="90"/>
        <v>2.8685720671481819E-2</v>
      </c>
      <c r="Y562" s="21"/>
    </row>
    <row r="563" spans="12:25" x14ac:dyDescent="0.25">
      <c r="L563" s="6">
        <v>556</v>
      </c>
      <c r="M563" s="30">
        <v>0.96145221769930356</v>
      </c>
      <c r="N563" s="30">
        <v>3.8547782300696401E-2</v>
      </c>
      <c r="O563" s="30">
        <v>0.9555159798766234</v>
      </c>
      <c r="P563" s="30">
        <v>4.44840201233766E-2</v>
      </c>
      <c r="Q563" s="30">
        <f t="shared" si="87"/>
        <v>0.95831137609828099</v>
      </c>
      <c r="R563" s="30">
        <f t="shared" si="87"/>
        <v>4.158862390171901E-2</v>
      </c>
      <c r="S563" s="31">
        <f t="shared" si="88"/>
        <v>0.97335392175294744</v>
      </c>
      <c r="T563" s="31">
        <v>2.6646078247052601E-2</v>
      </c>
      <c r="U563" s="31">
        <f t="shared" si="89"/>
        <v>0.96947498322761472</v>
      </c>
      <c r="V563" s="31">
        <v>3.05250167723853E-2</v>
      </c>
      <c r="W563" s="31">
        <f t="shared" si="90"/>
        <v>0.97126707879112906</v>
      </c>
      <c r="X563" s="31">
        <f t="shared" si="90"/>
        <v>2.8632921208871037E-2</v>
      </c>
      <c r="Y563" s="21"/>
    </row>
    <row r="564" spans="12:25" x14ac:dyDescent="0.25">
      <c r="L564" s="6">
        <v>557</v>
      </c>
      <c r="M564" s="30">
        <v>0.96152464186594655</v>
      </c>
      <c r="N564" s="30">
        <v>3.8475358134053499E-2</v>
      </c>
      <c r="O564" s="30">
        <v>0.95560532262209075</v>
      </c>
      <c r="P564" s="30">
        <v>4.4394677377909302E-2</v>
      </c>
      <c r="Q564" s="30">
        <f t="shared" si="87"/>
        <v>0.95839247056158627</v>
      </c>
      <c r="R564" s="30">
        <f t="shared" si="87"/>
        <v>4.1507529438413737E-2</v>
      </c>
      <c r="S564" s="31">
        <f t="shared" si="88"/>
        <v>0.9734008700362492</v>
      </c>
      <c r="T564" s="31">
        <v>2.6599129963750801E-2</v>
      </c>
      <c r="U564" s="31">
        <f t="shared" si="89"/>
        <v>0.96953271054250412</v>
      </c>
      <c r="V564" s="31">
        <v>3.04672894574959E-2</v>
      </c>
      <c r="W564" s="31">
        <f t="shared" si="90"/>
        <v>0.97131955094490374</v>
      </c>
      <c r="X564" s="31">
        <f t="shared" si="90"/>
        <v>2.8580449055096289E-2</v>
      </c>
      <c r="Y564" s="21"/>
    </row>
    <row r="565" spans="12:25" x14ac:dyDescent="0.25">
      <c r="L565" s="6">
        <v>558</v>
      </c>
      <c r="M565" s="30">
        <v>0.96159682802856095</v>
      </c>
      <c r="N565" s="30">
        <v>3.8403171971439103E-2</v>
      </c>
      <c r="O565" s="30">
        <v>0.95569435753880405</v>
      </c>
      <c r="P565" s="30">
        <v>4.43056424611959E-2</v>
      </c>
      <c r="Q565" s="30">
        <f t="shared" si="87"/>
        <v>0.95847329123156189</v>
      </c>
      <c r="R565" s="30">
        <f t="shared" si="87"/>
        <v>4.1426708768438222E-2</v>
      </c>
      <c r="S565" s="31">
        <f t="shared" si="88"/>
        <v>0.97344737019242356</v>
      </c>
      <c r="T565" s="31">
        <v>2.6552629807576399E-2</v>
      </c>
      <c r="U565" s="31">
        <f t="shared" si="89"/>
        <v>0.96959022385047289</v>
      </c>
      <c r="V565" s="31">
        <v>3.0409776149527099E-2</v>
      </c>
      <c r="W565" s="31">
        <f t="shared" si="90"/>
        <v>0.9713716950966178</v>
      </c>
      <c r="X565" s="31">
        <f t="shared" si="90"/>
        <v>2.8528304903382155E-2</v>
      </c>
      <c r="Y565" s="21"/>
    </row>
    <row r="566" spans="12:25" x14ac:dyDescent="0.25">
      <c r="L566" s="6">
        <v>559</v>
      </c>
      <c r="M566" s="30">
        <v>0.96166877672533813</v>
      </c>
      <c r="N566" s="30">
        <v>3.8331223274661902E-2</v>
      </c>
      <c r="O566" s="30">
        <v>0.95578308532309331</v>
      </c>
      <c r="P566" s="30">
        <v>4.42169146769067E-2</v>
      </c>
      <c r="Q566" s="30">
        <f t="shared" si="87"/>
        <v>0.95855383872745425</v>
      </c>
      <c r="R566" s="30">
        <f t="shared" si="87"/>
        <v>4.1346161272545791E-2</v>
      </c>
      <c r="S566" s="31">
        <f t="shared" si="88"/>
        <v>0.97349342253139415</v>
      </c>
      <c r="T566" s="31">
        <v>2.65065774686058E-2</v>
      </c>
      <c r="U566" s="31">
        <f t="shared" si="89"/>
        <v>0.9696475215056698</v>
      </c>
      <c r="V566" s="31">
        <v>3.03524784943302E-2</v>
      </c>
      <c r="W566" s="31">
        <f t="shared" si="90"/>
        <v>0.97142351055304699</v>
      </c>
      <c r="X566" s="31">
        <f t="shared" si="90"/>
        <v>2.8476489446952986E-2</v>
      </c>
      <c r="Y566" s="21"/>
    </row>
    <row r="567" spans="12:25" x14ac:dyDescent="0.25">
      <c r="L567" s="6">
        <v>560</v>
      </c>
      <c r="M567" s="30">
        <v>0.96174048849446914</v>
      </c>
      <c r="N567" s="30">
        <v>3.8259511505530898E-2</v>
      </c>
      <c r="O567" s="30">
        <v>0.95587150667128795</v>
      </c>
      <c r="P567" s="30">
        <v>4.4128493328712E-2</v>
      </c>
      <c r="Q567" s="30">
        <f t="shared" si="87"/>
        <v>0.95863411366851015</v>
      </c>
      <c r="R567" s="30">
        <f t="shared" si="87"/>
        <v>4.1265886331489934E-2</v>
      </c>
      <c r="S567" s="31">
        <f t="shared" si="88"/>
        <v>0.97353902736308484</v>
      </c>
      <c r="T567" s="31">
        <v>2.64609726369152E-2</v>
      </c>
      <c r="U567" s="31">
        <f t="shared" si="89"/>
        <v>0.96970460186224305</v>
      </c>
      <c r="V567" s="31">
        <v>3.0295398137757001E-2</v>
      </c>
      <c r="W567" s="31">
        <f t="shared" si="90"/>
        <v>0.97147499662096681</v>
      </c>
      <c r="X567" s="31">
        <f t="shared" si="90"/>
        <v>2.8425003379033267E-2</v>
      </c>
      <c r="Y567" s="21"/>
    </row>
    <row r="568" spans="12:25" x14ac:dyDescent="0.25">
      <c r="L568" s="6">
        <v>561</v>
      </c>
      <c r="M568" s="30">
        <v>0.9618119638741448</v>
      </c>
      <c r="N568" s="30">
        <v>3.8188036125855203E-2</v>
      </c>
      <c r="O568" s="30">
        <v>0.95595962227971787</v>
      </c>
      <c r="P568" s="30">
        <v>4.4040377720282103E-2</v>
      </c>
      <c r="Q568" s="30">
        <f t="shared" si="87"/>
        <v>0.95871411667397588</v>
      </c>
      <c r="R568" s="30">
        <f t="shared" si="87"/>
        <v>4.1185883326024172E-2</v>
      </c>
      <c r="S568" s="31">
        <f t="shared" si="88"/>
        <v>0.97358418499741883</v>
      </c>
      <c r="T568" s="31">
        <v>2.6415815002581201E-2</v>
      </c>
      <c r="U568" s="31">
        <f t="shared" si="89"/>
        <v>0.96976146327434132</v>
      </c>
      <c r="V568" s="31">
        <v>3.02385367256587E-2</v>
      </c>
      <c r="W568" s="31">
        <f t="shared" si="90"/>
        <v>0.97152615260715258</v>
      </c>
      <c r="X568" s="31">
        <f t="shared" si="90"/>
        <v>2.8373847392847394E-2</v>
      </c>
      <c r="Y568" s="21"/>
    </row>
    <row r="569" spans="12:25" x14ac:dyDescent="0.25">
      <c r="L569" s="6">
        <v>562</v>
      </c>
      <c r="M569" s="30">
        <v>0.96188320340255651</v>
      </c>
      <c r="N569" s="30">
        <v>3.8116796597443499E-2</v>
      </c>
      <c r="O569" s="30">
        <v>0.95604743284471294</v>
      </c>
      <c r="P569" s="30">
        <v>4.3952567155287101E-2</v>
      </c>
      <c r="Q569" s="30">
        <f t="shared" si="87"/>
        <v>0.95879384836309833</v>
      </c>
      <c r="R569" s="30">
        <f t="shared" si="87"/>
        <v>4.1106151636901733E-2</v>
      </c>
      <c r="S569" s="31">
        <f t="shared" si="88"/>
        <v>0.97362889574431988</v>
      </c>
      <c r="T569" s="31">
        <v>2.6371104255680101E-2</v>
      </c>
      <c r="U569" s="31">
        <f t="shared" si="89"/>
        <v>0.96981810409611291</v>
      </c>
      <c r="V569" s="31">
        <v>3.0181895903887101E-2</v>
      </c>
      <c r="W569" s="31">
        <f t="shared" si="90"/>
        <v>0.97157697781838004</v>
      </c>
      <c r="X569" s="31">
        <f t="shared" si="90"/>
        <v>2.8323022181619903E-2</v>
      </c>
      <c r="Y569" s="21"/>
    </row>
    <row r="570" spans="12:25" x14ac:dyDescent="0.25">
      <c r="L570" s="6">
        <v>563</v>
      </c>
      <c r="M570" s="30">
        <v>0.96195420761789496</v>
      </c>
      <c r="N570" s="30">
        <v>3.8045792382105002E-2</v>
      </c>
      <c r="O570" s="30">
        <v>0.95613493906260238</v>
      </c>
      <c r="P570" s="30">
        <v>4.3865060937397601E-2</v>
      </c>
      <c r="Q570" s="30">
        <f t="shared" si="87"/>
        <v>0.9588733093551236</v>
      </c>
      <c r="R570" s="30">
        <f t="shared" si="87"/>
        <v>4.1026690644876365E-2</v>
      </c>
      <c r="S570" s="31">
        <f t="shared" si="88"/>
        <v>0.97367315991371173</v>
      </c>
      <c r="T570" s="31">
        <v>2.63268400862883E-2</v>
      </c>
      <c r="U570" s="31">
        <f t="shared" si="89"/>
        <v>0.96987452268170649</v>
      </c>
      <c r="V570" s="31">
        <v>3.01254773182935E-2</v>
      </c>
      <c r="W570" s="31">
        <f t="shared" si="90"/>
        <v>0.97162747156142482</v>
      </c>
      <c r="X570" s="31">
        <f t="shared" si="90"/>
        <v>2.827252843857514E-2</v>
      </c>
      <c r="Y570" s="21"/>
    </row>
    <row r="571" spans="12:25" x14ac:dyDescent="0.25">
      <c r="L571" s="6">
        <v>564</v>
      </c>
      <c r="M571" s="30">
        <v>0.96202497705835155</v>
      </c>
      <c r="N571" s="30">
        <v>3.7975022941648402E-2</v>
      </c>
      <c r="O571" s="30">
        <v>0.95622214162971619</v>
      </c>
      <c r="P571" s="30">
        <v>4.37778583702838E-2</v>
      </c>
      <c r="Q571" s="30">
        <f t="shared" si="87"/>
        <v>0.95895250026929868</v>
      </c>
      <c r="R571" s="30">
        <f t="shared" si="87"/>
        <v>4.0947499730701331E-2</v>
      </c>
      <c r="S571" s="31">
        <f t="shared" si="88"/>
        <v>0.97371697781551769</v>
      </c>
      <c r="T571" s="31">
        <v>2.6283022184482301E-2</v>
      </c>
      <c r="U571" s="31">
        <f t="shared" si="89"/>
        <v>0.96993071738527037</v>
      </c>
      <c r="V571" s="31">
        <v>3.00692826147296E-2</v>
      </c>
      <c r="W571" s="31">
        <f t="shared" si="90"/>
        <v>0.97167763314306232</v>
      </c>
      <c r="X571" s="31">
        <f t="shared" si="90"/>
        <v>2.8222366856937693E-2</v>
      </c>
      <c r="Y571" s="21"/>
    </row>
    <row r="572" spans="12:25" x14ac:dyDescent="0.25">
      <c r="L572" s="6">
        <v>565</v>
      </c>
      <c r="M572" s="30">
        <v>0.9620955122621172</v>
      </c>
      <c r="N572" s="30">
        <v>3.7904487737882797E-2</v>
      </c>
      <c r="O572" s="30">
        <v>0.95630904124238425</v>
      </c>
      <c r="P572" s="30">
        <v>4.3690958757615798E-2</v>
      </c>
      <c r="Q572" s="30">
        <f t="shared" si="87"/>
        <v>0.95903142172486999</v>
      </c>
      <c r="R572" s="30">
        <f t="shared" si="87"/>
        <v>4.086857827513006E-2</v>
      </c>
      <c r="S572" s="31">
        <f t="shared" si="88"/>
        <v>0.97376034975966175</v>
      </c>
      <c r="T572" s="31">
        <v>2.6239650240338301E-2</v>
      </c>
      <c r="U572" s="31">
        <f t="shared" si="89"/>
        <v>0.96998668656095322</v>
      </c>
      <c r="V572" s="31">
        <v>3.0013313439046799E-2</v>
      </c>
      <c r="W572" s="31">
        <f t="shared" si="90"/>
        <v>0.9717274618700682</v>
      </c>
      <c r="X572" s="31">
        <f t="shared" si="90"/>
        <v>2.8172538129931854E-2</v>
      </c>
      <c r="Y572" s="21"/>
    </row>
    <row r="573" spans="12:25" x14ac:dyDescent="0.25">
      <c r="L573" s="6">
        <v>566</v>
      </c>
      <c r="M573" s="30">
        <v>0.96216581376738286</v>
      </c>
      <c r="N573" s="30">
        <v>3.7834186232617098E-2</v>
      </c>
      <c r="O573" s="30">
        <v>0.95639563859693577</v>
      </c>
      <c r="P573" s="30">
        <v>4.3604361403064201E-2</v>
      </c>
      <c r="Q573" s="30">
        <f t="shared" si="87"/>
        <v>0.95911007434108386</v>
      </c>
      <c r="R573" s="30">
        <f t="shared" si="87"/>
        <v>4.0789925658916155E-2</v>
      </c>
      <c r="S573" s="31">
        <f t="shared" si="88"/>
        <v>0.97380327605606698</v>
      </c>
      <c r="T573" s="31">
        <v>2.6196723943932999E-2</v>
      </c>
      <c r="U573" s="31">
        <f t="shared" si="89"/>
        <v>0.97004242856290346</v>
      </c>
      <c r="V573" s="31">
        <v>2.99575714370965E-2</v>
      </c>
      <c r="W573" s="31">
        <f t="shared" si="90"/>
        <v>0.97177695704921785</v>
      </c>
      <c r="X573" s="31">
        <f t="shared" si="90"/>
        <v>2.8123042950782166E-2</v>
      </c>
      <c r="Y573" s="21"/>
    </row>
    <row r="574" spans="12:25" x14ac:dyDescent="0.25">
      <c r="L574" s="6">
        <v>567</v>
      </c>
      <c r="M574" s="30">
        <v>0.96223588211233979</v>
      </c>
      <c r="N574" s="30">
        <v>3.7764117887660202E-2</v>
      </c>
      <c r="O574" s="30">
        <v>0.95648193438970097</v>
      </c>
      <c r="P574" s="30">
        <v>4.3518065610299E-2</v>
      </c>
      <c r="Q574" s="30">
        <f t="shared" si="87"/>
        <v>0.95918845873718706</v>
      </c>
      <c r="R574" s="30">
        <f t="shared" si="87"/>
        <v>4.0711541262812873E-2</v>
      </c>
      <c r="S574" s="31">
        <f t="shared" si="88"/>
        <v>0.97384575701465748</v>
      </c>
      <c r="T574" s="31">
        <v>2.61542429853425E-2</v>
      </c>
      <c r="U574" s="31">
        <f t="shared" si="89"/>
        <v>0.97009794174526953</v>
      </c>
      <c r="V574" s="31">
        <v>2.9902058254730499E-2</v>
      </c>
      <c r="W574" s="31">
        <f t="shared" si="90"/>
        <v>0.97182611798728691</v>
      </c>
      <c r="X574" s="31">
        <f t="shared" si="90"/>
        <v>2.8073882012713072E-2</v>
      </c>
      <c r="Y574" s="21"/>
    </row>
    <row r="575" spans="12:25" x14ac:dyDescent="0.25">
      <c r="L575" s="6">
        <v>568</v>
      </c>
      <c r="M575" s="30">
        <v>0.96230571783517893</v>
      </c>
      <c r="N575" s="30">
        <v>3.7694282164821097E-2</v>
      </c>
      <c r="O575" s="30">
        <v>0.95656792931700918</v>
      </c>
      <c r="P575" s="30">
        <v>4.3432070682990799E-2</v>
      </c>
      <c r="Q575" s="30">
        <f t="shared" si="87"/>
        <v>0.95926657553242611</v>
      </c>
      <c r="R575" s="30">
        <f t="shared" si="87"/>
        <v>4.0633424467573856E-2</v>
      </c>
      <c r="S575" s="31">
        <f t="shared" si="88"/>
        <v>0.97388779294535666</v>
      </c>
      <c r="T575" s="31">
        <v>2.6112207054643399E-2</v>
      </c>
      <c r="U575" s="31">
        <f t="shared" si="89"/>
        <v>0.97015322446219998</v>
      </c>
      <c r="V575" s="31">
        <v>2.9846775537800001E-2</v>
      </c>
      <c r="W575" s="31">
        <f t="shared" si="90"/>
        <v>0.97187494399105101</v>
      </c>
      <c r="X575" s="31">
        <f t="shared" si="90"/>
        <v>2.8025056008948956E-2</v>
      </c>
      <c r="Y575" s="21"/>
    </row>
    <row r="576" spans="12:25" x14ac:dyDescent="0.25">
      <c r="L576" s="6">
        <v>569</v>
      </c>
      <c r="M576" s="30">
        <v>0.96237532147409133</v>
      </c>
      <c r="N576" s="30">
        <v>3.76246785259087E-2</v>
      </c>
      <c r="O576" s="30">
        <v>0.95665362407519039</v>
      </c>
      <c r="P576" s="30">
        <v>4.3346375924809603E-2</v>
      </c>
      <c r="Q576" s="30">
        <f t="shared" si="87"/>
        <v>0.95934442534604769</v>
      </c>
      <c r="R576" s="30">
        <f t="shared" si="87"/>
        <v>4.0555574653952382E-2</v>
      </c>
      <c r="S576" s="31">
        <f t="shared" si="88"/>
        <v>0.97392938415808805</v>
      </c>
      <c r="T576" s="31">
        <v>2.6070615841912E-2</v>
      </c>
      <c r="U576" s="31">
        <f t="shared" si="89"/>
        <v>0.97020827506784324</v>
      </c>
      <c r="V576" s="31">
        <v>2.9791724932156802E-2</v>
      </c>
      <c r="W576" s="31">
        <f t="shared" si="90"/>
        <v>0.97192343436728579</v>
      </c>
      <c r="X576" s="31">
        <f t="shared" si="90"/>
        <v>2.7976565632714369E-2</v>
      </c>
      <c r="Y576" s="21"/>
    </row>
    <row r="577" spans="12:25" x14ac:dyDescent="0.25">
      <c r="L577" s="6">
        <v>570</v>
      </c>
      <c r="M577" s="30">
        <v>0.96244469356726814</v>
      </c>
      <c r="N577" s="30">
        <v>3.7555306432731902E-2</v>
      </c>
      <c r="O577" s="30">
        <v>0.95673901936057415</v>
      </c>
      <c r="P577" s="30">
        <v>4.3260980639425899E-2</v>
      </c>
      <c r="Q577" s="30">
        <f t="shared" si="87"/>
        <v>0.959422008797298</v>
      </c>
      <c r="R577" s="30">
        <f t="shared" si="87"/>
        <v>4.0477991202701978E-2</v>
      </c>
      <c r="S577" s="31">
        <f t="shared" si="88"/>
        <v>0.9739705309627753</v>
      </c>
      <c r="T577" s="31">
        <v>2.6029469037224699E-2</v>
      </c>
      <c r="U577" s="31">
        <f t="shared" si="89"/>
        <v>0.97026309191634785</v>
      </c>
      <c r="V577" s="31">
        <v>2.9736908083652199E-2</v>
      </c>
      <c r="W577" s="31">
        <f t="shared" si="90"/>
        <v>0.97197158842276643</v>
      </c>
      <c r="X577" s="31">
        <f t="shared" si="90"/>
        <v>2.7928411577233643E-2</v>
      </c>
      <c r="Y577" s="21"/>
    </row>
    <row r="578" spans="12:25" x14ac:dyDescent="0.25">
      <c r="L578" s="6">
        <v>571</v>
      </c>
      <c r="M578" s="30">
        <v>0.96251383465290019</v>
      </c>
      <c r="N578" s="30">
        <v>3.7486165347099802E-2</v>
      </c>
      <c r="O578" s="30">
        <v>0.95682411586949001</v>
      </c>
      <c r="P578" s="30">
        <v>4.3175884130510003E-2</v>
      </c>
      <c r="Q578" s="30">
        <f t="shared" si="87"/>
        <v>0.95949932650542391</v>
      </c>
      <c r="R578" s="30">
        <f t="shared" si="87"/>
        <v>4.0400673494576184E-2</v>
      </c>
      <c r="S578" s="31">
        <f t="shared" si="88"/>
        <v>0.97401123366934195</v>
      </c>
      <c r="T578" s="31">
        <v>2.5988766330658001E-2</v>
      </c>
      <c r="U578" s="31">
        <f t="shared" si="89"/>
        <v>0.97031767336186214</v>
      </c>
      <c r="V578" s="31">
        <v>2.9682326638137801E-2</v>
      </c>
      <c r="W578" s="31">
        <f t="shared" si="90"/>
        <v>0.97201940546426857</v>
      </c>
      <c r="X578" s="31">
        <f t="shared" si="90"/>
        <v>2.7880594535731325E-2</v>
      </c>
      <c r="Y578" s="21"/>
    </row>
    <row r="579" spans="12:25" x14ac:dyDescent="0.25">
      <c r="L579" s="6">
        <v>572</v>
      </c>
      <c r="M579" s="30">
        <v>0.96258274526917875</v>
      </c>
      <c r="N579" s="30">
        <v>3.7417254730821199E-2</v>
      </c>
      <c r="O579" s="30">
        <v>0.95690891429826797</v>
      </c>
      <c r="P579" s="30">
        <v>4.3091085701732E-2</v>
      </c>
      <c r="Q579" s="30">
        <f t="shared" si="87"/>
        <v>0.95957637908967175</v>
      </c>
      <c r="R579" s="30">
        <f t="shared" si="87"/>
        <v>4.0323620910328269E-2</v>
      </c>
      <c r="S579" s="31">
        <f t="shared" si="88"/>
        <v>0.97405149258771184</v>
      </c>
      <c r="T579" s="31">
        <v>2.5948507412288199E-2</v>
      </c>
      <c r="U579" s="31">
        <f t="shared" si="89"/>
        <v>0.97037201775853499</v>
      </c>
      <c r="V579" s="31">
        <v>2.9627982241465001E-2</v>
      </c>
      <c r="W579" s="31">
        <f t="shared" si="90"/>
        <v>0.97206688479856829</v>
      </c>
      <c r="X579" s="31">
        <f t="shared" si="90"/>
        <v>2.7833115201431752E-2</v>
      </c>
      <c r="Y579" s="21"/>
    </row>
    <row r="580" spans="12:25" x14ac:dyDescent="0.25">
      <c r="L580" s="6">
        <v>573</v>
      </c>
      <c r="M580" s="30">
        <v>0.96265142595429487</v>
      </c>
      <c r="N580" s="30">
        <v>3.7348574045705102E-2</v>
      </c>
      <c r="O580" s="30">
        <v>0.95699341534323756</v>
      </c>
      <c r="P580" s="30">
        <v>4.3006584656762402E-2</v>
      </c>
      <c r="Q580" s="30">
        <f t="shared" si="87"/>
        <v>0.95965316716928817</v>
      </c>
      <c r="R580" s="30">
        <f t="shared" si="87"/>
        <v>4.0246832830711822E-2</v>
      </c>
      <c r="S580" s="31">
        <f t="shared" si="88"/>
        <v>0.97409130802780819</v>
      </c>
      <c r="T580" s="31">
        <v>2.59086919721918E-2</v>
      </c>
      <c r="U580" s="31">
        <f t="shared" si="89"/>
        <v>0.97042612346051449</v>
      </c>
      <c r="V580" s="31">
        <v>2.95738765394855E-2</v>
      </c>
      <c r="W580" s="31">
        <f t="shared" si="90"/>
        <v>0.97211402573244055</v>
      </c>
      <c r="X580" s="31">
        <f t="shared" si="90"/>
        <v>2.7785974267559521E-2</v>
      </c>
      <c r="Y580" s="21"/>
    </row>
    <row r="581" spans="12:25" x14ac:dyDescent="0.25">
      <c r="L581" s="6">
        <v>574</v>
      </c>
      <c r="M581" s="30">
        <v>0.96271987724643948</v>
      </c>
      <c r="N581" s="30">
        <v>3.7280122753560498E-2</v>
      </c>
      <c r="O581" s="30">
        <v>0.95707761970072858</v>
      </c>
      <c r="P581" s="30">
        <v>4.2922380299271402E-2</v>
      </c>
      <c r="Q581" s="30">
        <f t="shared" si="87"/>
        <v>0.95972969136351982</v>
      </c>
      <c r="R581" s="30">
        <f t="shared" si="87"/>
        <v>4.0170308636480259E-2</v>
      </c>
      <c r="S581" s="31">
        <f t="shared" si="88"/>
        <v>0.97413068029955496</v>
      </c>
      <c r="T581" s="31">
        <v>2.5869319700444999E-2</v>
      </c>
      <c r="U581" s="31">
        <f t="shared" si="89"/>
        <v>0.97047998882194919</v>
      </c>
      <c r="V581" s="31">
        <v>2.9520011178050799E-2</v>
      </c>
      <c r="W581" s="31">
        <f t="shared" si="90"/>
        <v>0.97216082757266098</v>
      </c>
      <c r="X581" s="31">
        <f t="shared" si="90"/>
        <v>2.7739172427338969E-2</v>
      </c>
      <c r="Y581" s="21"/>
    </row>
    <row r="582" spans="12:25" x14ac:dyDescent="0.25">
      <c r="L582" s="6">
        <v>575</v>
      </c>
      <c r="M582" s="30">
        <v>0.96278809968380386</v>
      </c>
      <c r="N582" s="30">
        <v>3.72119003161962E-2</v>
      </c>
      <c r="O582" s="30">
        <v>0.95716152806707067</v>
      </c>
      <c r="P582" s="30">
        <v>4.2838471932929299E-2</v>
      </c>
      <c r="Q582" s="30">
        <f t="shared" si="87"/>
        <v>0.95980595229161303</v>
      </c>
      <c r="R582" s="30">
        <f t="shared" si="87"/>
        <v>4.0094047708386989E-2</v>
      </c>
      <c r="S582" s="31">
        <f t="shared" si="88"/>
        <v>0.97416960971287558</v>
      </c>
      <c r="T582" s="31">
        <v>2.5830390287124399E-2</v>
      </c>
      <c r="U582" s="31">
        <f t="shared" si="89"/>
        <v>0.97053361219698775</v>
      </c>
      <c r="V582" s="31">
        <v>2.9466387803012199E-2</v>
      </c>
      <c r="W582" s="31">
        <f t="shared" si="90"/>
        <v>0.97220728962600544</v>
      </c>
      <c r="X582" s="31">
        <f t="shared" si="90"/>
        <v>2.7692710373994539E-2</v>
      </c>
      <c r="Y582" s="21"/>
    </row>
    <row r="583" spans="12:25" x14ac:dyDescent="0.25">
      <c r="L583" s="6">
        <v>576</v>
      </c>
      <c r="M583" s="30">
        <v>0.96285609380457882</v>
      </c>
      <c r="N583" s="30">
        <v>3.7143906195421197E-2</v>
      </c>
      <c r="O583" s="30">
        <v>0.95724514113859349</v>
      </c>
      <c r="P583" s="30">
        <v>4.2754858861406501E-2</v>
      </c>
      <c r="Q583" s="30">
        <f t="shared" si="87"/>
        <v>0.95988195057281445</v>
      </c>
      <c r="R583" s="30">
        <f t="shared" si="87"/>
        <v>4.0018049427185523E-2</v>
      </c>
      <c r="S583" s="31">
        <f t="shared" si="88"/>
        <v>0.97420809657769358</v>
      </c>
      <c r="T583" s="31">
        <v>2.57919034223064E-2</v>
      </c>
      <c r="U583" s="31">
        <f t="shared" si="89"/>
        <v>0.9705869919397786</v>
      </c>
      <c r="V583" s="31">
        <v>2.9413008060221402E-2</v>
      </c>
      <c r="W583" s="31">
        <f t="shared" si="90"/>
        <v>0.97225341119924924</v>
      </c>
      <c r="X583" s="31">
        <f t="shared" si="90"/>
        <v>2.7646588800750774E-2</v>
      </c>
      <c r="Y583" s="21"/>
    </row>
    <row r="584" spans="12:25" x14ac:dyDescent="0.25">
      <c r="L584" s="6">
        <v>577</v>
      </c>
      <c r="M584" s="30">
        <v>0.96292386014695563</v>
      </c>
      <c r="N584" s="30">
        <v>3.70761398530444E-2</v>
      </c>
      <c r="O584" s="30">
        <v>0.95732845961162694</v>
      </c>
      <c r="P584" s="30">
        <v>4.2671540388373098E-2</v>
      </c>
      <c r="Q584" s="30">
        <f t="shared" ref="Q584:R647" si="91">(O584*0.5129)+(M584*0.487)</f>
        <v>0.95995768682637084</v>
      </c>
      <c r="R584" s="30">
        <f t="shared" si="91"/>
        <v>3.9942313173629188E-2</v>
      </c>
      <c r="S584" s="31">
        <f t="shared" ref="S584:S647" si="92">1-T584</f>
        <v>0.97424614120393271</v>
      </c>
      <c r="T584" s="31">
        <v>2.57538587960673E-2</v>
      </c>
      <c r="U584" s="31">
        <f t="shared" ref="U584:U647" si="93">1-V584</f>
        <v>0.97064012640447006</v>
      </c>
      <c r="V584" s="31">
        <v>2.9359873595529901E-2</v>
      </c>
      <c r="W584" s="31">
        <f t="shared" ref="W584:X647" si="94">(U584*0.5129)+(S584*0.487)</f>
        <v>0.97229919159916789</v>
      </c>
      <c r="X584" s="31">
        <f t="shared" si="94"/>
        <v>2.7600808400832063E-2</v>
      </c>
      <c r="Y584" s="21"/>
    </row>
    <row r="585" spans="12:25" x14ac:dyDescent="0.25">
      <c r="L585" s="6">
        <v>578</v>
      </c>
      <c r="M585" s="30">
        <v>0.96299139924912514</v>
      </c>
      <c r="N585" s="30">
        <v>3.70086007508749E-2</v>
      </c>
      <c r="O585" s="30">
        <v>0.95741148418250044</v>
      </c>
      <c r="P585" s="30">
        <v>4.2588515817499603E-2</v>
      </c>
      <c r="Q585" s="30">
        <f t="shared" si="91"/>
        <v>0.96003316167152841</v>
      </c>
      <c r="R585" s="30">
        <f t="shared" si="91"/>
        <v>3.9866838328471627E-2</v>
      </c>
      <c r="S585" s="31">
        <f t="shared" si="92"/>
        <v>0.97428374390151651</v>
      </c>
      <c r="T585" s="31">
        <v>2.5716256098483499E-2</v>
      </c>
      <c r="U585" s="31">
        <f t="shared" si="93"/>
        <v>0.9706930139452109</v>
      </c>
      <c r="V585" s="31">
        <v>2.93069860547891E-2</v>
      </c>
      <c r="W585" s="31">
        <f t="shared" si="94"/>
        <v>0.97234463013253725</v>
      </c>
      <c r="X585" s="31">
        <f t="shared" si="94"/>
        <v>2.7555369867462792E-2</v>
      </c>
      <c r="Y585" s="21"/>
    </row>
    <row r="586" spans="12:25" x14ac:dyDescent="0.25">
      <c r="L586" s="6">
        <v>579</v>
      </c>
      <c r="M586" s="30">
        <v>0.96305871164927848</v>
      </c>
      <c r="N586" s="30">
        <v>3.6941288350721503E-2</v>
      </c>
      <c r="O586" s="30">
        <v>0.95749421554754388</v>
      </c>
      <c r="P586" s="30">
        <v>4.2505784452456098E-2</v>
      </c>
      <c r="Q586" s="30">
        <f t="shared" si="91"/>
        <v>0.96010837572753394</v>
      </c>
      <c r="R586" s="30">
        <f t="shared" si="91"/>
        <v>3.9791624272466103E-2</v>
      </c>
      <c r="S586" s="31">
        <f t="shared" si="92"/>
        <v>0.97432090498036861</v>
      </c>
      <c r="T586" s="31">
        <v>2.56790950196314E-2</v>
      </c>
      <c r="U586" s="31">
        <f t="shared" si="93"/>
        <v>0.97074565291614934</v>
      </c>
      <c r="V586" s="31">
        <v>2.9254347083850701E-2</v>
      </c>
      <c r="W586" s="31">
        <f t="shared" si="94"/>
        <v>0.9723897261061325</v>
      </c>
      <c r="X586" s="31">
        <f t="shared" si="94"/>
        <v>2.7510273893867516E-2</v>
      </c>
      <c r="Y586" s="21"/>
    </row>
    <row r="587" spans="12:25" x14ac:dyDescent="0.25">
      <c r="L587" s="6">
        <v>580</v>
      </c>
      <c r="M587" s="30">
        <v>0.96312579788560693</v>
      </c>
      <c r="N587" s="30">
        <v>3.6874202114393101E-2</v>
      </c>
      <c r="O587" s="30">
        <v>0.95757665440308704</v>
      </c>
      <c r="P587" s="30">
        <v>4.2423345596912999E-2</v>
      </c>
      <c r="Q587" s="30">
        <f t="shared" si="91"/>
        <v>0.96018332961363395</v>
      </c>
      <c r="R587" s="30">
        <f t="shared" si="91"/>
        <v>3.9716670386366115E-2</v>
      </c>
      <c r="S587" s="31">
        <f t="shared" si="92"/>
        <v>0.97435762475041254</v>
      </c>
      <c r="T587" s="31">
        <v>2.5642375249587498E-2</v>
      </c>
      <c r="U587" s="31">
        <f t="shared" si="93"/>
        <v>0.97079804167143402</v>
      </c>
      <c r="V587" s="31">
        <v>2.9201958328566001E-2</v>
      </c>
      <c r="W587" s="31">
        <f t="shared" si="94"/>
        <v>0.9724344788267294</v>
      </c>
      <c r="X587" s="31">
        <f t="shared" si="94"/>
        <v>2.7465521173270613E-2</v>
      </c>
      <c r="Y587" s="21"/>
    </row>
    <row r="588" spans="12:25" x14ac:dyDescent="0.25">
      <c r="L588" s="6">
        <v>581</v>
      </c>
      <c r="M588" s="30">
        <v>0.9631926584963012</v>
      </c>
      <c r="N588" s="30">
        <v>3.6807341503698798E-2</v>
      </c>
      <c r="O588" s="30">
        <v>0.95765880144545934</v>
      </c>
      <c r="P588" s="30">
        <v>4.2341198554540702E-2</v>
      </c>
      <c r="Q588" s="30">
        <f t="shared" si="91"/>
        <v>0.96025802394907478</v>
      </c>
      <c r="R588" s="30">
        <f t="shared" si="91"/>
        <v>3.9641976050925246E-2</v>
      </c>
      <c r="S588" s="31">
        <f t="shared" si="92"/>
        <v>0.97439390352157185</v>
      </c>
      <c r="T588" s="31">
        <v>2.5606096478428101E-2</v>
      </c>
      <c r="U588" s="31">
        <f t="shared" si="93"/>
        <v>0.97085017856521338</v>
      </c>
      <c r="V588" s="31">
        <v>2.9149821434786598E-2</v>
      </c>
      <c r="W588" s="31">
        <f t="shared" si="94"/>
        <v>0.97247888760110346</v>
      </c>
      <c r="X588" s="31">
        <f t="shared" si="94"/>
        <v>2.7421112398896531E-2</v>
      </c>
      <c r="Y588" s="21"/>
    </row>
    <row r="589" spans="12:25" x14ac:dyDescent="0.25">
      <c r="L589" s="6">
        <v>582</v>
      </c>
      <c r="M589" s="30">
        <v>0.96325929401955246</v>
      </c>
      <c r="N589" s="30">
        <v>3.6740705980447499E-2</v>
      </c>
      <c r="O589" s="30">
        <v>0.95774065737099068</v>
      </c>
      <c r="P589" s="30">
        <v>4.2259342629009301E-2</v>
      </c>
      <c r="Q589" s="30">
        <f t="shared" si="91"/>
        <v>0.96033245935310307</v>
      </c>
      <c r="R589" s="30">
        <f t="shared" si="91"/>
        <v>3.9567540646896798E-2</v>
      </c>
      <c r="S589" s="31">
        <f t="shared" si="92"/>
        <v>0.97442974160377027</v>
      </c>
      <c r="T589" s="31">
        <v>2.55702583962297E-2</v>
      </c>
      <c r="U589" s="31">
        <f t="shared" si="93"/>
        <v>0.97090206195163598</v>
      </c>
      <c r="V589" s="31">
        <v>2.9097938048364001E-2</v>
      </c>
      <c r="W589" s="31">
        <f t="shared" si="94"/>
        <v>0.97252295173603021</v>
      </c>
      <c r="X589" s="31">
        <f t="shared" si="94"/>
        <v>2.737704826396976E-2</v>
      </c>
      <c r="Y589" s="21"/>
    </row>
    <row r="590" spans="12:25" x14ac:dyDescent="0.25">
      <c r="L590" s="6">
        <v>583</v>
      </c>
      <c r="M590" s="30">
        <v>0.96332570499355197</v>
      </c>
      <c r="N590" s="30">
        <v>3.6674295006447998E-2</v>
      </c>
      <c r="O590" s="30">
        <v>0.95782222287601082</v>
      </c>
      <c r="P590" s="30">
        <v>4.21777771239892E-2</v>
      </c>
      <c r="Q590" s="30">
        <f t="shared" si="91"/>
        <v>0.96040663644496571</v>
      </c>
      <c r="R590" s="30">
        <f t="shared" si="91"/>
        <v>3.949336355503423E-2</v>
      </c>
      <c r="S590" s="31">
        <f t="shared" si="92"/>
        <v>0.97446513930693135</v>
      </c>
      <c r="T590" s="31">
        <v>2.5534860693068599E-2</v>
      </c>
      <c r="U590" s="31">
        <f t="shared" si="93"/>
        <v>0.97095369018485023</v>
      </c>
      <c r="V590" s="31">
        <v>2.9046309815149801E-2</v>
      </c>
      <c r="W590" s="31">
        <f t="shared" si="94"/>
        <v>0.97256667053828527</v>
      </c>
      <c r="X590" s="31">
        <f t="shared" si="94"/>
        <v>2.7333329461714739E-2</v>
      </c>
      <c r="Y590" s="21"/>
    </row>
    <row r="591" spans="12:25" x14ac:dyDescent="0.25">
      <c r="L591" s="6">
        <v>584</v>
      </c>
      <c r="M591" s="30">
        <v>0.96339189195649055</v>
      </c>
      <c r="N591" s="30">
        <v>3.6608108043509398E-2</v>
      </c>
      <c r="O591" s="30">
        <v>0.95790349865684932</v>
      </c>
      <c r="P591" s="30">
        <v>4.2096501343150697E-2</v>
      </c>
      <c r="Q591" s="30">
        <f t="shared" si="91"/>
        <v>0.9604805558439089</v>
      </c>
      <c r="R591" s="30">
        <f t="shared" si="91"/>
        <v>3.9419444156091069E-2</v>
      </c>
      <c r="S591" s="31">
        <f t="shared" si="92"/>
        <v>0.97450009694097883</v>
      </c>
      <c r="T591" s="31">
        <v>2.5499903059021198E-2</v>
      </c>
      <c r="U591" s="31">
        <f t="shared" si="93"/>
        <v>0.97100506161900446</v>
      </c>
      <c r="V591" s="31">
        <v>2.89949383809955E-2</v>
      </c>
      <c r="W591" s="31">
        <f t="shared" si="94"/>
        <v>0.97261004331464407</v>
      </c>
      <c r="X591" s="31">
        <f t="shared" si="94"/>
        <v>2.7289956685355915E-2</v>
      </c>
      <c r="Y591" s="21"/>
    </row>
    <row r="592" spans="12:25" x14ac:dyDescent="0.25">
      <c r="L592" s="6">
        <v>585</v>
      </c>
      <c r="M592" s="30">
        <v>0.96345785544655937</v>
      </c>
      <c r="N592" s="30">
        <v>3.6542144553440598E-2</v>
      </c>
      <c r="O592" s="30">
        <v>0.95798448540983594</v>
      </c>
      <c r="P592" s="30">
        <v>4.2015514590164102E-2</v>
      </c>
      <c r="Q592" s="30">
        <f t="shared" si="91"/>
        <v>0.9605542181691793</v>
      </c>
      <c r="R592" s="30">
        <f t="shared" si="91"/>
        <v>3.9345781830820742E-2</v>
      </c>
      <c r="S592" s="31">
        <f t="shared" si="92"/>
        <v>0.97453461481583603</v>
      </c>
      <c r="T592" s="31">
        <v>2.5465385184164E-2</v>
      </c>
      <c r="U592" s="31">
        <f t="shared" si="93"/>
        <v>0.97105617461837135</v>
      </c>
      <c r="V592" s="31">
        <v>2.89438253816286E-2</v>
      </c>
      <c r="W592" s="31">
        <f t="shared" si="94"/>
        <v>0.97265306937707485</v>
      </c>
      <c r="X592" s="31">
        <f t="shared" si="94"/>
        <v>2.7246930622925179E-2</v>
      </c>
      <c r="Y592" s="21"/>
    </row>
    <row r="593" spans="12:25" x14ac:dyDescent="0.25">
      <c r="L593" s="6">
        <v>586</v>
      </c>
      <c r="M593" s="30">
        <v>0.96352359600194948</v>
      </c>
      <c r="N593" s="30">
        <v>3.6476403998050501E-2</v>
      </c>
      <c r="O593" s="30">
        <v>0.95806518383130035</v>
      </c>
      <c r="P593" s="30">
        <v>4.19348161686997E-2</v>
      </c>
      <c r="Q593" s="30">
        <f t="shared" si="91"/>
        <v>0.96062762404002333</v>
      </c>
      <c r="R593" s="30">
        <f t="shared" si="91"/>
        <v>3.9272375959976666E-2</v>
      </c>
      <c r="S593" s="31">
        <f t="shared" si="92"/>
        <v>0.9745686932414267</v>
      </c>
      <c r="T593" s="31">
        <v>2.5431306758573299E-2</v>
      </c>
      <c r="U593" s="31">
        <f t="shared" si="93"/>
        <v>0.97110702903157486</v>
      </c>
      <c r="V593" s="31">
        <v>2.8892970968425101E-2</v>
      </c>
      <c r="W593" s="31">
        <f t="shared" si="94"/>
        <v>0.97269574879886955</v>
      </c>
      <c r="X593" s="31">
        <f t="shared" si="94"/>
        <v>2.720425120113043E-2</v>
      </c>
      <c r="Y593" s="21"/>
    </row>
    <row r="594" spans="12:25" x14ac:dyDescent="0.25">
      <c r="L594" s="6">
        <v>587</v>
      </c>
      <c r="M594" s="30">
        <v>0.96358911416085191</v>
      </c>
      <c r="N594" s="30">
        <v>3.6410885839148102E-2</v>
      </c>
      <c r="O594" s="30">
        <v>0.95814559461757232</v>
      </c>
      <c r="P594" s="30">
        <v>4.1854405382427698E-2</v>
      </c>
      <c r="Q594" s="30">
        <f t="shared" si="91"/>
        <v>0.96070077407568777</v>
      </c>
      <c r="R594" s="30">
        <f t="shared" si="91"/>
        <v>3.9199225924312298E-2</v>
      </c>
      <c r="S594" s="31">
        <f t="shared" si="92"/>
        <v>0.97460233252767448</v>
      </c>
      <c r="T594" s="31">
        <v>2.53976674723255E-2</v>
      </c>
      <c r="U594" s="31">
        <f t="shared" si="93"/>
        <v>0.97115762774131242</v>
      </c>
      <c r="V594" s="31">
        <v>2.8842372258687601E-2</v>
      </c>
      <c r="W594" s="31">
        <f t="shared" si="94"/>
        <v>0.97273808320949662</v>
      </c>
      <c r="X594" s="31">
        <f t="shared" si="94"/>
        <v>2.716191679050339E-2</v>
      </c>
      <c r="Y594" s="21"/>
    </row>
    <row r="595" spans="12:25" x14ac:dyDescent="0.25">
      <c r="L595" s="6">
        <v>588</v>
      </c>
      <c r="M595" s="30">
        <v>0.96365441046145772</v>
      </c>
      <c r="N595" s="30">
        <v>3.6345589538542299E-2</v>
      </c>
      <c r="O595" s="30">
        <v>0.9582257184649815</v>
      </c>
      <c r="P595" s="30">
        <v>4.1774281535018498E-2</v>
      </c>
      <c r="Q595" s="30">
        <f t="shared" si="91"/>
        <v>0.96077366889541893</v>
      </c>
      <c r="R595" s="30">
        <f t="shared" si="91"/>
        <v>3.9126331104581087E-2</v>
      </c>
      <c r="S595" s="31">
        <f t="shared" si="92"/>
        <v>0.97463553298450289</v>
      </c>
      <c r="T595" s="31">
        <v>2.5364467015497098E-2</v>
      </c>
      <c r="U595" s="31">
        <f t="shared" si="93"/>
        <v>0.97120797400095571</v>
      </c>
      <c r="V595" s="31">
        <v>2.8792025999044301E-2</v>
      </c>
      <c r="W595" s="31">
        <f t="shared" si="94"/>
        <v>0.97278007442854308</v>
      </c>
      <c r="X595" s="31">
        <f t="shared" si="94"/>
        <v>2.7119925571456909E-2</v>
      </c>
      <c r="Y595" s="21"/>
    </row>
    <row r="596" spans="12:25" x14ac:dyDescent="0.25">
      <c r="L596" s="6">
        <v>589</v>
      </c>
      <c r="M596" s="30">
        <v>0.96371948544195796</v>
      </c>
      <c r="N596" s="30">
        <v>3.6280514558042098E-2</v>
      </c>
      <c r="O596" s="30">
        <v>0.95830555606985768</v>
      </c>
      <c r="P596" s="30">
        <v>4.1694443930142301E-2</v>
      </c>
      <c r="Q596" s="30">
        <f t="shared" si="91"/>
        <v>0.96084630911846358</v>
      </c>
      <c r="R596" s="30">
        <f t="shared" si="91"/>
        <v>3.9053690881536485E-2</v>
      </c>
      <c r="S596" s="31">
        <f t="shared" si="92"/>
        <v>0.9746682949218356</v>
      </c>
      <c r="T596" s="31">
        <v>2.5331705078164402E-2</v>
      </c>
      <c r="U596" s="31">
        <f t="shared" si="93"/>
        <v>0.97125807106387652</v>
      </c>
      <c r="V596" s="31">
        <v>2.8741928936123502E-2</v>
      </c>
      <c r="W596" s="31">
        <f t="shared" si="94"/>
        <v>0.97282172427559621</v>
      </c>
      <c r="X596" s="31">
        <f t="shared" si="94"/>
        <v>2.7078275724403807E-2</v>
      </c>
      <c r="Y596" s="21"/>
    </row>
    <row r="597" spans="12:25" x14ac:dyDescent="0.25">
      <c r="L597" s="6">
        <v>590</v>
      </c>
      <c r="M597" s="30">
        <v>0.96378433964054366</v>
      </c>
      <c r="N597" s="30">
        <v>3.6215660359456302E-2</v>
      </c>
      <c r="O597" s="30">
        <v>0.95838510812853051</v>
      </c>
      <c r="P597" s="30">
        <v>4.1614891871469502E-2</v>
      </c>
      <c r="Q597" s="30">
        <f t="shared" si="91"/>
        <v>0.96091869536406804</v>
      </c>
      <c r="R597" s="30">
        <f t="shared" si="91"/>
        <v>3.8981304635931927E-2</v>
      </c>
      <c r="S597" s="31">
        <f t="shared" si="92"/>
        <v>0.97470061864959612</v>
      </c>
      <c r="T597" s="31">
        <v>2.52993813504039E-2</v>
      </c>
      <c r="U597" s="31">
        <f t="shared" si="93"/>
        <v>0.97130792218344653</v>
      </c>
      <c r="V597" s="31">
        <v>2.8692077816553498E-2</v>
      </c>
      <c r="W597" s="31">
        <f t="shared" si="94"/>
        <v>0.97286303457024303</v>
      </c>
      <c r="X597" s="31">
        <f t="shared" si="94"/>
        <v>2.703696542975699E-2</v>
      </c>
      <c r="Y597" s="21"/>
    </row>
    <row r="598" spans="12:25" x14ac:dyDescent="0.25">
      <c r="L598" s="6">
        <v>591</v>
      </c>
      <c r="M598" s="30">
        <v>0.963848973595406</v>
      </c>
      <c r="N598" s="30">
        <v>3.6151026404594E-2</v>
      </c>
      <c r="O598" s="30">
        <v>0.95846437533732964</v>
      </c>
      <c r="P598" s="30">
        <v>4.1535624662670398E-2</v>
      </c>
      <c r="Q598" s="30">
        <f t="shared" si="91"/>
        <v>0.96099082825147908</v>
      </c>
      <c r="R598" s="30">
        <f t="shared" si="91"/>
        <v>3.8909171748520925E-2</v>
      </c>
      <c r="S598" s="31">
        <f t="shared" si="92"/>
        <v>0.97473250447770809</v>
      </c>
      <c r="T598" s="31">
        <v>2.5267495522291902E-2</v>
      </c>
      <c r="U598" s="31">
        <f t="shared" si="93"/>
        <v>0.97135753061303742</v>
      </c>
      <c r="V598" s="31">
        <v>2.8642469386962601E-2</v>
      </c>
      <c r="W598" s="31">
        <f t="shared" si="94"/>
        <v>0.9729040071320707</v>
      </c>
      <c r="X598" s="31">
        <f t="shared" si="94"/>
        <v>2.6995992867929273E-2</v>
      </c>
      <c r="Y598" s="21"/>
    </row>
    <row r="599" spans="12:25" x14ac:dyDescent="0.25">
      <c r="L599" s="6">
        <v>592</v>
      </c>
      <c r="M599" s="30">
        <v>0.9639133878447359</v>
      </c>
      <c r="N599" s="30">
        <v>3.6086612155264097E-2</v>
      </c>
      <c r="O599" s="30">
        <v>0.95854335839258475</v>
      </c>
      <c r="P599" s="30">
        <v>4.1456641607415197E-2</v>
      </c>
      <c r="Q599" s="30">
        <f t="shared" si="91"/>
        <v>0.96106270839994312</v>
      </c>
      <c r="R599" s="30">
        <f t="shared" si="91"/>
        <v>3.8837291600056875E-2</v>
      </c>
      <c r="S599" s="31">
        <f t="shared" si="92"/>
        <v>0.97476395271609506</v>
      </c>
      <c r="T599" s="31">
        <v>2.5236047283904901E-2</v>
      </c>
      <c r="U599" s="31">
        <f t="shared" si="93"/>
        <v>0.971406899606021</v>
      </c>
      <c r="V599" s="31">
        <v>2.8593100393978998E-2</v>
      </c>
      <c r="W599" s="31">
        <f t="shared" si="94"/>
        <v>0.97294464378066647</v>
      </c>
      <c r="X599" s="31">
        <f t="shared" si="94"/>
        <v>2.6955356219333516E-2</v>
      </c>
      <c r="Y599" s="21"/>
    </row>
    <row r="600" spans="12:25" x14ac:dyDescent="0.25">
      <c r="L600" s="6">
        <v>593</v>
      </c>
      <c r="M600" s="30">
        <v>0.96397758292672453</v>
      </c>
      <c r="N600" s="30">
        <v>3.6022417073275498E-2</v>
      </c>
      <c r="O600" s="30">
        <v>0.95862205799062572</v>
      </c>
      <c r="P600" s="30">
        <v>4.1377942009374301E-2</v>
      </c>
      <c r="Q600" s="30">
        <f t="shared" si="91"/>
        <v>0.96113433642870683</v>
      </c>
      <c r="R600" s="30">
        <f t="shared" si="91"/>
        <v>3.8765663571293241E-2</v>
      </c>
      <c r="S600" s="31">
        <f t="shared" si="92"/>
        <v>0.97479496367468077</v>
      </c>
      <c r="T600" s="31">
        <v>2.5205036325319199E-2</v>
      </c>
      <c r="U600" s="31">
        <f t="shared" si="93"/>
        <v>0.97145603241576894</v>
      </c>
      <c r="V600" s="31">
        <v>2.8543967584231101E-2</v>
      </c>
      <c r="W600" s="31">
        <f t="shared" si="94"/>
        <v>0.9729849463356175</v>
      </c>
      <c r="X600" s="31">
        <f t="shared" si="94"/>
        <v>2.6915053664382581E-2</v>
      </c>
      <c r="Y600" s="21"/>
    </row>
    <row r="601" spans="12:25" x14ac:dyDescent="0.25">
      <c r="L601" s="6">
        <v>594</v>
      </c>
      <c r="M601" s="30">
        <v>0.96404155937956282</v>
      </c>
      <c r="N601" s="30">
        <v>3.5958440620437203E-2</v>
      </c>
      <c r="O601" s="30">
        <v>0.95870047482778209</v>
      </c>
      <c r="P601" s="30">
        <v>4.1299525172217903E-2</v>
      </c>
      <c r="Q601" s="30">
        <f t="shared" si="91"/>
        <v>0.96120571295701651</v>
      </c>
      <c r="R601" s="30">
        <f t="shared" si="91"/>
        <v>3.8694287042983486E-2</v>
      </c>
      <c r="S601" s="31">
        <f t="shared" si="92"/>
        <v>0.97482553766338875</v>
      </c>
      <c r="T601" s="31">
        <v>2.5174462336611199E-2</v>
      </c>
      <c r="U601" s="31">
        <f t="shared" si="93"/>
        <v>0.97150493229565293</v>
      </c>
      <c r="V601" s="31">
        <v>2.84950677043471E-2</v>
      </c>
      <c r="W601" s="31">
        <f t="shared" si="94"/>
        <v>0.9730249166165108</v>
      </c>
      <c r="X601" s="31">
        <f t="shared" si="94"/>
        <v>2.6875083383489283E-2</v>
      </c>
      <c r="Y601" s="21"/>
    </row>
    <row r="602" spans="12:25" x14ac:dyDescent="0.25">
      <c r="L602" s="6">
        <v>595</v>
      </c>
      <c r="M602" s="30">
        <v>0.96410531774144204</v>
      </c>
      <c r="N602" s="30">
        <v>3.5894682258557999E-2</v>
      </c>
      <c r="O602" s="30">
        <v>0.95877860960038375</v>
      </c>
      <c r="P602" s="30">
        <v>4.1221390399616302E-2</v>
      </c>
      <c r="Q602" s="30">
        <f t="shared" si="91"/>
        <v>0.96127683860411905</v>
      </c>
      <c r="R602" s="30">
        <f t="shared" si="91"/>
        <v>3.8623161395880942E-2</v>
      </c>
      <c r="S602" s="31">
        <f t="shared" si="92"/>
        <v>0.97485567499214265</v>
      </c>
      <c r="T602" s="31">
        <v>2.5144325007857401E-2</v>
      </c>
      <c r="U602" s="31">
        <f t="shared" si="93"/>
        <v>0.97155360249904466</v>
      </c>
      <c r="V602" s="31">
        <v>2.84463975009553E-2</v>
      </c>
      <c r="W602" s="31">
        <f t="shared" si="94"/>
        <v>0.97306455644293344</v>
      </c>
      <c r="X602" s="31">
        <f t="shared" si="94"/>
        <v>2.6835443557066525E-2</v>
      </c>
      <c r="Y602" s="21"/>
    </row>
    <row r="603" spans="12:25" x14ac:dyDescent="0.25">
      <c r="L603" s="6">
        <v>596</v>
      </c>
      <c r="M603" s="30">
        <v>0.9641688585505529</v>
      </c>
      <c r="N603" s="30">
        <v>3.5831141449447101E-2</v>
      </c>
      <c r="O603" s="30">
        <v>0.95885646300476013</v>
      </c>
      <c r="P603" s="30">
        <v>4.1143536995239899E-2</v>
      </c>
      <c r="Q603" s="30">
        <f t="shared" si="91"/>
        <v>0.96134771398926078</v>
      </c>
      <c r="R603" s="30">
        <f t="shared" si="91"/>
        <v>3.855228601073929E-2</v>
      </c>
      <c r="S603" s="31">
        <f t="shared" si="92"/>
        <v>0.97488537597086589</v>
      </c>
      <c r="T603" s="31">
        <v>2.51146240291341E-2</v>
      </c>
      <c r="U603" s="31">
        <f t="shared" si="93"/>
        <v>0.97160204627931601</v>
      </c>
      <c r="V603" s="31">
        <v>2.8397953720683999E-2</v>
      </c>
      <c r="W603" s="31">
        <f t="shared" si="94"/>
        <v>0.97310386763447287</v>
      </c>
      <c r="X603" s="31">
        <f t="shared" si="94"/>
        <v>2.679613236552713E-2</v>
      </c>
      <c r="Y603" s="21"/>
    </row>
    <row r="604" spans="12:25" x14ac:dyDescent="0.25">
      <c r="L604" s="6">
        <v>597</v>
      </c>
      <c r="M604" s="30">
        <v>0.96423218234508679</v>
      </c>
      <c r="N604" s="30">
        <v>3.57678176549132E-2</v>
      </c>
      <c r="O604" s="30">
        <v>0.95893403573724112</v>
      </c>
      <c r="P604" s="30">
        <v>4.1065964262758901E-2</v>
      </c>
      <c r="Q604" s="30">
        <f t="shared" si="91"/>
        <v>0.96141833973168822</v>
      </c>
      <c r="R604" s="30">
        <f t="shared" si="91"/>
        <v>3.848166026831177E-2</v>
      </c>
      <c r="S604" s="31">
        <f t="shared" si="92"/>
        <v>0.97491464090948221</v>
      </c>
      <c r="T604" s="31">
        <v>2.50853590905178E-2</v>
      </c>
      <c r="U604" s="31">
        <f t="shared" si="93"/>
        <v>0.97165026688983847</v>
      </c>
      <c r="V604" s="31">
        <v>2.83497331101615E-2</v>
      </c>
      <c r="W604" s="31">
        <f t="shared" si="94"/>
        <v>0.97314285201071604</v>
      </c>
      <c r="X604" s="31">
        <f t="shared" si="94"/>
        <v>2.6757147989284004E-2</v>
      </c>
      <c r="Y604" s="21"/>
    </row>
    <row r="605" spans="12:25" x14ac:dyDescent="0.25">
      <c r="L605" s="6">
        <v>598</v>
      </c>
      <c r="M605" s="30">
        <v>0.96429528966323474</v>
      </c>
      <c r="N605" s="30">
        <v>3.5704710336765297E-2</v>
      </c>
      <c r="O605" s="30">
        <v>0.95901132849415627</v>
      </c>
      <c r="P605" s="30">
        <v>4.0988671505843698E-2</v>
      </c>
      <c r="Q605" s="30">
        <f t="shared" si="91"/>
        <v>0.96148871645064804</v>
      </c>
      <c r="R605" s="30">
        <f t="shared" si="91"/>
        <v>3.8411283549351929E-2</v>
      </c>
      <c r="S605" s="31">
        <f t="shared" si="92"/>
        <v>0.97494347011791516</v>
      </c>
      <c r="T605" s="31">
        <v>2.5056529882084799E-2</v>
      </c>
      <c r="U605" s="31">
        <f t="shared" si="93"/>
        <v>0.97169826758398403</v>
      </c>
      <c r="V605" s="31">
        <v>2.8301732416015999E-2</v>
      </c>
      <c r="W605" s="31">
        <f t="shared" si="94"/>
        <v>0.97318151139125009</v>
      </c>
      <c r="X605" s="31">
        <f t="shared" si="94"/>
        <v>2.6718488608749903E-2</v>
      </c>
      <c r="Y605" s="21"/>
    </row>
    <row r="606" spans="12:25" x14ac:dyDescent="0.25">
      <c r="L606" s="6">
        <v>599</v>
      </c>
      <c r="M606" s="30">
        <v>0.9643581810431876</v>
      </c>
      <c r="N606" s="30">
        <v>3.5641818956812399E-2</v>
      </c>
      <c r="O606" s="30">
        <v>0.95908834197183557</v>
      </c>
      <c r="P606" s="30">
        <v>4.0911658028164398E-2</v>
      </c>
      <c r="Q606" s="30">
        <f t="shared" si="91"/>
        <v>0.96155884476538689</v>
      </c>
      <c r="R606" s="30">
        <f t="shared" si="91"/>
        <v>3.8341155234613164E-2</v>
      </c>
      <c r="S606" s="31">
        <f t="shared" si="92"/>
        <v>0.97497186390608837</v>
      </c>
      <c r="T606" s="31">
        <v>2.50281360939116E-2</v>
      </c>
      <c r="U606" s="31">
        <f t="shared" si="93"/>
        <v>0.97174605161512406</v>
      </c>
      <c r="V606" s="31">
        <v>2.8253948384875899E-2</v>
      </c>
      <c r="W606" s="31">
        <f t="shared" si="94"/>
        <v>0.97321984759566216</v>
      </c>
      <c r="X606" s="31">
        <f t="shared" si="94"/>
        <v>2.6680152404337798E-2</v>
      </c>
      <c r="Y606" s="21"/>
    </row>
    <row r="607" spans="12:25" x14ac:dyDescent="0.25">
      <c r="L607" s="6">
        <v>600</v>
      </c>
      <c r="M607" s="30">
        <v>0.96442085702313662</v>
      </c>
      <c r="N607" s="30">
        <v>3.5579142976863397E-2</v>
      </c>
      <c r="O607" s="30">
        <v>0.95916507686660846</v>
      </c>
      <c r="P607" s="30">
        <v>4.0834923133391501E-2</v>
      </c>
      <c r="Q607" s="30">
        <f t="shared" si="91"/>
        <v>0.96162872529515098</v>
      </c>
      <c r="R607" s="30">
        <f t="shared" si="91"/>
        <v>3.8271274704848979E-2</v>
      </c>
      <c r="S607" s="31">
        <f t="shared" si="92"/>
        <v>0.97499982258392548</v>
      </c>
      <c r="T607" s="31">
        <v>2.50001774160745E-2</v>
      </c>
      <c r="U607" s="31">
        <f t="shared" si="93"/>
        <v>0.97179362223663057</v>
      </c>
      <c r="V607" s="31">
        <v>2.82063777633694E-2</v>
      </c>
      <c r="W607" s="31">
        <f t="shared" si="94"/>
        <v>0.97325786244353951</v>
      </c>
      <c r="X607" s="31">
        <f t="shared" si="94"/>
        <v>2.6642137556460447E-2</v>
      </c>
      <c r="Y607" s="21"/>
    </row>
    <row r="608" spans="12:25" x14ac:dyDescent="0.25">
      <c r="L608" s="6">
        <v>601</v>
      </c>
      <c r="M608" s="30">
        <v>0.96448331814127275</v>
      </c>
      <c r="N608" s="30">
        <v>3.5516681858727299E-2</v>
      </c>
      <c r="O608" s="30">
        <v>0.95924153387480471</v>
      </c>
      <c r="P608" s="30">
        <v>4.0758466125195299E-2</v>
      </c>
      <c r="Q608" s="30">
        <f t="shared" si="91"/>
        <v>0.96169835865918718</v>
      </c>
      <c r="R608" s="30">
        <f t="shared" si="91"/>
        <v>3.8201641340812859E-2</v>
      </c>
      <c r="S608" s="31">
        <f t="shared" si="92"/>
        <v>0.9750273478101561</v>
      </c>
      <c r="T608" s="31">
        <v>2.4972652189843899E-2</v>
      </c>
      <c r="U608" s="31">
        <f t="shared" si="93"/>
        <v>0.97184098270187524</v>
      </c>
      <c r="V608" s="31">
        <v>2.8159017298124801E-2</v>
      </c>
      <c r="W608" s="31">
        <f t="shared" si="94"/>
        <v>0.97329555841133786</v>
      </c>
      <c r="X608" s="31">
        <f t="shared" si="94"/>
        <v>2.6604441588662188E-2</v>
      </c>
      <c r="Y608" s="21"/>
    </row>
    <row r="609" spans="12:25" x14ac:dyDescent="0.25">
      <c r="L609" s="6">
        <v>602</v>
      </c>
      <c r="M609" s="30">
        <v>0.96454556493578703</v>
      </c>
      <c r="N609" s="30">
        <v>3.5454435064213002E-2</v>
      </c>
      <c r="O609" s="30">
        <v>0.95931771369275409</v>
      </c>
      <c r="P609" s="30">
        <v>4.06822863072459E-2</v>
      </c>
      <c r="Q609" s="30">
        <f t="shared" si="91"/>
        <v>0.96176774547674193</v>
      </c>
      <c r="R609" s="30">
        <f t="shared" si="91"/>
        <v>3.8132254523258156E-2</v>
      </c>
      <c r="S609" s="31">
        <f t="shared" si="92"/>
        <v>0.9750544466387342</v>
      </c>
      <c r="T609" s="31">
        <v>2.4945553361265801E-2</v>
      </c>
      <c r="U609" s="31">
        <f t="shared" si="93"/>
        <v>0.97188813626422965</v>
      </c>
      <c r="V609" s="31">
        <v>2.81118637357704E-2</v>
      </c>
      <c r="W609" s="31">
        <f t="shared" si="94"/>
        <v>0.97333294060298692</v>
      </c>
      <c r="X609" s="31">
        <f t="shared" si="94"/>
        <v>2.6567059397013086E-2</v>
      </c>
      <c r="Y609" s="21"/>
    </row>
    <row r="610" spans="12:25" x14ac:dyDescent="0.25">
      <c r="L610" s="6">
        <v>603</v>
      </c>
      <c r="M610" s="30">
        <v>0.96460759794487061</v>
      </c>
      <c r="N610" s="30">
        <v>3.5392402055129397E-2</v>
      </c>
      <c r="O610" s="30">
        <v>0.95939361701678627</v>
      </c>
      <c r="P610" s="30">
        <v>4.0606382983213701E-2</v>
      </c>
      <c r="Q610" s="30">
        <f t="shared" si="91"/>
        <v>0.96183688636706166</v>
      </c>
      <c r="R610" s="30">
        <f t="shared" si="91"/>
        <v>3.8063113632938322E-2</v>
      </c>
      <c r="S610" s="31">
        <f t="shared" si="92"/>
        <v>0.97508112747241971</v>
      </c>
      <c r="T610" s="31">
        <v>2.4918872527580301E-2</v>
      </c>
      <c r="U610" s="31">
        <f t="shared" si="93"/>
        <v>0.97193508617706548</v>
      </c>
      <c r="V610" s="31">
        <v>2.8064913822934499E-2</v>
      </c>
      <c r="W610" s="31">
        <f t="shared" si="94"/>
        <v>0.97337001477928531</v>
      </c>
      <c r="X610" s="31">
        <f t="shared" si="94"/>
        <v>2.6529985220714709E-2</v>
      </c>
      <c r="Y610" s="21"/>
    </row>
    <row r="611" spans="12:25" x14ac:dyDescent="0.25">
      <c r="L611" s="6">
        <v>604</v>
      </c>
      <c r="M611" s="30">
        <v>0.96466941770671455</v>
      </c>
      <c r="N611" s="30">
        <v>3.5330582293285499E-2</v>
      </c>
      <c r="O611" s="30">
        <v>0.95946924454323101</v>
      </c>
      <c r="P611" s="30">
        <v>4.0530755456768999E-2</v>
      </c>
      <c r="Q611" s="30">
        <f t="shared" si="91"/>
        <v>0.96190578194939325</v>
      </c>
      <c r="R611" s="30">
        <f t="shared" si="91"/>
        <v>3.7994218050606862E-2</v>
      </c>
      <c r="S611" s="31">
        <f t="shared" si="92"/>
        <v>0.97510739871397267</v>
      </c>
      <c r="T611" s="31">
        <v>2.4892601286027299E-2</v>
      </c>
      <c r="U611" s="31">
        <f t="shared" si="93"/>
        <v>0.97198183569375463</v>
      </c>
      <c r="V611" s="31">
        <v>2.8018164306245399E-2</v>
      </c>
      <c r="W611" s="31">
        <f t="shared" si="94"/>
        <v>0.97340678670103142</v>
      </c>
      <c r="X611" s="31">
        <f t="shared" si="94"/>
        <v>2.649321329896856E-2</v>
      </c>
      <c r="Y611" s="21"/>
    </row>
    <row r="612" spans="12:25" x14ac:dyDescent="0.25">
      <c r="L612" s="6">
        <v>605</v>
      </c>
      <c r="M612" s="30">
        <v>0.96473102475950967</v>
      </c>
      <c r="N612" s="30">
        <v>3.5268975240490302E-2</v>
      </c>
      <c r="O612" s="30">
        <v>0.95954459696841776</v>
      </c>
      <c r="P612" s="30">
        <v>4.0455403031582203E-2</v>
      </c>
      <c r="Q612" s="30">
        <f t="shared" si="91"/>
        <v>0.96197443284298267</v>
      </c>
      <c r="R612" s="30">
        <f t="shared" si="91"/>
        <v>3.7925567157017295E-2</v>
      </c>
      <c r="S612" s="31">
        <f t="shared" si="92"/>
        <v>0.97513326876615325</v>
      </c>
      <c r="T612" s="31">
        <v>2.4866731233846799E-2</v>
      </c>
      <c r="U612" s="31">
        <f t="shared" si="93"/>
        <v>0.97202838806766867</v>
      </c>
      <c r="V612" s="31">
        <v>2.7971611932331299E-2</v>
      </c>
      <c r="W612" s="31">
        <f t="shared" si="94"/>
        <v>0.97344326212902388</v>
      </c>
      <c r="X612" s="31">
        <f t="shared" si="94"/>
        <v>2.6456737870976115E-2</v>
      </c>
      <c r="Y612" s="21"/>
    </row>
    <row r="613" spans="12:25" x14ac:dyDescent="0.25">
      <c r="L613" s="6">
        <v>606</v>
      </c>
      <c r="M613" s="30">
        <v>0.96479241964144735</v>
      </c>
      <c r="N613" s="30">
        <v>3.52075803585526E-2</v>
      </c>
      <c r="O613" s="30">
        <v>0.95961967498867662</v>
      </c>
      <c r="P613" s="30">
        <v>4.0380325011323402E-2</v>
      </c>
      <c r="Q613" s="30">
        <f t="shared" si="91"/>
        <v>0.96204283966707715</v>
      </c>
      <c r="R613" s="30">
        <f t="shared" si="91"/>
        <v>3.7857160332922891E-2</v>
      </c>
      <c r="S613" s="31">
        <f t="shared" si="92"/>
        <v>0.97515874603172115</v>
      </c>
      <c r="T613" s="31">
        <v>2.4841253968278802E-2</v>
      </c>
      <c r="U613" s="31">
        <f t="shared" si="93"/>
        <v>0.97207474655217951</v>
      </c>
      <c r="V613" s="31">
        <v>2.79252534478205E-2</v>
      </c>
      <c r="W613" s="31">
        <f t="shared" si="94"/>
        <v>0.97347944682406107</v>
      </c>
      <c r="X613" s="31">
        <f t="shared" si="94"/>
        <v>2.6420553175938912E-2</v>
      </c>
      <c r="Y613" s="21"/>
    </row>
    <row r="614" spans="12:25" x14ac:dyDescent="0.25">
      <c r="L614" s="6">
        <v>607</v>
      </c>
      <c r="M614" s="30">
        <v>0.96485360289071864</v>
      </c>
      <c r="N614" s="30">
        <v>3.5146397109281399E-2</v>
      </c>
      <c r="O614" s="30">
        <v>0.95969447930033702</v>
      </c>
      <c r="P614" s="30">
        <v>4.0305520699662999E-2</v>
      </c>
      <c r="Q614" s="30">
        <f t="shared" si="91"/>
        <v>0.96211100304092279</v>
      </c>
      <c r="R614" s="30">
        <f t="shared" si="91"/>
        <v>3.7788996959077198E-2</v>
      </c>
      <c r="S614" s="31">
        <f t="shared" si="92"/>
        <v>0.97518383891343663</v>
      </c>
      <c r="T614" s="31">
        <v>2.4816161086563399E-2</v>
      </c>
      <c r="U614" s="31">
        <f t="shared" si="93"/>
        <v>0.97212091440065862</v>
      </c>
      <c r="V614" s="31">
        <v>2.7879085599341401E-2</v>
      </c>
      <c r="W614" s="31">
        <f t="shared" si="94"/>
        <v>0.9735153465469415</v>
      </c>
      <c r="X614" s="31">
        <f t="shared" si="94"/>
        <v>2.6384653453058578E-2</v>
      </c>
      <c r="Y614" s="21"/>
    </row>
    <row r="615" spans="12:25" x14ac:dyDescent="0.25">
      <c r="L615" s="6">
        <v>608</v>
      </c>
      <c r="M615" s="30">
        <v>0.96491457504551426</v>
      </c>
      <c r="N615" s="30">
        <v>3.5085424954485703E-2</v>
      </c>
      <c r="O615" s="30">
        <v>0.95976901059972863</v>
      </c>
      <c r="P615" s="30">
        <v>4.0230989400271401E-2</v>
      </c>
      <c r="Q615" s="30">
        <f t="shared" si="91"/>
        <v>0.96217892358376633</v>
      </c>
      <c r="R615" s="30">
        <f t="shared" si="91"/>
        <v>3.7721076416233734E-2</v>
      </c>
      <c r="S615" s="31">
        <f t="shared" si="92"/>
        <v>0.97520855581405952</v>
      </c>
      <c r="T615" s="31">
        <v>2.4791444185940498E-2</v>
      </c>
      <c r="U615" s="31">
        <f t="shared" si="93"/>
        <v>0.97216689486647789</v>
      </c>
      <c r="V615" s="31">
        <v>2.78331051335221E-2</v>
      </c>
      <c r="W615" s="31">
        <f t="shared" si="94"/>
        <v>0.97355096705846345</v>
      </c>
      <c r="X615" s="31">
        <f t="shared" si="94"/>
        <v>2.634903294153651E-2</v>
      </c>
      <c r="Y615" s="21"/>
    </row>
    <row r="616" spans="12:25" x14ac:dyDescent="0.25">
      <c r="L616" s="6">
        <v>609</v>
      </c>
      <c r="M616" s="30">
        <v>0.96497533664402568</v>
      </c>
      <c r="N616" s="30">
        <v>3.5024663355974303E-2</v>
      </c>
      <c r="O616" s="30">
        <v>0.95984326958318134</v>
      </c>
      <c r="P616" s="30">
        <v>4.0156730416818699E-2</v>
      </c>
      <c r="Q616" s="30">
        <f t="shared" si="91"/>
        <v>0.96224660191485423</v>
      </c>
      <c r="R616" s="30">
        <f t="shared" si="91"/>
        <v>3.7653398085145798E-2</v>
      </c>
      <c r="S616" s="31">
        <f t="shared" si="92"/>
        <v>0.97523290513634986</v>
      </c>
      <c r="T616" s="31">
        <v>2.4767094863650099E-2</v>
      </c>
      <c r="U616" s="31">
        <f t="shared" si="93"/>
        <v>0.97221269120300902</v>
      </c>
      <c r="V616" s="31">
        <v>2.7787308796991001E-2</v>
      </c>
      <c r="W616" s="31">
        <f t="shared" si="94"/>
        <v>0.97358631411942564</v>
      </c>
      <c r="X616" s="31">
        <f t="shared" si="94"/>
        <v>2.6313685880574283E-2</v>
      </c>
      <c r="Y616" s="21"/>
    </row>
    <row r="617" spans="12:25" x14ac:dyDescent="0.25">
      <c r="L617" s="6">
        <v>610</v>
      </c>
      <c r="M617" s="30">
        <v>0.96503588822444375</v>
      </c>
      <c r="N617" s="30">
        <v>3.4964111775556299E-2</v>
      </c>
      <c r="O617" s="30">
        <v>0.95991725694702468</v>
      </c>
      <c r="P617" s="30">
        <v>4.0082743052975302E-2</v>
      </c>
      <c r="Q617" s="30">
        <f t="shared" si="91"/>
        <v>0.96231403865343301</v>
      </c>
      <c r="R617" s="30">
        <f t="shared" si="91"/>
        <v>3.758596134656695E-2</v>
      </c>
      <c r="S617" s="31">
        <f t="shared" si="92"/>
        <v>0.9752568952830678</v>
      </c>
      <c r="T617" s="31">
        <v>2.47431047169322E-2</v>
      </c>
      <c r="U617" s="31">
        <f t="shared" si="93"/>
        <v>0.97225830666362356</v>
      </c>
      <c r="V617" s="31">
        <v>2.77416933363764E-2</v>
      </c>
      <c r="W617" s="31">
        <f t="shared" si="94"/>
        <v>0.9736213934906266</v>
      </c>
      <c r="X617" s="31">
        <f t="shared" si="94"/>
        <v>2.6278606509373435E-2</v>
      </c>
      <c r="Y617" s="21"/>
    </row>
    <row r="618" spans="12:25" x14ac:dyDescent="0.25">
      <c r="L618" s="6">
        <v>611</v>
      </c>
      <c r="M618" s="30">
        <v>0.96509623032495939</v>
      </c>
      <c r="N618" s="30">
        <v>3.4903769675040601E-2</v>
      </c>
      <c r="O618" s="30">
        <v>0.95999097338758865</v>
      </c>
      <c r="P618" s="30">
        <v>4.0009026612411402E-2</v>
      </c>
      <c r="Q618" s="30">
        <f t="shared" si="91"/>
        <v>0.96238123441874945</v>
      </c>
      <c r="R618" s="30">
        <f t="shared" si="91"/>
        <v>3.7518765581250585E-2</v>
      </c>
      <c r="S618" s="31">
        <f t="shared" si="92"/>
        <v>0.97528053465697306</v>
      </c>
      <c r="T618" s="31">
        <v>2.4719465343026902E-2</v>
      </c>
      <c r="U618" s="31">
        <f t="shared" si="93"/>
        <v>0.97230374450169343</v>
      </c>
      <c r="V618" s="31">
        <v>2.76962554983066E-2</v>
      </c>
      <c r="W618" s="31">
        <f t="shared" si="94"/>
        <v>0.97365621093286447</v>
      </c>
      <c r="X618" s="31">
        <f t="shared" si="94"/>
        <v>2.6243789067135558E-2</v>
      </c>
      <c r="Y618" s="21"/>
    </row>
    <row r="619" spans="12:25" x14ac:dyDescent="0.25">
      <c r="L619" s="6">
        <v>612</v>
      </c>
      <c r="M619" s="30">
        <v>0.96515636348376388</v>
      </c>
      <c r="N619" s="30">
        <v>3.48436365162361E-2</v>
      </c>
      <c r="O619" s="30">
        <v>0.96006441960120248</v>
      </c>
      <c r="P619" s="30">
        <v>3.99355803987975E-2</v>
      </c>
      <c r="Q619" s="30">
        <f t="shared" si="91"/>
        <v>0.96244818983004976</v>
      </c>
      <c r="R619" s="30">
        <f t="shared" si="91"/>
        <v>3.7451810169950223E-2</v>
      </c>
      <c r="S619" s="31">
        <f t="shared" si="92"/>
        <v>0.97530383166082601</v>
      </c>
      <c r="T619" s="31">
        <v>2.4696168339173999E-2</v>
      </c>
      <c r="U619" s="31">
        <f t="shared" si="93"/>
        <v>0.97234900797059032</v>
      </c>
      <c r="V619" s="31">
        <v>2.76509920294097E-2</v>
      </c>
      <c r="W619" s="31">
        <f t="shared" si="94"/>
        <v>0.97369077220693812</v>
      </c>
      <c r="X619" s="31">
        <f t="shared" si="94"/>
        <v>2.6209227793061972E-2</v>
      </c>
      <c r="Y619" s="21"/>
    </row>
    <row r="620" spans="12:25" x14ac:dyDescent="0.25">
      <c r="L620" s="6">
        <v>613</v>
      </c>
      <c r="M620" s="30">
        <v>0.96521628823904826</v>
      </c>
      <c r="N620" s="30">
        <v>3.4783711760951699E-2</v>
      </c>
      <c r="O620" s="30">
        <v>0.96013759628419626</v>
      </c>
      <c r="P620" s="30">
        <v>3.9862403715803699E-2</v>
      </c>
      <c r="Q620" s="30">
        <f t="shared" si="91"/>
        <v>0.96251490550658081</v>
      </c>
      <c r="R620" s="30">
        <f t="shared" si="91"/>
        <v>3.7385094493419195E-2</v>
      </c>
      <c r="S620" s="31">
        <f t="shared" si="92"/>
        <v>0.97532679469738637</v>
      </c>
      <c r="T620" s="31">
        <v>2.4673205302613601E-2</v>
      </c>
      <c r="U620" s="31">
        <f t="shared" si="93"/>
        <v>0.97239410032368578</v>
      </c>
      <c r="V620" s="31">
        <v>2.7605899676314199E-2</v>
      </c>
      <c r="W620" s="31">
        <f t="shared" si="94"/>
        <v>0.97372508307364558</v>
      </c>
      <c r="X620" s="31">
        <f t="shared" si="94"/>
        <v>2.6174916926354375E-2</v>
      </c>
      <c r="Y620" s="21"/>
    </row>
    <row r="621" spans="12:25" x14ac:dyDescent="0.25">
      <c r="L621" s="6">
        <v>614</v>
      </c>
      <c r="M621" s="30">
        <v>0.96527600512900347</v>
      </c>
      <c r="N621" s="30">
        <v>3.4723994870996498E-2</v>
      </c>
      <c r="O621" s="30">
        <v>0.96021050413289966</v>
      </c>
      <c r="P621" s="30">
        <v>3.97894958671004E-2</v>
      </c>
      <c r="Q621" s="30">
        <f t="shared" si="91"/>
        <v>0.96258138206758892</v>
      </c>
      <c r="R621" s="30">
        <f t="shared" si="91"/>
        <v>3.7318617932411091E-2</v>
      </c>
      <c r="S621" s="31">
        <f t="shared" si="92"/>
        <v>0.97534943216941428</v>
      </c>
      <c r="T621" s="31">
        <v>2.4650567830585699E-2</v>
      </c>
      <c r="U621" s="31">
        <f t="shared" si="93"/>
        <v>0.97243902481435174</v>
      </c>
      <c r="V621" s="31">
        <v>2.75609751856483E-2</v>
      </c>
      <c r="W621" s="31">
        <f t="shared" si="94"/>
        <v>0.97375914929378582</v>
      </c>
      <c r="X621" s="31">
        <f t="shared" si="94"/>
        <v>2.6140850706214247E-2</v>
      </c>
      <c r="Y621" s="21"/>
    </row>
    <row r="622" spans="12:25" x14ac:dyDescent="0.25">
      <c r="L622" s="6">
        <v>615</v>
      </c>
      <c r="M622" s="30">
        <v>0.96533551469182077</v>
      </c>
      <c r="N622" s="30">
        <v>3.4664485308179199E-2</v>
      </c>
      <c r="O622" s="30">
        <v>0.96028314384364222</v>
      </c>
      <c r="P622" s="30">
        <v>3.9716856156357797E-2</v>
      </c>
      <c r="Q622" s="30">
        <f t="shared" si="91"/>
        <v>0.96264762013232086</v>
      </c>
      <c r="R622" s="30">
        <f t="shared" si="91"/>
        <v>3.7252379867679181E-2</v>
      </c>
      <c r="S622" s="31">
        <f t="shared" si="92"/>
        <v>0.97537175247966967</v>
      </c>
      <c r="T622" s="31">
        <v>2.4628247520330299E-2</v>
      </c>
      <c r="U622" s="31">
        <f t="shared" si="93"/>
        <v>0.97248378469595975</v>
      </c>
      <c r="V622" s="31">
        <v>2.75162153040403E-2</v>
      </c>
      <c r="W622" s="31">
        <f t="shared" si="94"/>
        <v>0.97379297662815689</v>
      </c>
      <c r="X622" s="31">
        <f t="shared" si="94"/>
        <v>2.6107023371843126E-2</v>
      </c>
      <c r="Y622" s="21"/>
    </row>
    <row r="623" spans="12:25" x14ac:dyDescent="0.25">
      <c r="L623" s="6">
        <v>616</v>
      </c>
      <c r="M623" s="30">
        <v>0.965394817465691</v>
      </c>
      <c r="N623" s="30">
        <v>3.4605182534308998E-2</v>
      </c>
      <c r="O623" s="30">
        <v>0.96035551611275372</v>
      </c>
      <c r="P623" s="30">
        <v>3.9644483887246298E-2</v>
      </c>
      <c r="Q623" s="30">
        <f t="shared" si="91"/>
        <v>0.96271362032002283</v>
      </c>
      <c r="R623" s="30">
        <f t="shared" si="91"/>
        <v>3.7186379679977108E-2</v>
      </c>
      <c r="S623" s="31">
        <f t="shared" si="92"/>
        <v>0.9753937640309126</v>
      </c>
      <c r="T623" s="31">
        <v>2.4606235969087401E-2</v>
      </c>
      <c r="U623" s="31">
        <f t="shared" si="93"/>
        <v>0.97252838322188162</v>
      </c>
      <c r="V623" s="31">
        <v>2.74716167781184E-2</v>
      </c>
      <c r="W623" s="31">
        <f t="shared" si="94"/>
        <v>0.97382657083755753</v>
      </c>
      <c r="X623" s="31">
        <f t="shared" si="94"/>
        <v>2.6073429162442492E-2</v>
      </c>
      <c r="Y623" s="21"/>
    </row>
    <row r="624" spans="12:25" x14ac:dyDescent="0.25">
      <c r="L624" s="6">
        <v>617</v>
      </c>
      <c r="M624" s="30">
        <v>0.96545391398880531</v>
      </c>
      <c r="N624" s="30">
        <v>3.4546086011194702E-2</v>
      </c>
      <c r="O624" s="30">
        <v>0.96042762163656381</v>
      </c>
      <c r="P624" s="30">
        <v>3.9572378363436203E-2</v>
      </c>
      <c r="Q624" s="30">
        <f t="shared" si="91"/>
        <v>0.96277938324994183</v>
      </c>
      <c r="R624" s="30">
        <f t="shared" si="91"/>
        <v>3.7120616750058247E-2</v>
      </c>
      <c r="S624" s="31">
        <f t="shared" si="92"/>
        <v>0.97541547522590311</v>
      </c>
      <c r="T624" s="31">
        <v>2.4584524774096901E-2</v>
      </c>
      <c r="U624" s="31">
        <f t="shared" si="93"/>
        <v>0.97257282364548903</v>
      </c>
      <c r="V624" s="31">
        <v>2.7427176354511001E-2</v>
      </c>
      <c r="W624" s="31">
        <f t="shared" si="94"/>
        <v>0.97385993768278611</v>
      </c>
      <c r="X624" s="31">
        <f t="shared" si="94"/>
        <v>2.6040062317213883E-2</v>
      </c>
      <c r="Y624" s="21"/>
    </row>
    <row r="625" spans="12:25" x14ac:dyDescent="0.25">
      <c r="L625" s="6">
        <v>618</v>
      </c>
      <c r="M625" s="30">
        <v>0.96551280479935475</v>
      </c>
      <c r="N625" s="30">
        <v>3.4487195200645297E-2</v>
      </c>
      <c r="O625" s="30">
        <v>0.96049946111140228</v>
      </c>
      <c r="P625" s="30">
        <v>3.9500538888597697E-2</v>
      </c>
      <c r="Q625" s="30">
        <f t="shared" si="91"/>
        <v>0.96284490954132396</v>
      </c>
      <c r="R625" s="30">
        <f t="shared" si="91"/>
        <v>3.7055090458676013E-2</v>
      </c>
      <c r="S625" s="31">
        <f t="shared" si="92"/>
        <v>0.97543689446740101</v>
      </c>
      <c r="T625" s="31">
        <v>2.4563105532599001E-2</v>
      </c>
      <c r="U625" s="31">
        <f t="shared" si="93"/>
        <v>0.97261710922015365</v>
      </c>
      <c r="V625" s="31">
        <v>2.7382890779846299E-2</v>
      </c>
      <c r="W625" s="31">
        <f t="shared" si="94"/>
        <v>0.97389308292464105</v>
      </c>
      <c r="X625" s="31">
        <f t="shared" si="94"/>
        <v>2.6006917075358883E-2</v>
      </c>
      <c r="Y625" s="21"/>
    </row>
    <row r="626" spans="12:25" x14ac:dyDescent="0.25">
      <c r="L626" s="6">
        <v>619</v>
      </c>
      <c r="M626" s="30">
        <v>0.96557149043553026</v>
      </c>
      <c r="N626" s="30">
        <v>3.4428509564469703E-2</v>
      </c>
      <c r="O626" s="30">
        <v>0.96057103523359888</v>
      </c>
      <c r="P626" s="30">
        <v>3.9428964766401099E-2</v>
      </c>
      <c r="Q626" s="30">
        <f t="shared" si="91"/>
        <v>0.96291019981341608</v>
      </c>
      <c r="R626" s="30">
        <f t="shared" si="91"/>
        <v>3.698980018658387E-2</v>
      </c>
      <c r="S626" s="31">
        <f t="shared" si="92"/>
        <v>0.97545803015816646</v>
      </c>
      <c r="T626" s="31">
        <v>2.4541969841833499E-2</v>
      </c>
      <c r="U626" s="31">
        <f t="shared" si="93"/>
        <v>0.97266124319924729</v>
      </c>
      <c r="V626" s="31">
        <v>2.7338756800752699E-2</v>
      </c>
      <c r="W626" s="31">
        <f t="shared" si="94"/>
        <v>0.97392601232392106</v>
      </c>
      <c r="X626" s="31">
        <f t="shared" si="94"/>
        <v>2.5973987676078975E-2</v>
      </c>
      <c r="Y626" s="21"/>
    </row>
    <row r="627" spans="12:25" x14ac:dyDescent="0.25">
      <c r="L627" s="6">
        <v>620</v>
      </c>
      <c r="M627" s="30">
        <v>0.9656299714355232</v>
      </c>
      <c r="N627" s="30">
        <v>3.4370028564476802E-2</v>
      </c>
      <c r="O627" s="30">
        <v>0.96064234469948317</v>
      </c>
      <c r="P627" s="30">
        <v>3.9357655300516797E-2</v>
      </c>
      <c r="Q627" s="30">
        <f t="shared" si="91"/>
        <v>0.96297525468546474</v>
      </c>
      <c r="R627" s="30">
        <f t="shared" si="91"/>
        <v>3.6924745314535268E-2</v>
      </c>
      <c r="S627" s="31">
        <f t="shared" si="92"/>
        <v>0.9754788907009595</v>
      </c>
      <c r="T627" s="31">
        <v>2.45211092990405E-2</v>
      </c>
      <c r="U627" s="31">
        <f t="shared" si="93"/>
        <v>0.97270522883614174</v>
      </c>
      <c r="V627" s="31">
        <v>2.7294771163858301E-2</v>
      </c>
      <c r="W627" s="31">
        <f t="shared" si="94"/>
        <v>0.97395873164142444</v>
      </c>
      <c r="X627" s="31">
        <f t="shared" si="94"/>
        <v>2.5941268358575645E-2</v>
      </c>
      <c r="Y627" s="21"/>
    </row>
    <row r="628" spans="12:25" x14ac:dyDescent="0.25">
      <c r="L628" s="6">
        <v>621</v>
      </c>
      <c r="M628" s="30">
        <v>0.96568824833752431</v>
      </c>
      <c r="N628" s="30">
        <v>3.4311751662475701E-2</v>
      </c>
      <c r="O628" s="30">
        <v>0.96071339020538493</v>
      </c>
      <c r="P628" s="30">
        <v>3.9286609794615103E-2</v>
      </c>
      <c r="Q628" s="30">
        <f t="shared" si="91"/>
        <v>0.96304007477671627</v>
      </c>
      <c r="R628" s="30">
        <f t="shared" si="91"/>
        <v>3.6859925223283754E-2</v>
      </c>
      <c r="S628" s="31">
        <f t="shared" si="92"/>
        <v>0.97549948449854007</v>
      </c>
      <c r="T628" s="31">
        <v>2.4500515501459898E-2</v>
      </c>
      <c r="U628" s="31">
        <f t="shared" si="93"/>
        <v>0.97274906938420846</v>
      </c>
      <c r="V628" s="31">
        <v>2.7250930615791501E-2</v>
      </c>
      <c r="W628" s="31">
        <f t="shared" si="94"/>
        <v>0.97399124663794956</v>
      </c>
      <c r="X628" s="31">
        <f t="shared" si="94"/>
        <v>2.5908753362050431E-2</v>
      </c>
      <c r="Y628" s="21"/>
    </row>
    <row r="629" spans="12:25" x14ac:dyDescent="0.25">
      <c r="L629" s="6">
        <v>622</v>
      </c>
      <c r="M629" s="30">
        <v>0.96574632167972485</v>
      </c>
      <c r="N629" s="30">
        <v>3.4253678320275101E-2</v>
      </c>
      <c r="O629" s="30">
        <v>0.96078417244763392</v>
      </c>
      <c r="P629" s="30">
        <v>3.9215827552366099E-2</v>
      </c>
      <c r="Q629" s="30">
        <f t="shared" si="91"/>
        <v>0.96310466070641754</v>
      </c>
      <c r="R629" s="30">
        <f t="shared" si="91"/>
        <v>3.6795339293582544E-2</v>
      </c>
      <c r="S629" s="31">
        <f t="shared" si="92"/>
        <v>0.97551981995366821</v>
      </c>
      <c r="T629" s="31">
        <v>2.44801800463318E-2</v>
      </c>
      <c r="U629" s="31">
        <f t="shared" si="93"/>
        <v>0.97279276809681936</v>
      </c>
      <c r="V629" s="31">
        <v>2.7207231903180602E-2</v>
      </c>
      <c r="W629" s="31">
        <f t="shared" si="94"/>
        <v>0.97402356307429505</v>
      </c>
      <c r="X629" s="31">
        <f t="shared" si="94"/>
        <v>2.5876436925704918E-2</v>
      </c>
      <c r="Y629" s="21"/>
    </row>
    <row r="630" spans="12:25" x14ac:dyDescent="0.25">
      <c r="L630" s="6">
        <v>623</v>
      </c>
      <c r="M630" s="30">
        <v>0.96580419200031575</v>
      </c>
      <c r="N630" s="30">
        <v>3.4195807999684198E-2</v>
      </c>
      <c r="O630" s="30">
        <v>0.96085469212255958</v>
      </c>
      <c r="P630" s="30">
        <v>3.9145307877440402E-2</v>
      </c>
      <c r="Q630" s="30">
        <f t="shared" si="91"/>
        <v>0.96316901309381464</v>
      </c>
      <c r="R630" s="30">
        <f t="shared" si="91"/>
        <v>3.6730986906185384E-2</v>
      </c>
      <c r="S630" s="31">
        <f t="shared" si="92"/>
        <v>0.97553990546910385</v>
      </c>
      <c r="T630" s="31">
        <v>2.44600945308962E-2</v>
      </c>
      <c r="U630" s="31">
        <f t="shared" si="93"/>
        <v>0.97283632822734611</v>
      </c>
      <c r="V630" s="31">
        <v>2.71636717726539E-2</v>
      </c>
      <c r="W630" s="31">
        <f t="shared" si="94"/>
        <v>0.97405568671125942</v>
      </c>
      <c r="X630" s="31">
        <f t="shared" si="94"/>
        <v>2.5844313288740636E-2</v>
      </c>
      <c r="Y630" s="21"/>
    </row>
    <row r="631" spans="12:25" x14ac:dyDescent="0.25">
      <c r="L631" s="6">
        <v>624</v>
      </c>
      <c r="M631" s="30">
        <v>0.96586185983748818</v>
      </c>
      <c r="N631" s="30">
        <v>3.41381401625118E-2</v>
      </c>
      <c r="O631" s="30">
        <v>0.96092494992649202</v>
      </c>
      <c r="P631" s="30">
        <v>3.9075050073507998E-2</v>
      </c>
      <c r="Q631" s="30">
        <f t="shared" si="91"/>
        <v>0.96323313255815446</v>
      </c>
      <c r="R631" s="30">
        <f t="shared" si="91"/>
        <v>3.6666867441845497E-2</v>
      </c>
      <c r="S631" s="31">
        <f t="shared" si="92"/>
        <v>0.97555974944760704</v>
      </c>
      <c r="T631" s="31">
        <v>2.4440250552393E-2</v>
      </c>
      <c r="U631" s="31">
        <f t="shared" si="93"/>
        <v>0.97287975302916041</v>
      </c>
      <c r="V631" s="31">
        <v>2.71202469708396E-2</v>
      </c>
      <c r="W631" s="31">
        <f t="shared" si="94"/>
        <v>0.97408762330964094</v>
      </c>
      <c r="X631" s="31">
        <f t="shared" si="94"/>
        <v>2.5812376690359025E-2</v>
      </c>
      <c r="Y631" s="21"/>
    </row>
    <row r="632" spans="12:25" x14ac:dyDescent="0.25">
      <c r="L632" s="6">
        <v>625</v>
      </c>
      <c r="M632" s="30">
        <v>0.96591932572943318</v>
      </c>
      <c r="N632" s="30">
        <v>3.4080674270566803E-2</v>
      </c>
      <c r="O632" s="30">
        <v>0.96099494655576057</v>
      </c>
      <c r="P632" s="30">
        <v>3.90050534442394E-2</v>
      </c>
      <c r="Q632" s="30">
        <f t="shared" si="91"/>
        <v>0.96329701971868364</v>
      </c>
      <c r="R632" s="30">
        <f t="shared" si="91"/>
        <v>3.6602980281316422E-2</v>
      </c>
      <c r="S632" s="31">
        <f t="shared" si="92"/>
        <v>0.97557936029193781</v>
      </c>
      <c r="T632" s="31">
        <v>2.44206397080622E-2</v>
      </c>
      <c r="U632" s="31">
        <f t="shared" si="93"/>
        <v>0.97292304575563404</v>
      </c>
      <c r="V632" s="31">
        <v>2.7076954244366E-2</v>
      </c>
      <c r="W632" s="31">
        <f t="shared" si="94"/>
        <v>0.97411937863023845</v>
      </c>
      <c r="X632" s="31">
        <f t="shared" si="94"/>
        <v>2.5780621369761614E-2</v>
      </c>
      <c r="Y632" s="21"/>
    </row>
    <row r="633" spans="12:25" x14ac:dyDescent="0.25">
      <c r="L633" s="6">
        <v>626</v>
      </c>
      <c r="M633" s="30">
        <v>0.96597659021434179</v>
      </c>
      <c r="N633" s="30">
        <v>3.4023409785658203E-2</v>
      </c>
      <c r="O633" s="30">
        <v>0.96106468270669532</v>
      </c>
      <c r="P633" s="30">
        <v>3.8935317293304697E-2</v>
      </c>
      <c r="Q633" s="30">
        <f t="shared" si="91"/>
        <v>0.96336067519464841</v>
      </c>
      <c r="R633" s="30">
        <f t="shared" si="91"/>
        <v>3.6539324805351527E-2</v>
      </c>
      <c r="S633" s="31">
        <f t="shared" si="92"/>
        <v>0.97559874640485611</v>
      </c>
      <c r="T633" s="31">
        <v>2.4401253595143901E-2</v>
      </c>
      <c r="U633" s="31">
        <f t="shared" si="93"/>
        <v>0.97296620966013858</v>
      </c>
      <c r="V633" s="31">
        <v>2.7033790339861401E-2</v>
      </c>
      <c r="W633" s="31">
        <f t="shared" si="94"/>
        <v>0.97415095843385002</v>
      </c>
      <c r="X633" s="31">
        <f t="shared" si="94"/>
        <v>2.5749041566149992E-2</v>
      </c>
      <c r="Y633" s="21"/>
    </row>
    <row r="634" spans="12:25" x14ac:dyDescent="0.25">
      <c r="L634" s="6">
        <v>627</v>
      </c>
      <c r="M634" s="30">
        <v>0.96603365383040496</v>
      </c>
      <c r="N634" s="30">
        <v>3.3966346169594999E-2</v>
      </c>
      <c r="O634" s="30">
        <v>0.96113415907562549</v>
      </c>
      <c r="P634" s="30">
        <v>3.8865840924374499E-2</v>
      </c>
      <c r="Q634" s="30">
        <f t="shared" si="91"/>
        <v>0.96342409960529551</v>
      </c>
      <c r="R634" s="30">
        <f t="shared" si="91"/>
        <v>3.6475900394704441E-2</v>
      </c>
      <c r="S634" s="31">
        <f t="shared" si="92"/>
        <v>0.97561791618912197</v>
      </c>
      <c r="T634" s="31">
        <v>2.4382083810877999E-2</v>
      </c>
      <c r="U634" s="31">
        <f t="shared" si="93"/>
        <v>0.97300924799604582</v>
      </c>
      <c r="V634" s="31">
        <v>2.6990752003954201E-2</v>
      </c>
      <c r="W634" s="31">
        <f t="shared" si="94"/>
        <v>0.97418236848127426</v>
      </c>
      <c r="X634" s="31">
        <f t="shared" si="94"/>
        <v>2.5717631518725696E-2</v>
      </c>
      <c r="Y634" s="21"/>
    </row>
    <row r="635" spans="12:25" x14ac:dyDescent="0.25">
      <c r="L635" s="6">
        <v>628</v>
      </c>
      <c r="M635" s="30">
        <v>0.96609051711581395</v>
      </c>
      <c r="N635" s="30">
        <v>3.3909482884186097E-2</v>
      </c>
      <c r="O635" s="30">
        <v>0.9612033763588812</v>
      </c>
      <c r="P635" s="30">
        <v>3.8796623641118799E-2</v>
      </c>
      <c r="Q635" s="30">
        <f t="shared" si="91"/>
        <v>0.96348729356987151</v>
      </c>
      <c r="R635" s="30">
        <f t="shared" si="91"/>
        <v>3.6412706430128464E-2</v>
      </c>
      <c r="S635" s="31">
        <f t="shared" si="92"/>
        <v>0.97563687804749544</v>
      </c>
      <c r="T635" s="31">
        <v>2.4363121952504601E-2</v>
      </c>
      <c r="U635" s="31">
        <f t="shared" si="93"/>
        <v>0.97305216401672756</v>
      </c>
      <c r="V635" s="31">
        <v>2.6947835983272401E-2</v>
      </c>
      <c r="W635" s="31">
        <f t="shared" si="94"/>
        <v>0.97421361453330979</v>
      </c>
      <c r="X635" s="31">
        <f t="shared" si="94"/>
        <v>2.5686385466690158E-2</v>
      </c>
      <c r="Y635" s="21"/>
    </row>
    <row r="636" spans="12:25" x14ac:dyDescent="0.25">
      <c r="L636" s="6">
        <v>629</v>
      </c>
      <c r="M636" s="30">
        <v>0.96614718060875959</v>
      </c>
      <c r="N636" s="30">
        <v>3.38528193912404E-2</v>
      </c>
      <c r="O636" s="30">
        <v>0.96127233525279199</v>
      </c>
      <c r="P636" s="30">
        <v>3.8727664747207999E-2</v>
      </c>
      <c r="Q636" s="30">
        <f t="shared" si="91"/>
        <v>0.96355025770762293</v>
      </c>
      <c r="R636" s="30">
        <f t="shared" si="91"/>
        <v>3.6349742292377057E-2</v>
      </c>
      <c r="S636" s="31">
        <f t="shared" si="92"/>
        <v>0.97565564038273644</v>
      </c>
      <c r="T636" s="31">
        <v>2.4344359617263601E-2</v>
      </c>
      <c r="U636" s="31">
        <f t="shared" si="93"/>
        <v>0.97309496097555537</v>
      </c>
      <c r="V636" s="31">
        <v>2.6905039024444601E-2</v>
      </c>
      <c r="W636" s="31">
        <f t="shared" si="94"/>
        <v>0.974244702350755</v>
      </c>
      <c r="X636" s="31">
        <f t="shared" si="94"/>
        <v>2.5655297649245012E-2</v>
      </c>
      <c r="Y636" s="21"/>
    </row>
    <row r="637" spans="12:25" x14ac:dyDescent="0.25">
      <c r="L637" s="6">
        <v>630</v>
      </c>
      <c r="M637" s="30">
        <v>0.96620364484743315</v>
      </c>
      <c r="N637" s="30">
        <v>3.3796355152566897E-2</v>
      </c>
      <c r="O637" s="30">
        <v>0.96134103645368763</v>
      </c>
      <c r="P637" s="30">
        <v>3.8658963546312403E-2</v>
      </c>
      <c r="Q637" s="30">
        <f t="shared" si="91"/>
        <v>0.96361299263779632</v>
      </c>
      <c r="R637" s="30">
        <f t="shared" si="91"/>
        <v>3.6287007362203708E-2</v>
      </c>
      <c r="S637" s="31">
        <f t="shared" si="92"/>
        <v>0.97567421159760503</v>
      </c>
      <c r="T637" s="31">
        <v>2.4325788402395E-2</v>
      </c>
      <c r="U637" s="31">
        <f t="shared" si="93"/>
        <v>0.97313764212590115</v>
      </c>
      <c r="V637" s="31">
        <v>2.6862357874098901E-2</v>
      </c>
      <c r="W637" s="31">
        <f t="shared" si="94"/>
        <v>0.97427563769440839</v>
      </c>
      <c r="X637" s="31">
        <f t="shared" si="94"/>
        <v>2.5624362305591692E-2</v>
      </c>
      <c r="Y637" s="21"/>
    </row>
    <row r="638" spans="12:25" x14ac:dyDescent="0.25">
      <c r="L638" s="6">
        <v>631</v>
      </c>
      <c r="M638" s="30">
        <v>0.96625991037002545</v>
      </c>
      <c r="N638" s="30">
        <v>3.3740089629974497E-2</v>
      </c>
      <c r="O638" s="30">
        <v>0.96140948065789755</v>
      </c>
      <c r="P638" s="30">
        <v>3.8590519342102399E-2</v>
      </c>
      <c r="Q638" s="30">
        <f t="shared" si="91"/>
        <v>0.96367549897963811</v>
      </c>
      <c r="R638" s="30">
        <f t="shared" si="91"/>
        <v>3.6224501020361899E-2</v>
      </c>
      <c r="S638" s="31">
        <f t="shared" si="92"/>
        <v>0.97569260009486114</v>
      </c>
      <c r="T638" s="31">
        <v>2.4307399905138902E-2</v>
      </c>
      <c r="U638" s="31">
        <f t="shared" si="93"/>
        <v>0.97318021072113636</v>
      </c>
      <c r="V638" s="31">
        <v>2.6819789278863599E-2</v>
      </c>
      <c r="W638" s="31">
        <f t="shared" si="94"/>
        <v>0.97430642632506825</v>
      </c>
      <c r="X638" s="31">
        <f t="shared" si="94"/>
        <v>2.5593573674931785E-2</v>
      </c>
      <c r="Y638" s="21"/>
    </row>
    <row r="639" spans="12:25" x14ac:dyDescent="0.25">
      <c r="L639" s="6">
        <v>632</v>
      </c>
      <c r="M639" s="30">
        <v>0.96631597771472788</v>
      </c>
      <c r="N639" s="30">
        <v>3.3684022285272099E-2</v>
      </c>
      <c r="O639" s="30">
        <v>0.96147766856175187</v>
      </c>
      <c r="P639" s="30">
        <v>3.8522331438248097E-2</v>
      </c>
      <c r="Q639" s="30">
        <f t="shared" si="91"/>
        <v>0.96373777735239496</v>
      </c>
      <c r="R639" s="30">
        <f t="shared" si="91"/>
        <v>3.6162222647604964E-2</v>
      </c>
      <c r="S639" s="31">
        <f t="shared" si="92"/>
        <v>0.97571081427726492</v>
      </c>
      <c r="T639" s="31">
        <v>2.4289185722735099E-2</v>
      </c>
      <c r="U639" s="31">
        <f t="shared" si="93"/>
        <v>0.97322267001463303</v>
      </c>
      <c r="V639" s="31">
        <v>2.6777329985366999E-2</v>
      </c>
      <c r="W639" s="31">
        <f t="shared" si="94"/>
        <v>0.97433707400353331</v>
      </c>
      <c r="X639" s="31">
        <f t="shared" si="94"/>
        <v>2.5562925996466729E-2</v>
      </c>
      <c r="Y639" s="21"/>
    </row>
    <row r="640" spans="12:25" x14ac:dyDescent="0.25">
      <c r="L640" s="6">
        <v>633</v>
      </c>
      <c r="M640" s="30">
        <v>0.96637184741973114</v>
      </c>
      <c r="N640" s="30">
        <v>3.36281525802688E-2</v>
      </c>
      <c r="O640" s="30">
        <v>0.96154560086158014</v>
      </c>
      <c r="P640" s="30">
        <v>3.8454399138419901E-2</v>
      </c>
      <c r="Q640" s="30">
        <f t="shared" si="91"/>
        <v>0.96379982837531353</v>
      </c>
      <c r="R640" s="30">
        <f t="shared" si="91"/>
        <v>3.610017162468647E-2</v>
      </c>
      <c r="S640" s="31">
        <f t="shared" si="92"/>
        <v>0.97572886254757618</v>
      </c>
      <c r="T640" s="31">
        <v>2.4271137452423801E-2</v>
      </c>
      <c r="U640" s="31">
        <f t="shared" si="93"/>
        <v>0.97326502325976261</v>
      </c>
      <c r="V640" s="31">
        <v>2.67349767402374E-2</v>
      </c>
      <c r="W640" s="31">
        <f t="shared" si="94"/>
        <v>0.97436758649060184</v>
      </c>
      <c r="X640" s="31">
        <f t="shared" si="94"/>
        <v>2.5532413509398152E-2</v>
      </c>
      <c r="Y640" s="21"/>
    </row>
    <row r="641" spans="12:25" x14ac:dyDescent="0.25">
      <c r="L641" s="6">
        <v>634</v>
      </c>
      <c r="M641" s="30">
        <v>0.96642752002322674</v>
      </c>
      <c r="N641" s="30">
        <v>3.3572479976773303E-2</v>
      </c>
      <c r="O641" s="30">
        <v>0.9616132782537119</v>
      </c>
      <c r="P641" s="30">
        <v>3.8386721746288099E-2</v>
      </c>
      <c r="Q641" s="30">
        <f t="shared" si="91"/>
        <v>0.96386165266764023</v>
      </c>
      <c r="R641" s="30">
        <f t="shared" si="91"/>
        <v>3.6038347332359763E-2</v>
      </c>
      <c r="S641" s="31">
        <f t="shared" si="92"/>
        <v>0.97574675330855509</v>
      </c>
      <c r="T641" s="31">
        <v>2.42532466914449E-2</v>
      </c>
      <c r="U641" s="31">
        <f t="shared" si="93"/>
        <v>0.97330727370989689</v>
      </c>
      <c r="V641" s="31">
        <v>2.6692726290103101E-2</v>
      </c>
      <c r="W641" s="31">
        <f t="shared" si="94"/>
        <v>0.97439796954707247</v>
      </c>
      <c r="X641" s="31">
        <f t="shared" si="94"/>
        <v>2.5502030452927548E-2</v>
      </c>
      <c r="Y641" s="21"/>
    </row>
    <row r="642" spans="12:25" x14ac:dyDescent="0.25">
      <c r="L642" s="6">
        <v>635</v>
      </c>
      <c r="M642" s="30">
        <v>0.96648299606340515</v>
      </c>
      <c r="N642" s="30">
        <v>3.3517003936594798E-2</v>
      </c>
      <c r="O642" s="30">
        <v>0.96168070143447704</v>
      </c>
      <c r="P642" s="30">
        <v>3.8319298565522998E-2</v>
      </c>
      <c r="Q642" s="30">
        <f t="shared" si="91"/>
        <v>0.96392325084862152</v>
      </c>
      <c r="R642" s="30">
        <f t="shared" si="91"/>
        <v>3.5976749151378412E-2</v>
      </c>
      <c r="S642" s="31">
        <f t="shared" si="92"/>
        <v>0.97576449496296158</v>
      </c>
      <c r="T642" s="31">
        <v>2.4235505037038401E-2</v>
      </c>
      <c r="U642" s="31">
        <f t="shared" si="93"/>
        <v>0.97334942461840768</v>
      </c>
      <c r="V642" s="31">
        <v>2.6650575381592299E-2</v>
      </c>
      <c r="W642" s="31">
        <f t="shared" si="94"/>
        <v>0.97442822893374359</v>
      </c>
      <c r="X642" s="31">
        <f t="shared" si="94"/>
        <v>2.547177106625639E-2</v>
      </c>
      <c r="Y642" s="21"/>
    </row>
    <row r="643" spans="12:25" x14ac:dyDescent="0.25">
      <c r="L643" s="6">
        <v>636</v>
      </c>
      <c r="M643" s="30">
        <v>0.96653827607845788</v>
      </c>
      <c r="N643" s="30">
        <v>3.3461723921542098E-2</v>
      </c>
      <c r="O643" s="30">
        <v>0.9617478711002051</v>
      </c>
      <c r="P643" s="30">
        <v>3.8252128899794902E-2</v>
      </c>
      <c r="Q643" s="30">
        <f t="shared" si="91"/>
        <v>0.96398462353750425</v>
      </c>
      <c r="R643" s="30">
        <f t="shared" si="91"/>
        <v>3.5915376462495804E-2</v>
      </c>
      <c r="S643" s="31">
        <f t="shared" si="92"/>
        <v>0.97578209591355569</v>
      </c>
      <c r="T643" s="31">
        <v>2.4217904086444302E-2</v>
      </c>
      <c r="U643" s="31">
        <f t="shared" si="93"/>
        <v>0.97339147923866665</v>
      </c>
      <c r="V643" s="31">
        <v>2.6608520761333399E-2</v>
      </c>
      <c r="W643" s="31">
        <f t="shared" si="94"/>
        <v>0.97445837041141381</v>
      </c>
      <c r="X643" s="31">
        <f t="shared" si="94"/>
        <v>2.5441629588586277E-2</v>
      </c>
      <c r="Y643" s="21"/>
    </row>
    <row r="644" spans="12:25" x14ac:dyDescent="0.25">
      <c r="L644" s="6">
        <v>637</v>
      </c>
      <c r="M644" s="30">
        <v>0.96659336060657586</v>
      </c>
      <c r="N644" s="30">
        <v>3.3406639393424101E-2</v>
      </c>
      <c r="O644" s="30">
        <v>0.96181478794722586</v>
      </c>
      <c r="P644" s="30">
        <v>3.8185212052774101E-2</v>
      </c>
      <c r="Q644" s="30">
        <f t="shared" si="91"/>
        <v>0.96404577135353464</v>
      </c>
      <c r="R644" s="30">
        <f t="shared" si="91"/>
        <v>3.5854228646465369E-2</v>
      </c>
      <c r="S644" s="31">
        <f t="shared" si="92"/>
        <v>0.97579956456309735</v>
      </c>
      <c r="T644" s="31">
        <v>2.42004354369026E-2</v>
      </c>
      <c r="U644" s="31">
        <f t="shared" si="93"/>
        <v>0.97343344082404537</v>
      </c>
      <c r="V644" s="31">
        <v>2.6566559175954602E-2</v>
      </c>
      <c r="W644" s="31">
        <f t="shared" si="94"/>
        <v>0.97448839974088131</v>
      </c>
      <c r="X644" s="31">
        <f t="shared" si="94"/>
        <v>2.5411600259118684E-2</v>
      </c>
      <c r="Y644" s="21"/>
    </row>
    <row r="645" spans="12:25" x14ac:dyDescent="0.25">
      <c r="L645" s="6">
        <v>638</v>
      </c>
      <c r="M645" s="30">
        <v>0.96664825018595013</v>
      </c>
      <c r="N645" s="30">
        <v>3.3351749814049897E-2</v>
      </c>
      <c r="O645" s="30">
        <v>0.9618814526718692</v>
      </c>
      <c r="P645" s="30">
        <v>3.8118547328130803E-2</v>
      </c>
      <c r="Q645" s="30">
        <f t="shared" si="91"/>
        <v>0.96410669491595946</v>
      </c>
      <c r="R645" s="30">
        <f t="shared" si="91"/>
        <v>3.5793305084040591E-2</v>
      </c>
      <c r="S645" s="31">
        <f t="shared" si="92"/>
        <v>0.97581690931434673</v>
      </c>
      <c r="T645" s="31">
        <v>2.4183090685653299E-2</v>
      </c>
      <c r="U645" s="31">
        <f t="shared" si="93"/>
        <v>0.97347531262791576</v>
      </c>
      <c r="V645" s="31">
        <v>2.6524687372084198E-2</v>
      </c>
      <c r="W645" s="31">
        <f t="shared" si="94"/>
        <v>0.9745183226829448</v>
      </c>
      <c r="X645" s="31">
        <f t="shared" si="94"/>
        <v>2.5381677317055144E-2</v>
      </c>
      <c r="Y645" s="21"/>
    </row>
    <row r="646" spans="12:25" x14ac:dyDescent="0.25">
      <c r="L646" s="6">
        <v>639</v>
      </c>
      <c r="M646" s="30">
        <v>0.96670294535477175</v>
      </c>
      <c r="N646" s="30">
        <v>3.3297054645228301E-2</v>
      </c>
      <c r="O646" s="30">
        <v>0.96194786597046456</v>
      </c>
      <c r="P646" s="30">
        <v>3.8052134029535403E-2</v>
      </c>
      <c r="Q646" s="30">
        <f t="shared" si="91"/>
        <v>0.96416739484402514</v>
      </c>
      <c r="R646" s="30">
        <f t="shared" si="91"/>
        <v>3.5732605155974893E-2</v>
      </c>
      <c r="S646" s="31">
        <f t="shared" si="92"/>
        <v>0.97583413857006374</v>
      </c>
      <c r="T646" s="31">
        <v>2.4165861429936299E-2</v>
      </c>
      <c r="U646" s="31">
        <f t="shared" si="93"/>
        <v>0.97351709790364949</v>
      </c>
      <c r="V646" s="31">
        <v>2.64829020963505E-2</v>
      </c>
      <c r="W646" s="31">
        <f t="shared" si="94"/>
        <v>0.97454814499840281</v>
      </c>
      <c r="X646" s="31">
        <f t="shared" si="94"/>
        <v>2.5351855001597149E-2</v>
      </c>
      <c r="Y646" s="21"/>
    </row>
    <row r="647" spans="12:25" x14ac:dyDescent="0.25">
      <c r="L647" s="6">
        <v>640</v>
      </c>
      <c r="M647" s="30">
        <v>0.96675744665123164</v>
      </c>
      <c r="N647" s="30">
        <v>3.32425533487683E-2</v>
      </c>
      <c r="O647" s="30">
        <v>0.96201402853934181</v>
      </c>
      <c r="P647" s="30">
        <v>3.7985971460658199E-2</v>
      </c>
      <c r="Q647" s="30">
        <f t="shared" si="91"/>
        <v>0.96422787175697833</v>
      </c>
      <c r="R647" s="30">
        <f t="shared" si="91"/>
        <v>3.5672128243021753E-2</v>
      </c>
      <c r="S647" s="31">
        <f t="shared" si="92"/>
        <v>0.97585126073300821</v>
      </c>
      <c r="T647" s="31">
        <v>2.4148739266991799E-2</v>
      </c>
      <c r="U647" s="31">
        <f t="shared" si="93"/>
        <v>0.97355879990461824</v>
      </c>
      <c r="V647" s="31">
        <v>2.6441200095381801E-2</v>
      </c>
      <c r="W647" s="31">
        <f t="shared" si="94"/>
        <v>0.97457787244805372</v>
      </c>
      <c r="X647" s="31">
        <f t="shared" si="94"/>
        <v>2.5322127551946332E-2</v>
      </c>
      <c r="Y647" s="21"/>
    </row>
    <row r="648" spans="12:25" x14ac:dyDescent="0.25">
      <c r="L648" s="6">
        <v>641</v>
      </c>
      <c r="M648" s="30">
        <v>0.9668117546135212</v>
      </c>
      <c r="N648" s="30">
        <v>3.3188245386478799E-2</v>
      </c>
      <c r="O648" s="30">
        <v>0.96207994107483064</v>
      </c>
      <c r="P648" s="30">
        <v>3.7920058925169399E-2</v>
      </c>
      <c r="Q648" s="30">
        <f t="shared" ref="Q648:R711" si="95">(O648*0.5129)+(M648*0.487)</f>
        <v>0.96428812627406546</v>
      </c>
      <c r="R648" s="30">
        <f t="shared" si="95"/>
        <v>3.5611873725934565E-2</v>
      </c>
      <c r="S648" s="31">
        <f t="shared" ref="S648:S711" si="96">1-T648</f>
        <v>0.97586828420594041</v>
      </c>
      <c r="T648" s="31">
        <v>2.4131715794059601E-2</v>
      </c>
      <c r="U648" s="31">
        <f t="shared" ref="U648:U711" si="97">1-V648</f>
        <v>0.9736004218841936</v>
      </c>
      <c r="V648" s="31">
        <v>2.6399578115806399E-2</v>
      </c>
      <c r="W648" s="31">
        <f t="shared" ref="W648:X711" si="98">(U648*0.5129)+(S648*0.487)</f>
        <v>0.97460751079269592</v>
      </c>
      <c r="X648" s="31">
        <f t="shared" si="98"/>
        <v>2.5292489207304127E-2</v>
      </c>
      <c r="Y648" s="21"/>
    </row>
    <row r="649" spans="12:25" x14ac:dyDescent="0.25">
      <c r="L649" s="6">
        <v>642</v>
      </c>
      <c r="M649" s="30">
        <v>0.96686586977983124</v>
      </c>
      <c r="N649" s="30">
        <v>3.3134130220168798E-2</v>
      </c>
      <c r="O649" s="30">
        <v>0.96214560427326057</v>
      </c>
      <c r="P649" s="30">
        <v>3.7854395726739397E-2</v>
      </c>
      <c r="Q649" s="30">
        <f t="shared" si="95"/>
        <v>0.96434815901453308</v>
      </c>
      <c r="R649" s="30">
        <f t="shared" si="95"/>
        <v>3.5551840985466841E-2</v>
      </c>
      <c r="S649" s="31">
        <f t="shared" si="96"/>
        <v>0.97588521739162015</v>
      </c>
      <c r="T649" s="31">
        <v>2.4114782608379799E-2</v>
      </c>
      <c r="U649" s="31">
        <f t="shared" si="97"/>
        <v>0.97364196709574746</v>
      </c>
      <c r="V649" s="31">
        <v>2.6358032904252499E-2</v>
      </c>
      <c r="W649" s="31">
        <f t="shared" si="98"/>
        <v>0.97463706579312781</v>
      </c>
      <c r="X649" s="31">
        <f t="shared" si="98"/>
        <v>2.5262934206872069E-2</v>
      </c>
      <c r="Y649" s="21"/>
    </row>
    <row r="650" spans="12:25" x14ac:dyDescent="0.25">
      <c r="L650" s="6">
        <v>643</v>
      </c>
      <c r="M650" s="30">
        <v>0.96691979268835271</v>
      </c>
      <c r="N650" s="30">
        <v>3.3080207311647299E-2</v>
      </c>
      <c r="O650" s="30">
        <v>0.9622110188309615</v>
      </c>
      <c r="P650" s="30">
        <v>3.7788981169038498E-2</v>
      </c>
      <c r="Q650" s="30">
        <f t="shared" si="95"/>
        <v>0.96440797059762795</v>
      </c>
      <c r="R650" s="30">
        <f t="shared" si="95"/>
        <v>3.5492029402372081E-2</v>
      </c>
      <c r="S650" s="31">
        <f t="shared" si="96"/>
        <v>0.9759020686928076</v>
      </c>
      <c r="T650" s="31">
        <v>2.40979313071924E-2</v>
      </c>
      <c r="U650" s="31">
        <f t="shared" si="97"/>
        <v>0.97368343879265162</v>
      </c>
      <c r="V650" s="31">
        <v>2.6316561207348401E-2</v>
      </c>
      <c r="W650" s="31">
        <f t="shared" si="98"/>
        <v>0.97466654321014834</v>
      </c>
      <c r="X650" s="31">
        <f t="shared" si="98"/>
        <v>2.5233456789851692E-2</v>
      </c>
      <c r="Y650" s="21"/>
    </row>
    <row r="651" spans="12:25" x14ac:dyDescent="0.25">
      <c r="L651" s="6">
        <v>644</v>
      </c>
      <c r="M651" s="30">
        <v>0.96697352387727697</v>
      </c>
      <c r="N651" s="30">
        <v>3.3026476122722997E-2</v>
      </c>
      <c r="O651" s="30">
        <v>0.96227618544426308</v>
      </c>
      <c r="P651" s="30">
        <v>3.7723814555736902E-2</v>
      </c>
      <c r="Q651" s="30">
        <f t="shared" si="95"/>
        <v>0.96446756164259639</v>
      </c>
      <c r="R651" s="30">
        <f t="shared" si="95"/>
        <v>3.5432438357403562E-2</v>
      </c>
      <c r="S651" s="31">
        <f t="shared" si="96"/>
        <v>0.97591884651226257</v>
      </c>
      <c r="T651" s="31">
        <v>2.40811534877374E-2</v>
      </c>
      <c r="U651" s="31">
        <f t="shared" si="97"/>
        <v>0.97372484022827754</v>
      </c>
      <c r="V651" s="31">
        <v>2.6275159771722501E-2</v>
      </c>
      <c r="W651" s="31">
        <f t="shared" si="98"/>
        <v>0.97469594880455546</v>
      </c>
      <c r="X651" s="31">
        <f t="shared" si="98"/>
        <v>2.5204051195444586E-2</v>
      </c>
      <c r="Y651" s="21"/>
    </row>
    <row r="652" spans="12:25" x14ac:dyDescent="0.25">
      <c r="L652" s="6">
        <v>645</v>
      </c>
      <c r="M652" s="30">
        <v>0.96702706388479487</v>
      </c>
      <c r="N652" s="30">
        <v>3.2972936115205097E-2</v>
      </c>
      <c r="O652" s="30">
        <v>0.96234110480949508</v>
      </c>
      <c r="P652" s="30">
        <v>3.7658895190504901E-2</v>
      </c>
      <c r="Q652" s="30">
        <f t="shared" si="95"/>
        <v>0.96452693276868517</v>
      </c>
      <c r="R652" s="30">
        <f t="shared" si="95"/>
        <v>3.537306723131485E-2</v>
      </c>
      <c r="S652" s="31">
        <f t="shared" si="96"/>
        <v>0.97593555925274533</v>
      </c>
      <c r="T652" s="31">
        <v>2.4064440747254699E-2</v>
      </c>
      <c r="U652" s="31">
        <f t="shared" si="97"/>
        <v>0.97376617465599713</v>
      </c>
      <c r="V652" s="31">
        <v>2.6233825344002901E-2</v>
      </c>
      <c r="W652" s="31">
        <f t="shared" si="98"/>
        <v>0.97472528833714789</v>
      </c>
      <c r="X652" s="31">
        <f t="shared" si="98"/>
        <v>2.5174711662852126E-2</v>
      </c>
      <c r="Y652" s="21"/>
    </row>
    <row r="653" spans="12:25" x14ac:dyDescent="0.25">
      <c r="L653" s="6">
        <v>646</v>
      </c>
      <c r="M653" s="30">
        <v>0.96708041324909755</v>
      </c>
      <c r="N653" s="30">
        <v>3.2919586750902501E-2</v>
      </c>
      <c r="O653" s="30">
        <v>0.96240577762298696</v>
      </c>
      <c r="P653" s="30">
        <v>3.7594222377013001E-2</v>
      </c>
      <c r="Q653" s="30">
        <f t="shared" si="95"/>
        <v>0.96458608459514061</v>
      </c>
      <c r="R653" s="30">
        <f t="shared" si="95"/>
        <v>3.5313915404859487E-2</v>
      </c>
      <c r="S653" s="31">
        <f t="shared" si="96"/>
        <v>0.9759522153170157</v>
      </c>
      <c r="T653" s="31">
        <v>2.40477846829843E-2</v>
      </c>
      <c r="U653" s="31">
        <f t="shared" si="97"/>
        <v>0.97380744532918195</v>
      </c>
      <c r="V653" s="31">
        <v>2.6192554670818002E-2</v>
      </c>
      <c r="W653" s="31">
        <f t="shared" si="98"/>
        <v>0.97475456756872414</v>
      </c>
      <c r="X653" s="31">
        <f t="shared" si="98"/>
        <v>2.5145432431275906E-2</v>
      </c>
      <c r="Y653" s="21"/>
    </row>
    <row r="654" spans="12:25" x14ac:dyDescent="0.25">
      <c r="L654" s="6">
        <v>647</v>
      </c>
      <c r="M654" s="30">
        <v>0.96713357250837595</v>
      </c>
      <c r="N654" s="30">
        <v>3.2866427491624002E-2</v>
      </c>
      <c r="O654" s="30">
        <v>0.9624702045810688</v>
      </c>
      <c r="P654" s="30">
        <v>3.75297954189312E-2</v>
      </c>
      <c r="Q654" s="30">
        <f t="shared" si="95"/>
        <v>0.96464501774120925</v>
      </c>
      <c r="R654" s="30">
        <f t="shared" si="95"/>
        <v>3.5254982258790701E-2</v>
      </c>
      <c r="S654" s="31">
        <f t="shared" si="96"/>
        <v>0.97596882310783362</v>
      </c>
      <c r="T654" s="31">
        <v>2.4031176892166401E-2</v>
      </c>
      <c r="U654" s="31">
        <f t="shared" si="97"/>
        <v>0.97384865550120392</v>
      </c>
      <c r="V654" s="31">
        <v>2.6151344498796102E-2</v>
      </c>
      <c r="W654" s="31">
        <f t="shared" si="98"/>
        <v>0.97478379226008238</v>
      </c>
      <c r="X654" s="31">
        <f t="shared" si="98"/>
        <v>2.5116207739917559E-2</v>
      </c>
      <c r="Y654" s="21"/>
    </row>
    <row r="655" spans="12:25" x14ac:dyDescent="0.25">
      <c r="L655" s="6">
        <v>648</v>
      </c>
      <c r="M655" s="30">
        <v>0.96718654220082145</v>
      </c>
      <c r="N655" s="30">
        <v>3.2813457799178603E-2</v>
      </c>
      <c r="O655" s="30">
        <v>0.96253438638007005</v>
      </c>
      <c r="P655" s="30">
        <v>3.7465613619929998E-2</v>
      </c>
      <c r="Q655" s="30">
        <f t="shared" si="95"/>
        <v>0.96470373282613797</v>
      </c>
      <c r="R655" s="30">
        <f t="shared" si="95"/>
        <v>3.5196267173862081E-2</v>
      </c>
      <c r="S655" s="31">
        <f t="shared" si="96"/>
        <v>0.97598539102795923</v>
      </c>
      <c r="T655" s="31">
        <v>2.4014608972040798E-2</v>
      </c>
      <c r="U655" s="31">
        <f t="shared" si="97"/>
        <v>0.9738898084254346</v>
      </c>
      <c r="V655" s="31">
        <v>2.61101915745654E-2</v>
      </c>
      <c r="W655" s="31">
        <f t="shared" si="98"/>
        <v>0.97481296817202145</v>
      </c>
      <c r="X655" s="31">
        <f t="shared" si="98"/>
        <v>2.5087031827978463E-2</v>
      </c>
      <c r="Y655" s="21"/>
    </row>
    <row r="656" spans="12:25" x14ac:dyDescent="0.25">
      <c r="L656" s="6">
        <v>649</v>
      </c>
      <c r="M656" s="30">
        <v>0.96723932286462466</v>
      </c>
      <c r="N656" s="30">
        <v>3.2760677135375303E-2</v>
      </c>
      <c r="O656" s="30">
        <v>0.96259832371632037</v>
      </c>
      <c r="P656" s="30">
        <v>3.7401676283679602E-2</v>
      </c>
      <c r="Q656" s="30">
        <f t="shared" si="95"/>
        <v>0.96476223046917298</v>
      </c>
      <c r="R656" s="30">
        <f t="shared" si="95"/>
        <v>3.5137769530827041E-2</v>
      </c>
      <c r="S656" s="31">
        <f t="shared" si="96"/>
        <v>0.97600192748015246</v>
      </c>
      <c r="T656" s="31">
        <v>2.3998072519847501E-2</v>
      </c>
      <c r="U656" s="31">
        <f t="shared" si="97"/>
        <v>0.97393090735524568</v>
      </c>
      <c r="V656" s="31">
        <v>2.6069092644754301E-2</v>
      </c>
      <c r="W656" s="31">
        <f t="shared" si="98"/>
        <v>0.97484210106533986</v>
      </c>
      <c r="X656" s="31">
        <f t="shared" si="98"/>
        <v>2.5057898934660212E-2</v>
      </c>
      <c r="Y656" s="21"/>
    </row>
    <row r="657" spans="12:25" x14ac:dyDescent="0.25">
      <c r="L657" s="6">
        <v>650</v>
      </c>
      <c r="M657" s="30">
        <v>0.96729191503797696</v>
      </c>
      <c r="N657" s="30">
        <v>3.2708084962023001E-2</v>
      </c>
      <c r="O657" s="30">
        <v>0.96266201728614975</v>
      </c>
      <c r="P657" s="30">
        <v>3.7337982713850297E-2</v>
      </c>
      <c r="Q657" s="30">
        <f t="shared" si="95"/>
        <v>0.96482051128956092</v>
      </c>
      <c r="R657" s="30">
        <f t="shared" si="95"/>
        <v>3.5079488710439019E-2</v>
      </c>
      <c r="S657" s="31">
        <f t="shared" si="96"/>
        <v>0.97601844086717338</v>
      </c>
      <c r="T657" s="31">
        <v>2.39815591328266E-2</v>
      </c>
      <c r="U657" s="31">
        <f t="shared" si="97"/>
        <v>0.97397195554400895</v>
      </c>
      <c r="V657" s="31">
        <v>2.6028044455990999E-2</v>
      </c>
      <c r="W657" s="31">
        <f t="shared" si="98"/>
        <v>0.97487119670083566</v>
      </c>
      <c r="X657" s="31">
        <f t="shared" si="98"/>
        <v>2.5028803299164334E-2</v>
      </c>
      <c r="Y657" s="21"/>
    </row>
    <row r="658" spans="12:25" x14ac:dyDescent="0.25">
      <c r="L658" s="6">
        <v>651</v>
      </c>
      <c r="M658" s="30">
        <v>0.96734431925906927</v>
      </c>
      <c r="N658" s="30">
        <v>3.2655680740930698E-2</v>
      </c>
      <c r="O658" s="30">
        <v>0.96272546778588752</v>
      </c>
      <c r="P658" s="30">
        <v>3.7274532214112498E-2</v>
      </c>
      <c r="Q658" s="30">
        <f t="shared" si="95"/>
        <v>0.96487857590654846</v>
      </c>
      <c r="R658" s="30">
        <f t="shared" si="95"/>
        <v>3.5021424093451547E-2</v>
      </c>
      <c r="S658" s="31">
        <f t="shared" si="96"/>
        <v>0.976034939591782</v>
      </c>
      <c r="T658" s="31">
        <v>2.3965060408218001E-2</v>
      </c>
      <c r="U658" s="31">
        <f t="shared" si="97"/>
        <v>0.97401295624509621</v>
      </c>
      <c r="V658" s="31">
        <v>2.5987043754903801E-2</v>
      </c>
      <c r="W658" s="31">
        <f t="shared" si="98"/>
        <v>0.9749002608393077</v>
      </c>
      <c r="X658" s="31">
        <f t="shared" si="98"/>
        <v>2.4999739160692327E-2</v>
      </c>
      <c r="Y658" s="21"/>
    </row>
    <row r="659" spans="12:25" x14ac:dyDescent="0.25">
      <c r="L659" s="6">
        <v>652</v>
      </c>
      <c r="M659" s="30">
        <v>0.96739653606609277</v>
      </c>
      <c r="N659" s="30">
        <v>3.2603463933907201E-2</v>
      </c>
      <c r="O659" s="30">
        <v>0.96278867591186357</v>
      </c>
      <c r="P659" s="30">
        <v>3.7211324088136398E-2</v>
      </c>
      <c r="Q659" s="30">
        <f t="shared" si="95"/>
        <v>0.96493642493938203</v>
      </c>
      <c r="R659" s="30">
        <f t="shared" si="95"/>
        <v>3.4963575060617966E-2</v>
      </c>
      <c r="S659" s="31">
        <f t="shared" si="96"/>
        <v>0.97605143205673828</v>
      </c>
      <c r="T659" s="31">
        <v>2.3948567943261698E-2</v>
      </c>
      <c r="U659" s="31">
        <f t="shared" si="97"/>
        <v>0.97405391271187913</v>
      </c>
      <c r="V659" s="31">
        <v>2.5946087288120898E-2</v>
      </c>
      <c r="W659" s="31">
        <f t="shared" si="98"/>
        <v>0.97492929924155436</v>
      </c>
      <c r="X659" s="31">
        <f t="shared" si="98"/>
        <v>2.4970700758445655E-2</v>
      </c>
      <c r="Y659" s="21"/>
    </row>
    <row r="660" spans="12:25" x14ac:dyDescent="0.25">
      <c r="L660" s="6">
        <v>653</v>
      </c>
      <c r="M660" s="30">
        <v>0.96744856599723839</v>
      </c>
      <c r="N660" s="30">
        <v>3.2551434002761601E-2</v>
      </c>
      <c r="O660" s="30">
        <v>0.96285164236040766</v>
      </c>
      <c r="P660" s="30">
        <v>3.7148357639592303E-2</v>
      </c>
      <c r="Q660" s="30">
        <f t="shared" si="95"/>
        <v>0.96499405900730817</v>
      </c>
      <c r="R660" s="30">
        <f t="shared" si="95"/>
        <v>3.4905940992691786E-2</v>
      </c>
      <c r="S660" s="31">
        <f t="shared" si="96"/>
        <v>0.97606792666480224</v>
      </c>
      <c r="T660" s="31">
        <v>2.3932073335197802E-2</v>
      </c>
      <c r="U660" s="31">
        <f t="shared" si="97"/>
        <v>0.97409482819772919</v>
      </c>
      <c r="V660" s="31">
        <v>2.59051718022708E-2</v>
      </c>
      <c r="W660" s="31">
        <f t="shared" si="98"/>
        <v>0.97495831766837404</v>
      </c>
      <c r="X660" s="31">
        <f t="shared" si="98"/>
        <v>2.4941682331626025E-2</v>
      </c>
      <c r="Y660" s="21"/>
    </row>
    <row r="661" spans="12:25" x14ac:dyDescent="0.25">
      <c r="L661" s="6">
        <v>654</v>
      </c>
      <c r="M661" s="30">
        <v>0.96750040959069716</v>
      </c>
      <c r="N661" s="30">
        <v>3.2499590409302802E-2</v>
      </c>
      <c r="O661" s="30">
        <v>0.96291436782784945</v>
      </c>
      <c r="P661" s="30">
        <v>3.7085632172150503E-2</v>
      </c>
      <c r="Q661" s="30">
        <f t="shared" si="95"/>
        <v>0.96505147872957353</v>
      </c>
      <c r="R661" s="30">
        <f t="shared" si="95"/>
        <v>3.4848521270426452E-2</v>
      </c>
      <c r="S661" s="31">
        <f t="shared" si="96"/>
        <v>0.97608443181873383</v>
      </c>
      <c r="T661" s="31">
        <v>2.3915568181266202E-2</v>
      </c>
      <c r="U661" s="31">
        <f t="shared" si="97"/>
        <v>0.97413570595601839</v>
      </c>
      <c r="V661" s="31">
        <v>2.5864294043981599E-2</v>
      </c>
      <c r="W661" s="31">
        <f t="shared" si="98"/>
        <v>0.97498732188056514</v>
      </c>
      <c r="X661" s="31">
        <f t="shared" si="98"/>
        <v>2.4912678119434803E-2</v>
      </c>
      <c r="Y661" s="21"/>
    </row>
    <row r="662" spans="12:25" x14ac:dyDescent="0.25">
      <c r="L662" s="6">
        <v>655</v>
      </c>
      <c r="M662" s="30">
        <v>0.96755206738466026</v>
      </c>
      <c r="N662" s="30">
        <v>3.2447932615339702E-2</v>
      </c>
      <c r="O662" s="30">
        <v>0.96297685301051872</v>
      </c>
      <c r="P662" s="30">
        <v>3.7023146989481302E-2</v>
      </c>
      <c r="Q662" s="30">
        <f t="shared" si="95"/>
        <v>0.96510868472542466</v>
      </c>
      <c r="R662" s="30">
        <f t="shared" si="95"/>
        <v>3.4791315274575393E-2</v>
      </c>
      <c r="S662" s="31">
        <f t="shared" si="96"/>
        <v>0.97610095592129309</v>
      </c>
      <c r="T662" s="31">
        <v>2.38990440787069E-2</v>
      </c>
      <c r="U662" s="31">
        <f t="shared" si="97"/>
        <v>0.97417654924011843</v>
      </c>
      <c r="V662" s="31">
        <v>2.58234507598816E-2</v>
      </c>
      <c r="W662" s="31">
        <f t="shared" si="98"/>
        <v>0.97501631763892649</v>
      </c>
      <c r="X662" s="31">
        <f t="shared" si="98"/>
        <v>2.4883682361073533E-2</v>
      </c>
      <c r="Y662" s="21"/>
    </row>
    <row r="663" spans="12:25" x14ac:dyDescent="0.25">
      <c r="L663" s="6">
        <v>656</v>
      </c>
      <c r="M663" s="30">
        <v>0.96760353991731884</v>
      </c>
      <c r="N663" s="30">
        <v>3.2396460082681197E-2</v>
      </c>
      <c r="O663" s="30">
        <v>0.96303909860474501</v>
      </c>
      <c r="P663" s="30">
        <v>3.6960901395255E-2</v>
      </c>
      <c r="Q663" s="30">
        <f t="shared" si="95"/>
        <v>0.96516567761410799</v>
      </c>
      <c r="R663" s="30">
        <f t="shared" si="95"/>
        <v>3.4734322385892032E-2</v>
      </c>
      <c r="S663" s="31">
        <f t="shared" si="96"/>
        <v>0.97611750737524006</v>
      </c>
      <c r="T663" s="31">
        <v>2.3882492624759898E-2</v>
      </c>
      <c r="U663" s="31">
        <f t="shared" si="97"/>
        <v>0.97421736130340086</v>
      </c>
      <c r="V663" s="31">
        <v>2.5782638696599101E-2</v>
      </c>
      <c r="W663" s="31">
        <f t="shared" si="98"/>
        <v>0.97504531070425626</v>
      </c>
      <c r="X663" s="31">
        <f t="shared" si="98"/>
        <v>2.4854689295743748E-2</v>
      </c>
      <c r="Y663" s="21"/>
    </row>
    <row r="664" spans="12:25" x14ac:dyDescent="0.25">
      <c r="L664" s="6">
        <v>657</v>
      </c>
      <c r="M664" s="30">
        <v>0.96765482772686373</v>
      </c>
      <c r="N664" s="30">
        <v>3.2345172273136297E-2</v>
      </c>
      <c r="O664" s="30">
        <v>0.963101105306858</v>
      </c>
      <c r="P664" s="30">
        <v>3.6898894693141997E-2</v>
      </c>
      <c r="Q664" s="30">
        <f t="shared" si="95"/>
        <v>0.96522245801487006</v>
      </c>
      <c r="R664" s="30">
        <f t="shared" si="95"/>
        <v>3.4677541985129907E-2</v>
      </c>
      <c r="S664" s="31">
        <f t="shared" si="96"/>
        <v>0.97613409458333467</v>
      </c>
      <c r="T664" s="31">
        <v>2.3865905416665299E-2</v>
      </c>
      <c r="U664" s="31">
        <f t="shared" si="97"/>
        <v>0.97425814539923761</v>
      </c>
      <c r="V664" s="31">
        <v>2.57418546007624E-2</v>
      </c>
      <c r="W664" s="31">
        <f t="shared" si="98"/>
        <v>0.97507430683735297</v>
      </c>
      <c r="X664" s="31">
        <f t="shared" si="98"/>
        <v>2.4825693162647038E-2</v>
      </c>
      <c r="Y664" s="21"/>
    </row>
    <row r="665" spans="12:25" x14ac:dyDescent="0.25">
      <c r="L665" s="6">
        <v>658</v>
      </c>
      <c r="M665" s="30">
        <v>0.96770593135148597</v>
      </c>
      <c r="N665" s="30">
        <v>3.2294068648514002E-2</v>
      </c>
      <c r="O665" s="30">
        <v>0.96316287381318766</v>
      </c>
      <c r="P665" s="30">
        <v>3.6837126186812397E-2</v>
      </c>
      <c r="Q665" s="30">
        <f t="shared" si="95"/>
        <v>0.96527902654695763</v>
      </c>
      <c r="R665" s="30">
        <f t="shared" si="95"/>
        <v>3.4620973453042395E-2</v>
      </c>
      <c r="S665" s="31">
        <f t="shared" si="96"/>
        <v>0.97615072594833696</v>
      </c>
      <c r="T665" s="31">
        <v>2.3849274051663E-2</v>
      </c>
      <c r="U665" s="31">
        <f t="shared" si="97"/>
        <v>0.97429890478100012</v>
      </c>
      <c r="V665" s="31">
        <v>2.5701095218999898E-2</v>
      </c>
      <c r="W665" s="31">
        <f t="shared" si="98"/>
        <v>0.9751033117990151</v>
      </c>
      <c r="X665" s="31">
        <f t="shared" si="98"/>
        <v>2.4796688200984927E-2</v>
      </c>
      <c r="Y665" s="21"/>
    </row>
    <row r="666" spans="12:25" x14ac:dyDescent="0.25">
      <c r="L666" s="6">
        <v>659</v>
      </c>
      <c r="M666" s="30">
        <v>0.96775685132937683</v>
      </c>
      <c r="N666" s="30">
        <v>3.2243148670623202E-2</v>
      </c>
      <c r="O666" s="30">
        <v>0.96322440482006333</v>
      </c>
      <c r="P666" s="30">
        <v>3.6775595179936699E-2</v>
      </c>
      <c r="Q666" s="30">
        <f t="shared" si="95"/>
        <v>0.96533538382961703</v>
      </c>
      <c r="R666" s="30">
        <f t="shared" si="95"/>
        <v>3.4564616170383033E-2</v>
      </c>
      <c r="S666" s="31">
        <f t="shared" si="96"/>
        <v>0.9761674098730071</v>
      </c>
      <c r="T666" s="31">
        <v>2.38325901269929E-2</v>
      </c>
      <c r="U666" s="31">
        <f t="shared" si="97"/>
        <v>0.9743396427020603</v>
      </c>
      <c r="V666" s="31">
        <v>2.5660357297939699E-2</v>
      </c>
      <c r="W666" s="31">
        <f t="shared" si="98"/>
        <v>0.97513233135004118</v>
      </c>
      <c r="X666" s="31">
        <f t="shared" si="98"/>
        <v>2.4767668649958816E-2</v>
      </c>
      <c r="Y666" s="21"/>
    </row>
    <row r="667" spans="12:25" x14ac:dyDescent="0.25">
      <c r="L667" s="6">
        <v>660</v>
      </c>
      <c r="M667" s="30">
        <v>0.96780758819872714</v>
      </c>
      <c r="N667" s="30">
        <v>3.2192411801272802E-2</v>
      </c>
      <c r="O667" s="30">
        <v>0.963285699023815</v>
      </c>
      <c r="P667" s="30">
        <v>3.6714300976184999E-2</v>
      </c>
      <c r="Q667" s="30">
        <f t="shared" si="95"/>
        <v>0.96539153048209481</v>
      </c>
      <c r="R667" s="30">
        <f t="shared" si="95"/>
        <v>3.4508469517905135E-2</v>
      </c>
      <c r="S667" s="31">
        <f t="shared" si="96"/>
        <v>0.97618415476010478</v>
      </c>
      <c r="T667" s="31">
        <v>2.38158452398952E-2</v>
      </c>
      <c r="U667" s="31">
        <f t="shared" si="97"/>
        <v>0.97438036241578985</v>
      </c>
      <c r="V667" s="31">
        <v>2.5619637584210101E-2</v>
      </c>
      <c r="W667" s="31">
        <f t="shared" si="98"/>
        <v>0.9751613712512297</v>
      </c>
      <c r="X667" s="31">
        <f t="shared" si="98"/>
        <v>2.4738628748770322E-2</v>
      </c>
      <c r="Y667" s="21"/>
    </row>
    <row r="668" spans="12:25" x14ac:dyDescent="0.25">
      <c r="L668" s="6">
        <v>661</v>
      </c>
      <c r="M668" s="30">
        <v>0.96785814249772817</v>
      </c>
      <c r="N668" s="30">
        <v>3.2141857502271803E-2</v>
      </c>
      <c r="O668" s="30">
        <v>0.96334675712077233</v>
      </c>
      <c r="P668" s="30">
        <v>3.66532428792277E-2</v>
      </c>
      <c r="Q668" s="30">
        <f t="shared" si="95"/>
        <v>0.96544746712363771</v>
      </c>
      <c r="R668" s="30">
        <f t="shared" si="95"/>
        <v>3.4452532876362255E-2</v>
      </c>
      <c r="S668" s="31">
        <f t="shared" si="96"/>
        <v>0.97620096901239017</v>
      </c>
      <c r="T668" s="31">
        <v>2.3799030987609798E-2</v>
      </c>
      <c r="U668" s="31">
        <f t="shared" si="97"/>
        <v>0.97442106717556054</v>
      </c>
      <c r="V668" s="31">
        <v>2.5578932824439501E-2</v>
      </c>
      <c r="W668" s="31">
        <f t="shared" si="98"/>
        <v>0.97519043726337906</v>
      </c>
      <c r="X668" s="31">
        <f t="shared" si="98"/>
        <v>2.4709562736620991E-2</v>
      </c>
      <c r="Y668" s="21"/>
    </row>
    <row r="669" spans="12:25" x14ac:dyDescent="0.25">
      <c r="L669" s="6">
        <v>662</v>
      </c>
      <c r="M669" s="30">
        <v>0.96790851476457085</v>
      </c>
      <c r="N669" s="30">
        <v>3.2091485235429103E-2</v>
      </c>
      <c r="O669" s="30">
        <v>0.96340757980726488</v>
      </c>
      <c r="P669" s="30">
        <v>3.6592420192735099E-2</v>
      </c>
      <c r="Q669" s="30">
        <f t="shared" si="95"/>
        <v>0.96550319437349219</v>
      </c>
      <c r="R669" s="30">
        <f t="shared" si="95"/>
        <v>3.4396805626507806E-2</v>
      </c>
      <c r="S669" s="31">
        <f t="shared" si="96"/>
        <v>0.97621786103262342</v>
      </c>
      <c r="T669" s="31">
        <v>2.37821389673766E-2</v>
      </c>
      <c r="U669" s="31">
        <f t="shared" si="97"/>
        <v>0.97446176023474385</v>
      </c>
      <c r="V669" s="31">
        <v>2.5538239765256099E-2</v>
      </c>
      <c r="W669" s="31">
        <f t="shared" si="98"/>
        <v>0.97521953514728776</v>
      </c>
      <c r="X669" s="31">
        <f t="shared" si="98"/>
        <v>2.4680464852712258E-2</v>
      </c>
      <c r="Y669" s="21"/>
    </row>
    <row r="670" spans="12:25" x14ac:dyDescent="0.25">
      <c r="L670" s="6">
        <v>663</v>
      </c>
      <c r="M670" s="30">
        <v>0.96795870553744645</v>
      </c>
      <c r="N670" s="30">
        <v>3.2041294462553598E-2</v>
      </c>
      <c r="O670" s="30">
        <v>0.96346816777962263</v>
      </c>
      <c r="P670" s="30">
        <v>3.6531832220377397E-2</v>
      </c>
      <c r="Q670" s="30">
        <f t="shared" si="95"/>
        <v>0.96555871285090489</v>
      </c>
      <c r="R670" s="30">
        <f t="shared" si="95"/>
        <v>3.4341287149095172E-2</v>
      </c>
      <c r="S670" s="31">
        <f t="shared" si="96"/>
        <v>0.97623483922356424</v>
      </c>
      <c r="T670" s="31">
        <v>2.3765160776435802E-2</v>
      </c>
      <c r="U670" s="31">
        <f t="shared" si="97"/>
        <v>0.97450244484671178</v>
      </c>
      <c r="V670" s="31">
        <v>2.54975551532882E-2</v>
      </c>
      <c r="W670" s="31">
        <f t="shared" si="98"/>
        <v>0.9752486706637542</v>
      </c>
      <c r="X670" s="31">
        <f t="shared" si="98"/>
        <v>2.4651329336245753E-2</v>
      </c>
      <c r="Y670" s="21"/>
    </row>
    <row r="671" spans="12:25" x14ac:dyDescent="0.25">
      <c r="L671" s="6">
        <v>664</v>
      </c>
      <c r="M671" s="30">
        <v>0.96800871535454558</v>
      </c>
      <c r="N671" s="30">
        <v>3.19912846454544E-2</v>
      </c>
      <c r="O671" s="30">
        <v>0.96352852173417491</v>
      </c>
      <c r="P671" s="30">
        <v>3.64714782658251E-2</v>
      </c>
      <c r="Q671" s="30">
        <f t="shared" si="95"/>
        <v>0.96561402317512202</v>
      </c>
      <c r="R671" s="30">
        <f t="shared" si="95"/>
        <v>3.4285976824877988E-2</v>
      </c>
      <c r="S671" s="31">
        <f t="shared" si="96"/>
        <v>0.97625191198797279</v>
      </c>
      <c r="T671" s="31">
        <v>2.3748088012027199E-2</v>
      </c>
      <c r="U671" s="31">
        <f t="shared" si="97"/>
        <v>0.97454312426483591</v>
      </c>
      <c r="V671" s="31">
        <v>2.54568757351641E-2</v>
      </c>
      <c r="W671" s="31">
        <f t="shared" si="98"/>
        <v>0.9752778495735771</v>
      </c>
      <c r="X671" s="31">
        <f t="shared" si="98"/>
        <v>2.4622150426422913E-2</v>
      </c>
      <c r="Y671" s="21"/>
    </row>
    <row r="672" spans="12:25" x14ac:dyDescent="0.25">
      <c r="L672" s="6">
        <v>665</v>
      </c>
      <c r="M672" s="30">
        <v>0.96805854475405972</v>
      </c>
      <c r="N672" s="30">
        <v>3.1941455245940303E-2</v>
      </c>
      <c r="O672" s="30">
        <v>0.96358864236725172</v>
      </c>
      <c r="P672" s="30">
        <v>3.6411357632748297E-2</v>
      </c>
      <c r="Q672" s="30">
        <f t="shared" si="95"/>
        <v>0.96566912596539045</v>
      </c>
      <c r="R672" s="30">
        <f t="shared" si="95"/>
        <v>3.4230874034609532E-2</v>
      </c>
      <c r="S672" s="31">
        <f t="shared" si="96"/>
        <v>0.9762690877286091</v>
      </c>
      <c r="T672" s="31">
        <v>2.3730912271390899E-2</v>
      </c>
      <c r="U672" s="31">
        <f t="shared" si="97"/>
        <v>0.97458380174248793</v>
      </c>
      <c r="V672" s="31">
        <v>2.5416198257512099E-2</v>
      </c>
      <c r="W672" s="31">
        <f t="shared" si="98"/>
        <v>0.97530707763755475</v>
      </c>
      <c r="X672" s="31">
        <f t="shared" si="98"/>
        <v>2.4592922362445327E-2</v>
      </c>
      <c r="Y672" s="21"/>
    </row>
    <row r="673" spans="12:25" x14ac:dyDescent="0.25">
      <c r="L673" s="6">
        <v>666</v>
      </c>
      <c r="M673" s="30">
        <v>0.96810819427417982</v>
      </c>
      <c r="N673" s="30">
        <v>3.1891805725820198E-2</v>
      </c>
      <c r="O673" s="30">
        <v>0.96364853037518261</v>
      </c>
      <c r="P673" s="30">
        <v>3.6351469624817397E-2</v>
      </c>
      <c r="Q673" s="30">
        <f t="shared" si="95"/>
        <v>0.96572402184095674</v>
      </c>
      <c r="R673" s="30">
        <f t="shared" si="95"/>
        <v>3.4175978159043281E-2</v>
      </c>
      <c r="S673" s="31">
        <f t="shared" si="96"/>
        <v>0.97628637484823311</v>
      </c>
      <c r="T673" s="31">
        <v>2.37136251517669E-2</v>
      </c>
      <c r="U673" s="31">
        <f t="shared" si="97"/>
        <v>0.97462448053303963</v>
      </c>
      <c r="V673" s="31">
        <v>2.53755194669604E-2</v>
      </c>
      <c r="W673" s="31">
        <f t="shared" si="98"/>
        <v>0.97533636061648554</v>
      </c>
      <c r="X673" s="31">
        <f t="shared" si="98"/>
        <v>2.4563639383514468E-2</v>
      </c>
      <c r="Y673" s="21"/>
    </row>
    <row r="674" spans="12:25" x14ac:dyDescent="0.25">
      <c r="L674" s="6">
        <v>667</v>
      </c>
      <c r="M674" s="30">
        <v>0.96815766445309681</v>
      </c>
      <c r="N674" s="30">
        <v>3.1842335546903203E-2</v>
      </c>
      <c r="O674" s="30">
        <v>0.96370818645429734</v>
      </c>
      <c r="P674" s="30">
        <v>3.62918135457026E-2</v>
      </c>
      <c r="Q674" s="30">
        <f t="shared" si="95"/>
        <v>0.96577871142106719</v>
      </c>
      <c r="R674" s="30">
        <f t="shared" si="95"/>
        <v>3.4121288578932721E-2</v>
      </c>
      <c r="S674" s="31">
        <f t="shared" si="96"/>
        <v>0.97630378174960475</v>
      </c>
      <c r="T674" s="31">
        <v>2.3696218250395199E-2</v>
      </c>
      <c r="U674" s="31">
        <f t="shared" si="97"/>
        <v>0.97466516388986257</v>
      </c>
      <c r="V674" s="31">
        <v>2.5334836110137399E-2</v>
      </c>
      <c r="W674" s="31">
        <f t="shared" si="98"/>
        <v>0.97536570427116809</v>
      </c>
      <c r="X674" s="31">
        <f t="shared" si="98"/>
        <v>2.4534295728831937E-2</v>
      </c>
      <c r="Y674" s="21"/>
    </row>
    <row r="675" spans="12:25" x14ac:dyDescent="0.25">
      <c r="L675" s="6">
        <v>668</v>
      </c>
      <c r="M675" s="30">
        <v>0.96820695582900185</v>
      </c>
      <c r="N675" s="30">
        <v>3.1793044170998097E-2</v>
      </c>
      <c r="O675" s="30">
        <v>0.9637676113009257</v>
      </c>
      <c r="P675" s="30">
        <v>3.6232388699074303E-2</v>
      </c>
      <c r="Q675" s="30">
        <f t="shared" si="95"/>
        <v>0.9658331953249687</v>
      </c>
      <c r="R675" s="30">
        <f t="shared" si="95"/>
        <v>3.4066804675031287E-2</v>
      </c>
      <c r="S675" s="31">
        <f t="shared" si="96"/>
        <v>0.97632131683548429</v>
      </c>
      <c r="T675" s="31">
        <v>2.3678683164515699E-2</v>
      </c>
      <c r="U675" s="31">
        <f t="shared" si="97"/>
        <v>0.97470585506632867</v>
      </c>
      <c r="V675" s="31">
        <v>2.5294144933671301E-2</v>
      </c>
      <c r="W675" s="31">
        <f t="shared" si="98"/>
        <v>0.97539511436240089</v>
      </c>
      <c r="X675" s="31">
        <f t="shared" si="98"/>
        <v>2.4504885637599158E-2</v>
      </c>
      <c r="Y675" s="21"/>
    </row>
    <row r="676" spans="12:25" x14ac:dyDescent="0.25">
      <c r="L676" s="6">
        <v>669</v>
      </c>
      <c r="M676" s="30">
        <v>0.96825606894008598</v>
      </c>
      <c r="N676" s="30">
        <v>3.1743931059914E-2</v>
      </c>
      <c r="O676" s="30">
        <v>0.96382680561139722</v>
      </c>
      <c r="P676" s="30">
        <v>3.6173194388602802E-2</v>
      </c>
      <c r="Q676" s="30">
        <f t="shared" si="95"/>
        <v>0.96588747417190746</v>
      </c>
      <c r="R676" s="30">
        <f t="shared" si="95"/>
        <v>3.4012525828092492E-2</v>
      </c>
      <c r="S676" s="31">
        <f t="shared" si="96"/>
        <v>0.97633898850863154</v>
      </c>
      <c r="T676" s="31">
        <v>2.3661011491368501E-2</v>
      </c>
      <c r="U676" s="31">
        <f t="shared" si="97"/>
        <v>0.97474655731580961</v>
      </c>
      <c r="V676" s="31">
        <v>2.52534426841904E-2</v>
      </c>
      <c r="W676" s="31">
        <f t="shared" si="98"/>
        <v>0.97542459665098225</v>
      </c>
      <c r="X676" s="31">
        <f t="shared" si="98"/>
        <v>2.4475403349017717E-2</v>
      </c>
      <c r="Y676" s="21"/>
    </row>
    <row r="677" spans="12:25" x14ac:dyDescent="0.25">
      <c r="L677" s="6">
        <v>670</v>
      </c>
      <c r="M677" s="30">
        <v>0.96830500432454025</v>
      </c>
      <c r="N677" s="30">
        <v>3.1694995675459699E-2</v>
      </c>
      <c r="O677" s="30">
        <v>0.96388577008204168</v>
      </c>
      <c r="P677" s="30">
        <v>3.6114229917958297E-2</v>
      </c>
      <c r="Q677" s="30">
        <f t="shared" si="95"/>
        <v>0.96594154858113024</v>
      </c>
      <c r="R677" s="30">
        <f t="shared" si="95"/>
        <v>3.395845141886969E-2</v>
      </c>
      <c r="S677" s="31">
        <f t="shared" si="96"/>
        <v>0.97635680517180645</v>
      </c>
      <c r="T677" s="31">
        <v>2.36431948281936E-2</v>
      </c>
      <c r="U677" s="31">
        <f t="shared" si="97"/>
        <v>0.97478727389167696</v>
      </c>
      <c r="V677" s="31">
        <v>2.5212726108323001E-2</v>
      </c>
      <c r="W677" s="31">
        <f t="shared" si="98"/>
        <v>0.97545415689771087</v>
      </c>
      <c r="X677" s="31">
        <f t="shared" si="98"/>
        <v>2.4445843102289151E-2</v>
      </c>
      <c r="Y677" s="21"/>
    </row>
    <row r="678" spans="12:25" x14ac:dyDescent="0.25">
      <c r="L678" s="6">
        <v>671</v>
      </c>
      <c r="M678" s="30">
        <v>0.96835376252055594</v>
      </c>
      <c r="N678" s="30">
        <v>3.1646237479444103E-2</v>
      </c>
      <c r="O678" s="30">
        <v>0.96394450540918886</v>
      </c>
      <c r="P678" s="30">
        <v>3.6055494590811199E-2</v>
      </c>
      <c r="Q678" s="30">
        <f t="shared" si="95"/>
        <v>0.9659954191718837</v>
      </c>
      <c r="R678" s="30">
        <f t="shared" si="95"/>
        <v>3.3904580828116343E-2</v>
      </c>
      <c r="S678" s="31">
        <f t="shared" si="96"/>
        <v>0.97637477522776905</v>
      </c>
      <c r="T678" s="31">
        <v>2.3625224772230901E-2</v>
      </c>
      <c r="U678" s="31">
        <f t="shared" si="97"/>
        <v>0.97482800804730274</v>
      </c>
      <c r="V678" s="31">
        <v>2.5171991952697301E-2</v>
      </c>
      <c r="W678" s="31">
        <f t="shared" si="98"/>
        <v>0.97548380086338515</v>
      </c>
      <c r="X678" s="31">
        <f t="shared" si="98"/>
        <v>2.4416199136614893E-2</v>
      </c>
      <c r="Y678" s="21"/>
    </row>
    <row r="679" spans="12:25" x14ac:dyDescent="0.25">
      <c r="L679" s="6">
        <v>672</v>
      </c>
      <c r="M679" s="30">
        <v>0.96840234406632364</v>
      </c>
      <c r="N679" s="30">
        <v>3.1597655933676402E-2</v>
      </c>
      <c r="O679" s="30">
        <v>0.96400301228916829</v>
      </c>
      <c r="P679" s="30">
        <v>3.59969877108317E-2</v>
      </c>
      <c r="Q679" s="30">
        <f t="shared" si="95"/>
        <v>0.96604908656341404</v>
      </c>
      <c r="R679" s="30">
        <f t="shared" si="95"/>
        <v>3.3850913436585986E-2</v>
      </c>
      <c r="S679" s="31">
        <f t="shared" si="96"/>
        <v>0.97639290707927961</v>
      </c>
      <c r="T679" s="31">
        <v>2.3607092920720399E-2</v>
      </c>
      <c r="U679" s="31">
        <f t="shared" si="97"/>
        <v>0.97486876303605818</v>
      </c>
      <c r="V679" s="31">
        <v>2.5131236963941799E-2</v>
      </c>
      <c r="W679" s="31">
        <f t="shared" si="98"/>
        <v>0.9755135343088035</v>
      </c>
      <c r="X679" s="31">
        <f t="shared" si="98"/>
        <v>2.4386465691196582E-2</v>
      </c>
      <c r="Y679" s="21"/>
    </row>
    <row r="680" spans="12:25" x14ac:dyDescent="0.25">
      <c r="L680" s="6">
        <v>673</v>
      </c>
      <c r="M680" s="30">
        <v>0.96845074950003485</v>
      </c>
      <c r="N680" s="30">
        <v>3.1549250499965202E-2</v>
      </c>
      <c r="O680" s="30">
        <v>0.96406129141830987</v>
      </c>
      <c r="P680" s="30">
        <v>3.5938708581690099E-2</v>
      </c>
      <c r="Q680" s="30">
        <f t="shared" si="95"/>
        <v>0.96610255137496814</v>
      </c>
      <c r="R680" s="30">
        <f t="shared" si="95"/>
        <v>3.3797448625031902E-2</v>
      </c>
      <c r="S680" s="31">
        <f t="shared" si="96"/>
        <v>0.97641120912909773</v>
      </c>
      <c r="T680" s="31">
        <v>2.35887908709023E-2</v>
      </c>
      <c r="U680" s="31">
        <f t="shared" si="97"/>
        <v>0.97490954211131553</v>
      </c>
      <c r="V680" s="31">
        <v>2.5090457888684501E-2</v>
      </c>
      <c r="W680" s="31">
        <f t="shared" si="98"/>
        <v>0.9755433629947643</v>
      </c>
      <c r="X680" s="31">
        <f t="shared" si="98"/>
        <v>2.4356637005235701E-2</v>
      </c>
      <c r="Y680" s="21"/>
    </row>
    <row r="681" spans="12:25" x14ac:dyDescent="0.25">
      <c r="L681" s="6">
        <v>674</v>
      </c>
      <c r="M681" s="30">
        <v>0.96849897935988027</v>
      </c>
      <c r="N681" s="30">
        <v>3.1501020640119698E-2</v>
      </c>
      <c r="O681" s="30">
        <v>0.96411934349294315</v>
      </c>
      <c r="P681" s="30">
        <v>3.5880656507056803E-2</v>
      </c>
      <c r="Q681" s="30">
        <f t="shared" si="95"/>
        <v>0.96615581422579222</v>
      </c>
      <c r="R681" s="30">
        <f t="shared" si="95"/>
        <v>3.3744185774207729E-2</v>
      </c>
      <c r="S681" s="31">
        <f t="shared" si="96"/>
        <v>0.97642968977998368</v>
      </c>
      <c r="T681" s="31">
        <v>2.3570310220016301E-2</v>
      </c>
      <c r="U681" s="31">
        <f t="shared" si="97"/>
        <v>0.97495034852644613</v>
      </c>
      <c r="V681" s="31">
        <v>2.50496514735539E-2</v>
      </c>
      <c r="W681" s="31">
        <f t="shared" si="98"/>
        <v>0.97557329268206627</v>
      </c>
      <c r="X681" s="31">
        <f t="shared" si="98"/>
        <v>2.4326707317933734E-2</v>
      </c>
      <c r="Y681" s="21"/>
    </row>
    <row r="682" spans="12:25" x14ac:dyDescent="0.25">
      <c r="L682" s="6">
        <v>675</v>
      </c>
      <c r="M682" s="30">
        <v>0.96854703418405119</v>
      </c>
      <c r="N682" s="30">
        <v>3.1452965815948801E-2</v>
      </c>
      <c r="O682" s="30">
        <v>0.964177169209398</v>
      </c>
      <c r="P682" s="30">
        <v>3.5822830790602E-2</v>
      </c>
      <c r="Q682" s="30">
        <f t="shared" si="95"/>
        <v>0.96620887573513325</v>
      </c>
      <c r="R682" s="30">
        <f t="shared" si="95"/>
        <v>3.3691124264866833E-2</v>
      </c>
      <c r="S682" s="31">
        <f t="shared" si="96"/>
        <v>0.97644835743469738</v>
      </c>
      <c r="T682" s="31">
        <v>2.3551642565302601E-2</v>
      </c>
      <c r="U682" s="31">
        <f t="shared" si="97"/>
        <v>0.97499118553482178</v>
      </c>
      <c r="V682" s="31">
        <v>2.5008814465178199E-2</v>
      </c>
      <c r="W682" s="31">
        <f t="shared" si="98"/>
        <v>0.97560332913150782</v>
      </c>
      <c r="X682" s="31">
        <f t="shared" si="98"/>
        <v>2.4296670868492264E-2</v>
      </c>
      <c r="Y682" s="21"/>
    </row>
    <row r="683" spans="12:25" x14ac:dyDescent="0.25">
      <c r="L683" s="6">
        <v>676</v>
      </c>
      <c r="M683" s="30">
        <v>0.96859491451073865</v>
      </c>
      <c r="N683" s="30">
        <v>3.1405085489261401E-2</v>
      </c>
      <c r="O683" s="30">
        <v>0.96423476926400387</v>
      </c>
      <c r="P683" s="30">
        <v>3.5765230735996099E-2</v>
      </c>
      <c r="Q683" s="30">
        <f t="shared" si="95"/>
        <v>0.96626173652223735</v>
      </c>
      <c r="R683" s="30">
        <f t="shared" si="95"/>
        <v>3.3638263477762699E-2</v>
      </c>
      <c r="S683" s="31">
        <f t="shared" si="96"/>
        <v>0.97646722049599888</v>
      </c>
      <c r="T683" s="31">
        <v>2.3532779504001101E-2</v>
      </c>
      <c r="U683" s="31">
        <f t="shared" si="97"/>
        <v>0.97503205638981427</v>
      </c>
      <c r="V683" s="31">
        <v>2.49679436101857E-2</v>
      </c>
      <c r="W683" s="31">
        <f t="shared" si="98"/>
        <v>0.97563347810388723</v>
      </c>
      <c r="X683" s="31">
        <f t="shared" si="98"/>
        <v>2.426652189611278E-2</v>
      </c>
      <c r="Y683" s="21"/>
    </row>
    <row r="684" spans="12:25" x14ac:dyDescent="0.25">
      <c r="L684" s="6">
        <v>677</v>
      </c>
      <c r="M684" s="30">
        <v>0.96864262087813358</v>
      </c>
      <c r="N684" s="30">
        <v>3.1357379121866397E-2</v>
      </c>
      <c r="O684" s="30">
        <v>0.96429214435309074</v>
      </c>
      <c r="P684" s="30">
        <v>3.5707855646909203E-2</v>
      </c>
      <c r="Q684" s="30">
        <f t="shared" si="95"/>
        <v>0.96631439720635126</v>
      </c>
      <c r="R684" s="30">
        <f t="shared" si="95"/>
        <v>3.3585602793648667E-2</v>
      </c>
      <c r="S684" s="31">
        <f t="shared" si="96"/>
        <v>0.97648628736664811</v>
      </c>
      <c r="T684" s="31">
        <v>2.3513712633351901E-2</v>
      </c>
      <c r="U684" s="31">
        <f t="shared" si="97"/>
        <v>0.97507296434479529</v>
      </c>
      <c r="V684" s="31">
        <v>2.49270356552047E-2</v>
      </c>
      <c r="W684" s="31">
        <f t="shared" si="98"/>
        <v>0.97566374536000322</v>
      </c>
      <c r="X684" s="31">
        <f t="shared" si="98"/>
        <v>2.4236254639996867E-2</v>
      </c>
      <c r="Y684" s="21"/>
    </row>
    <row r="685" spans="12:25" x14ac:dyDescent="0.25">
      <c r="L685" s="6">
        <v>678</v>
      </c>
      <c r="M685" s="30">
        <v>0.96869015382442725</v>
      </c>
      <c r="N685" s="30">
        <v>3.1309846175572698E-2</v>
      </c>
      <c r="O685" s="30">
        <v>0.96434929517298817</v>
      </c>
      <c r="P685" s="30">
        <v>3.5650704827011798E-2</v>
      </c>
      <c r="Q685" s="30">
        <f t="shared" si="95"/>
        <v>0.96636685840672176</v>
      </c>
      <c r="R685" s="30">
        <f t="shared" si="95"/>
        <v>3.3533141593278255E-2</v>
      </c>
      <c r="S685" s="31">
        <f t="shared" si="96"/>
        <v>0.97650556644940512</v>
      </c>
      <c r="T685" s="31">
        <v>2.3494433550594902E-2</v>
      </c>
      <c r="U685" s="31">
        <f t="shared" si="97"/>
        <v>0.97511391265313652</v>
      </c>
      <c r="V685" s="31">
        <v>2.4886087346863501E-2</v>
      </c>
      <c r="W685" s="31">
        <f t="shared" si="98"/>
        <v>0.97569413666065397</v>
      </c>
      <c r="X685" s="31">
        <f t="shared" si="98"/>
        <v>2.4205863339346007E-2</v>
      </c>
      <c r="Y685" s="21"/>
    </row>
    <row r="686" spans="12:25" x14ac:dyDescent="0.25">
      <c r="L686" s="6">
        <v>679</v>
      </c>
      <c r="M686" s="30">
        <v>0.9687375138878106</v>
      </c>
      <c r="N686" s="30">
        <v>3.1262486112189403E-2</v>
      </c>
      <c r="O686" s="30">
        <v>0.96440622242002594</v>
      </c>
      <c r="P686" s="30">
        <v>3.5593777579974097E-2</v>
      </c>
      <c r="Q686" s="30">
        <f t="shared" si="95"/>
        <v>0.96641912074259517</v>
      </c>
      <c r="R686" s="30">
        <f t="shared" si="95"/>
        <v>3.348087925740495E-2</v>
      </c>
      <c r="S686" s="31">
        <f t="shared" si="96"/>
        <v>0.97652506614702994</v>
      </c>
      <c r="T686" s="31">
        <v>2.3474933852970101E-2</v>
      </c>
      <c r="U686" s="31">
        <f t="shared" si="97"/>
        <v>0.97515490456820975</v>
      </c>
      <c r="V686" s="31">
        <v>2.4845095431790198E-2</v>
      </c>
      <c r="W686" s="31">
        <f t="shared" si="98"/>
        <v>0.9757246577666383</v>
      </c>
      <c r="X686" s="31">
        <f t="shared" si="98"/>
        <v>2.4175342233361631E-2</v>
      </c>
      <c r="Y686" s="21"/>
    </row>
    <row r="687" spans="12:25" x14ac:dyDescent="0.25">
      <c r="L687" s="6">
        <v>680</v>
      </c>
      <c r="M687" s="30">
        <v>0.96878470160647456</v>
      </c>
      <c r="N687" s="30">
        <v>3.1215298393525399E-2</v>
      </c>
      <c r="O687" s="30">
        <v>0.96446292679053347</v>
      </c>
      <c r="P687" s="30">
        <v>3.5537073209466502E-2</v>
      </c>
      <c r="Q687" s="30">
        <f t="shared" si="95"/>
        <v>0.9664711848332177</v>
      </c>
      <c r="R687" s="30">
        <f t="shared" si="95"/>
        <v>3.3428815166782241E-2</v>
      </c>
      <c r="S687" s="31">
        <f t="shared" si="96"/>
        <v>0.97654479486228252</v>
      </c>
      <c r="T687" s="31">
        <v>2.34552051377175E-2</v>
      </c>
      <c r="U687" s="31">
        <f t="shared" si="97"/>
        <v>0.97519594334338655</v>
      </c>
      <c r="V687" s="31">
        <v>2.48040566566134E-2</v>
      </c>
      <c r="W687" s="31">
        <f t="shared" si="98"/>
        <v>0.97575531443875452</v>
      </c>
      <c r="X687" s="31">
        <f t="shared" si="98"/>
        <v>2.4144685561245438E-2</v>
      </c>
      <c r="Y687" s="21"/>
    </row>
    <row r="688" spans="12:25" x14ac:dyDescent="0.25">
      <c r="L688" s="6">
        <v>681</v>
      </c>
      <c r="M688" s="30">
        <v>0.96883171751861041</v>
      </c>
      <c r="N688" s="30">
        <v>3.11682824813896E-2</v>
      </c>
      <c r="O688" s="30">
        <v>0.96451940898084088</v>
      </c>
      <c r="P688" s="30">
        <v>3.5480591019159097E-2</v>
      </c>
      <c r="Q688" s="30">
        <f t="shared" si="95"/>
        <v>0.96652305129783656</v>
      </c>
      <c r="R688" s="30">
        <f t="shared" si="95"/>
        <v>3.3376948702163435E-2</v>
      </c>
      <c r="S688" s="31">
        <f t="shared" si="96"/>
        <v>0.97656476099792278</v>
      </c>
      <c r="T688" s="31">
        <v>2.34352390020772E-2</v>
      </c>
      <c r="U688" s="31">
        <f t="shared" si="97"/>
        <v>0.97523703223203895</v>
      </c>
      <c r="V688" s="31">
        <v>2.4762967767961101E-2</v>
      </c>
      <c r="W688" s="31">
        <f t="shared" si="98"/>
        <v>0.97578611243780122</v>
      </c>
      <c r="X688" s="31">
        <f t="shared" si="98"/>
        <v>2.4113887562198844E-2</v>
      </c>
      <c r="Y688" s="21"/>
    </row>
    <row r="689" spans="12:25" x14ac:dyDescent="0.25">
      <c r="L689" s="6">
        <v>682</v>
      </c>
      <c r="M689" s="30">
        <v>0.96887856216240908</v>
      </c>
      <c r="N689" s="30">
        <v>3.1121437837590901E-2</v>
      </c>
      <c r="O689" s="30">
        <v>0.9645756696872777</v>
      </c>
      <c r="P689" s="30">
        <v>3.5424330312722303E-2</v>
      </c>
      <c r="Q689" s="30">
        <f t="shared" si="95"/>
        <v>0.96657472075569806</v>
      </c>
      <c r="R689" s="30">
        <f t="shared" si="95"/>
        <v>3.3325279244302036E-2</v>
      </c>
      <c r="S689" s="31">
        <f t="shared" si="96"/>
        <v>0.97658497295671098</v>
      </c>
      <c r="T689" s="31">
        <v>2.3415027043288999E-2</v>
      </c>
      <c r="U689" s="31">
        <f t="shared" si="97"/>
        <v>0.97527817382293258</v>
      </c>
      <c r="V689" s="31">
        <v>2.4721826177067401E-2</v>
      </c>
      <c r="W689" s="31">
        <f t="shared" si="98"/>
        <v>0.97581705718370038</v>
      </c>
      <c r="X689" s="31">
        <f t="shared" si="98"/>
        <v>2.4082942816299614E-2</v>
      </c>
      <c r="Y689" s="21"/>
    </row>
    <row r="690" spans="12:25" x14ac:dyDescent="0.25">
      <c r="L690" s="6">
        <v>683</v>
      </c>
      <c r="M690" s="30">
        <v>0.96892523607606174</v>
      </c>
      <c r="N690" s="30">
        <v>3.1074763923938299E-2</v>
      </c>
      <c r="O690" s="30">
        <v>0.9646317096061735</v>
      </c>
      <c r="P690" s="30">
        <v>3.5368290393826503E-2</v>
      </c>
      <c r="Q690" s="30">
        <f t="shared" si="95"/>
        <v>0.96662619382604853</v>
      </c>
      <c r="R690" s="30">
        <f t="shared" si="95"/>
        <v>3.3273806173951564E-2</v>
      </c>
      <c r="S690" s="31">
        <f t="shared" si="96"/>
        <v>0.97660543914140685</v>
      </c>
      <c r="T690" s="31">
        <v>2.3394560858593101E-2</v>
      </c>
      <c r="U690" s="31">
        <f t="shared" si="97"/>
        <v>0.97531936713373757</v>
      </c>
      <c r="V690" s="31">
        <v>2.46806328662624E-2</v>
      </c>
      <c r="W690" s="31">
        <f t="shared" si="98"/>
        <v>0.97584815226475907</v>
      </c>
      <c r="X690" s="31">
        <f t="shared" si="98"/>
        <v>2.4051847735240824E-2</v>
      </c>
      <c r="Y690" s="21"/>
    </row>
    <row r="691" spans="12:25" x14ac:dyDescent="0.25">
      <c r="L691" s="6">
        <v>684</v>
      </c>
      <c r="M691" s="30">
        <v>0.9689717397977593</v>
      </c>
      <c r="N691" s="30">
        <v>3.1028260202240698E-2</v>
      </c>
      <c r="O691" s="30">
        <v>0.96468752943385816</v>
      </c>
      <c r="P691" s="30">
        <v>3.5312470566141799E-2</v>
      </c>
      <c r="Q691" s="30">
        <f t="shared" si="95"/>
        <v>0.96667747112813462</v>
      </c>
      <c r="R691" s="30">
        <f t="shared" si="95"/>
        <v>3.3222528871865352E-2</v>
      </c>
      <c r="S691" s="31">
        <f t="shared" si="96"/>
        <v>0.97662616795477075</v>
      </c>
      <c r="T691" s="31">
        <v>2.33738320452293E-2</v>
      </c>
      <c r="U691" s="31">
        <f t="shared" si="97"/>
        <v>0.97536060998786334</v>
      </c>
      <c r="V691" s="31">
        <v>2.4639390012136698E-2</v>
      </c>
      <c r="W691" s="31">
        <f t="shared" si="98"/>
        <v>0.9758794006567485</v>
      </c>
      <c r="X691" s="31">
        <f t="shared" si="98"/>
        <v>2.4020599343251584E-2</v>
      </c>
      <c r="Y691" s="21"/>
    </row>
    <row r="692" spans="12:25" x14ac:dyDescent="0.25">
      <c r="L692" s="6">
        <v>685</v>
      </c>
      <c r="M692" s="30">
        <v>0.96901807386569283</v>
      </c>
      <c r="N692" s="30">
        <v>3.0981926134307201E-2</v>
      </c>
      <c r="O692" s="30">
        <v>0.96474312986666133</v>
      </c>
      <c r="P692" s="30">
        <v>3.5256870133338697E-2</v>
      </c>
      <c r="Q692" s="30">
        <f t="shared" si="95"/>
        <v>0.96672855328120311</v>
      </c>
      <c r="R692" s="30">
        <f t="shared" si="95"/>
        <v>3.3171446718797022E-2</v>
      </c>
      <c r="S692" s="31">
        <f t="shared" si="96"/>
        <v>0.97664716779956218</v>
      </c>
      <c r="T692" s="31">
        <v>2.3352832200437799E-2</v>
      </c>
      <c r="U692" s="31">
        <f t="shared" si="97"/>
        <v>0.97540190020787132</v>
      </c>
      <c r="V692" s="31">
        <v>2.4598099792128701E-2</v>
      </c>
      <c r="W692" s="31">
        <f t="shared" si="98"/>
        <v>0.97591080533500396</v>
      </c>
      <c r="X692" s="31">
        <f t="shared" si="98"/>
        <v>2.3989194664996018E-2</v>
      </c>
      <c r="Y692" s="21"/>
    </row>
    <row r="693" spans="12:25" x14ac:dyDescent="0.25">
      <c r="L693" s="6">
        <v>686</v>
      </c>
      <c r="M693" s="30">
        <v>0.96906423881805348</v>
      </c>
      <c r="N693" s="30">
        <v>3.0935761181946499E-2</v>
      </c>
      <c r="O693" s="30">
        <v>0.96479851160091268</v>
      </c>
      <c r="P693" s="30">
        <v>3.5201488399087301E-2</v>
      </c>
      <c r="Q693" s="30">
        <f t="shared" si="95"/>
        <v>0.96677944090450019</v>
      </c>
      <c r="R693" s="30">
        <f t="shared" si="95"/>
        <v>3.3120559095499824E-2</v>
      </c>
      <c r="S693" s="31">
        <f t="shared" si="96"/>
        <v>0.97666844707854161</v>
      </c>
      <c r="T693" s="31">
        <v>2.3331552921458401E-2</v>
      </c>
      <c r="U693" s="31">
        <f t="shared" si="97"/>
        <v>0.97544323561632296</v>
      </c>
      <c r="V693" s="31">
        <v>2.4556764383677002E-2</v>
      </c>
      <c r="W693" s="31">
        <f t="shared" si="98"/>
        <v>0.97594236927486189</v>
      </c>
      <c r="X693" s="31">
        <f t="shared" si="98"/>
        <v>2.3957630725138176E-2</v>
      </c>
      <c r="Y693" s="21"/>
    </row>
    <row r="694" spans="12:25" x14ac:dyDescent="0.25">
      <c r="L694" s="6">
        <v>687</v>
      </c>
      <c r="M694" s="30">
        <v>0.9691102351930323</v>
      </c>
      <c r="N694" s="30">
        <v>3.0889764806967701E-2</v>
      </c>
      <c r="O694" s="30">
        <v>0.96485367533294197</v>
      </c>
      <c r="P694" s="30">
        <v>3.5146324667057999E-2</v>
      </c>
      <c r="Q694" s="30">
        <f t="shared" si="95"/>
        <v>0.96683013461727274</v>
      </c>
      <c r="R694" s="30">
        <f t="shared" si="95"/>
        <v>3.3069865382727319E-2</v>
      </c>
      <c r="S694" s="31">
        <f t="shared" si="96"/>
        <v>0.97669001419446866</v>
      </c>
      <c r="T694" s="31">
        <v>2.33099858055313E-2</v>
      </c>
      <c r="U694" s="31">
        <f t="shared" si="97"/>
        <v>0.97548461403578013</v>
      </c>
      <c r="V694" s="31">
        <v>2.4515385964219899E-2</v>
      </c>
      <c r="W694" s="31">
        <f t="shared" si="98"/>
        <v>0.97597409545165781</v>
      </c>
      <c r="X694" s="31">
        <f t="shared" si="98"/>
        <v>2.392590454834213E-2</v>
      </c>
      <c r="Y694" s="21"/>
    </row>
    <row r="695" spans="12:25" x14ac:dyDescent="0.25">
      <c r="L695" s="6">
        <v>688</v>
      </c>
      <c r="M695" s="30">
        <v>0.96915606352882033</v>
      </c>
      <c r="N695" s="30">
        <v>3.0843936471179698E-2</v>
      </c>
      <c r="O695" s="30">
        <v>0.96490862175907888</v>
      </c>
      <c r="P695" s="30">
        <v>3.5091378240921102E-2</v>
      </c>
      <c r="Q695" s="30">
        <f t="shared" si="95"/>
        <v>0.96688063503876709</v>
      </c>
      <c r="R695" s="30">
        <f t="shared" si="95"/>
        <v>3.301936496123295E-2</v>
      </c>
      <c r="S695" s="31">
        <f t="shared" si="96"/>
        <v>0.97671187755010369</v>
      </c>
      <c r="T695" s="31">
        <v>2.3288122449896299E-2</v>
      </c>
      <c r="U695" s="31">
        <f t="shared" si="97"/>
        <v>0.97552603328880405</v>
      </c>
      <c r="V695" s="31">
        <v>2.4473966711195901E-2</v>
      </c>
      <c r="W695" s="31">
        <f t="shared" si="98"/>
        <v>0.97600598684072815</v>
      </c>
      <c r="X695" s="31">
        <f t="shared" si="98"/>
        <v>2.3894013159271876E-2</v>
      </c>
      <c r="Y695" s="21"/>
    </row>
    <row r="696" spans="12:25" x14ac:dyDescent="0.25">
      <c r="L696" s="6">
        <v>689</v>
      </c>
      <c r="M696" s="30">
        <v>0.96920172436360863</v>
      </c>
      <c r="N696" s="30">
        <v>3.0798275636391401E-2</v>
      </c>
      <c r="O696" s="30">
        <v>0.96496335157565305</v>
      </c>
      <c r="P696" s="30">
        <v>3.5036648424346901E-2</v>
      </c>
      <c r="Q696" s="30">
        <f t="shared" si="95"/>
        <v>0.96693094278822989</v>
      </c>
      <c r="R696" s="30">
        <f t="shared" si="95"/>
        <v>3.2969057211770139E-2</v>
      </c>
      <c r="S696" s="31">
        <f t="shared" si="96"/>
        <v>0.97673404554820653</v>
      </c>
      <c r="T696" s="31">
        <v>2.32659544517935E-2</v>
      </c>
      <c r="U696" s="31">
        <f t="shared" si="97"/>
        <v>0.97556749119795649</v>
      </c>
      <c r="V696" s="31">
        <v>2.44325088020435E-2</v>
      </c>
      <c r="W696" s="31">
        <f t="shared" si="98"/>
        <v>0.97603804641740854</v>
      </c>
      <c r="X696" s="31">
        <f t="shared" si="98"/>
        <v>2.3861953582591546E-2</v>
      </c>
      <c r="Y696" s="21"/>
    </row>
    <row r="697" spans="12:25" x14ac:dyDescent="0.25">
      <c r="L697" s="6">
        <v>690</v>
      </c>
      <c r="M697" s="30">
        <v>0.96924721823558813</v>
      </c>
      <c r="N697" s="30">
        <v>3.0752781764411902E-2</v>
      </c>
      <c r="O697" s="30">
        <v>0.96501786547899437</v>
      </c>
      <c r="P697" s="30">
        <v>3.4982134521005598E-2</v>
      </c>
      <c r="Q697" s="30">
        <f t="shared" si="95"/>
        <v>0.96698105848490767</v>
      </c>
      <c r="R697" s="30">
        <f t="shared" si="95"/>
        <v>3.2918941515092365E-2</v>
      </c>
      <c r="S697" s="31">
        <f t="shared" si="96"/>
        <v>0.97675652659153711</v>
      </c>
      <c r="T697" s="31">
        <v>2.32434734084629E-2</v>
      </c>
      <c r="U697" s="31">
        <f t="shared" si="97"/>
        <v>0.975608985585799</v>
      </c>
      <c r="V697" s="31">
        <v>2.4391014414200999E-2</v>
      </c>
      <c r="W697" s="31">
        <f t="shared" si="98"/>
        <v>0.97607027715703487</v>
      </c>
      <c r="X697" s="31">
        <f t="shared" si="98"/>
        <v>2.3829722842965126E-2</v>
      </c>
      <c r="Y697" s="21"/>
    </row>
    <row r="698" spans="12:25" x14ac:dyDescent="0.25">
      <c r="L698" s="6">
        <v>691</v>
      </c>
      <c r="M698" s="30">
        <v>0.96929254568295009</v>
      </c>
      <c r="N698" s="30">
        <v>3.0707454317049899E-2</v>
      </c>
      <c r="O698" s="30">
        <v>0.96507216416543229</v>
      </c>
      <c r="P698" s="30">
        <v>3.4927835834567697E-2</v>
      </c>
      <c r="Q698" s="30">
        <f t="shared" si="95"/>
        <v>0.967030982748047</v>
      </c>
      <c r="R698" s="30">
        <f t="shared" si="95"/>
        <v>3.286901725195307E-2</v>
      </c>
      <c r="S698" s="31">
        <f t="shared" si="96"/>
        <v>0.97677932908285559</v>
      </c>
      <c r="T698" s="31">
        <v>2.3220670917144401E-2</v>
      </c>
      <c r="U698" s="31">
        <f t="shared" si="97"/>
        <v>0.97565051427489302</v>
      </c>
      <c r="V698" s="31">
        <v>2.4349485725106999E-2</v>
      </c>
      <c r="W698" s="31">
        <f t="shared" si="98"/>
        <v>0.97610268203494333</v>
      </c>
      <c r="X698" s="31">
        <f t="shared" si="98"/>
        <v>2.3797317965056703E-2</v>
      </c>
      <c r="Y698" s="21"/>
    </row>
    <row r="699" spans="12:25" x14ac:dyDescent="0.25">
      <c r="L699" s="6">
        <v>692</v>
      </c>
      <c r="M699" s="30">
        <v>0.96933770724388546</v>
      </c>
      <c r="N699" s="30">
        <v>3.0662292756114502E-2</v>
      </c>
      <c r="O699" s="30">
        <v>0.96512624833129668</v>
      </c>
      <c r="P699" s="30">
        <v>3.4873751668703303E-2</v>
      </c>
      <c r="Q699" s="30">
        <f t="shared" si="95"/>
        <v>0.9670807161968944</v>
      </c>
      <c r="R699" s="30">
        <f t="shared" si="95"/>
        <v>3.2819283803105684E-2</v>
      </c>
      <c r="S699" s="31">
        <f t="shared" si="96"/>
        <v>0.97680246142492178</v>
      </c>
      <c r="T699" s="31">
        <v>2.3197538575078201E-2</v>
      </c>
      <c r="U699" s="31">
        <f t="shared" si="97"/>
        <v>0.97569207508780009</v>
      </c>
      <c r="V699" s="31">
        <v>2.4307924912199901E-2</v>
      </c>
      <c r="W699" s="31">
        <f t="shared" si="98"/>
        <v>0.97613526402646955</v>
      </c>
      <c r="X699" s="31">
        <f t="shared" si="98"/>
        <v>2.3764735973530411E-2</v>
      </c>
      <c r="Y699" s="21"/>
    </row>
    <row r="700" spans="12:25" x14ac:dyDescent="0.25">
      <c r="L700" s="6">
        <v>693</v>
      </c>
      <c r="M700" s="30">
        <v>0.96938270345658528</v>
      </c>
      <c r="N700" s="30">
        <v>3.0617296543414701E-2</v>
      </c>
      <c r="O700" s="30">
        <v>0.96518011867291731</v>
      </c>
      <c r="P700" s="30">
        <v>3.4819881327082698E-2</v>
      </c>
      <c r="Q700" s="30">
        <f t="shared" si="95"/>
        <v>0.96713025945069631</v>
      </c>
      <c r="R700" s="30">
        <f t="shared" si="95"/>
        <v>3.2769740549303678E-2</v>
      </c>
      <c r="S700" s="31">
        <f t="shared" si="96"/>
        <v>0.97682593202049595</v>
      </c>
      <c r="T700" s="31">
        <v>2.3174067979504099E-2</v>
      </c>
      <c r="U700" s="31">
        <f t="shared" si="97"/>
        <v>0.97573366584708188</v>
      </c>
      <c r="V700" s="31">
        <v>2.4266334152918099E-2</v>
      </c>
      <c r="W700" s="31">
        <f t="shared" si="98"/>
        <v>0.97616802610694986</v>
      </c>
      <c r="X700" s="31">
        <f t="shared" si="98"/>
        <v>2.3731973893050189E-2</v>
      </c>
      <c r="Y700" s="21"/>
    </row>
    <row r="701" spans="12:25" x14ac:dyDescent="0.25">
      <c r="L701" s="6">
        <v>694</v>
      </c>
      <c r="M701" s="30">
        <v>0.96942753485924082</v>
      </c>
      <c r="N701" s="30">
        <v>3.0572465140759199E-2</v>
      </c>
      <c r="O701" s="30">
        <v>0.96523377588662373</v>
      </c>
      <c r="P701" s="30">
        <v>3.47662241133763E-2</v>
      </c>
      <c r="Q701" s="30">
        <f t="shared" si="95"/>
        <v>0.9671796131286996</v>
      </c>
      <c r="R701" s="30">
        <f t="shared" si="95"/>
        <v>3.2720386871300439E-2</v>
      </c>
      <c r="S701" s="31">
        <f t="shared" si="96"/>
        <v>0.97684974927233792</v>
      </c>
      <c r="T701" s="31">
        <v>2.3150250727662101E-2</v>
      </c>
      <c r="U701" s="31">
        <f t="shared" si="97"/>
        <v>0.97577528437529992</v>
      </c>
      <c r="V701" s="31">
        <v>2.4224715624700102E-2</v>
      </c>
      <c r="W701" s="31">
        <f t="shared" si="98"/>
        <v>0.9762009712517199</v>
      </c>
      <c r="X701" s="31">
        <f t="shared" si="98"/>
        <v>2.3699028748280126E-2</v>
      </c>
      <c r="Y701" s="21"/>
    </row>
    <row r="702" spans="12:25" x14ac:dyDescent="0.25">
      <c r="L702" s="6">
        <v>695</v>
      </c>
      <c r="M702" s="30">
        <v>0.9694722019900428</v>
      </c>
      <c r="N702" s="30">
        <v>3.05277980099572E-2</v>
      </c>
      <c r="O702" s="30">
        <v>0.96528722066874562</v>
      </c>
      <c r="P702" s="30">
        <v>3.4712779331254398E-2</v>
      </c>
      <c r="Q702" s="30">
        <f t="shared" si="95"/>
        <v>0.96722877785015049</v>
      </c>
      <c r="R702" s="30">
        <f t="shared" si="95"/>
        <v>3.2671222149849535E-2</v>
      </c>
      <c r="S702" s="31">
        <f t="shared" si="96"/>
        <v>0.97687392158320774</v>
      </c>
      <c r="T702" s="31">
        <v>2.31260784167923E-2</v>
      </c>
      <c r="U702" s="31">
        <f t="shared" si="97"/>
        <v>0.97581692849501556</v>
      </c>
      <c r="V702" s="31">
        <v>2.4183071504984398E-2</v>
      </c>
      <c r="W702" s="31">
        <f t="shared" si="98"/>
        <v>0.97623410243611564</v>
      </c>
      <c r="X702" s="31">
        <f t="shared" si="98"/>
        <v>2.3665897563884347E-2</v>
      </c>
      <c r="Y702" s="21"/>
    </row>
    <row r="703" spans="12:25" x14ac:dyDescent="0.25">
      <c r="L703" s="6">
        <v>696</v>
      </c>
      <c r="M703" s="30">
        <v>0.96951670538718249</v>
      </c>
      <c r="N703" s="30">
        <v>3.0483294612817499E-2</v>
      </c>
      <c r="O703" s="30">
        <v>0.96534045371561283</v>
      </c>
      <c r="P703" s="30">
        <v>3.4659546284387201E-2</v>
      </c>
      <c r="Q703" s="30">
        <f t="shared" si="95"/>
        <v>0.96727775423429563</v>
      </c>
      <c r="R703" s="30">
        <f t="shared" si="95"/>
        <v>3.2622245765704314E-2</v>
      </c>
      <c r="S703" s="31">
        <f t="shared" si="96"/>
        <v>0.97689845735586534</v>
      </c>
      <c r="T703" s="31">
        <v>2.31015426441347E-2</v>
      </c>
      <c r="U703" s="31">
        <f t="shared" si="97"/>
        <v>0.97585859602879066</v>
      </c>
      <c r="V703" s="31">
        <v>2.4141403971209299E-2</v>
      </c>
      <c r="W703" s="31">
        <f t="shared" si="98"/>
        <v>0.97626742263547306</v>
      </c>
      <c r="X703" s="31">
        <f t="shared" si="98"/>
        <v>2.3632577364526848E-2</v>
      </c>
      <c r="Y703" s="21"/>
    </row>
    <row r="704" spans="12:25" x14ac:dyDescent="0.25">
      <c r="L704" s="6">
        <v>697</v>
      </c>
      <c r="M704" s="30">
        <v>0.96956104558885092</v>
      </c>
      <c r="N704" s="30">
        <v>3.0438954411149102E-2</v>
      </c>
      <c r="O704" s="30">
        <v>0.96539347572355494</v>
      </c>
      <c r="P704" s="30">
        <v>3.4606524276445103E-2</v>
      </c>
      <c r="Q704" s="30">
        <f t="shared" si="95"/>
        <v>0.96732654290038167</v>
      </c>
      <c r="R704" s="30">
        <f t="shared" si="95"/>
        <v>3.2573457099618307E-2</v>
      </c>
      <c r="S704" s="31">
        <f t="shared" si="96"/>
        <v>0.97692336499307075</v>
      </c>
      <c r="T704" s="31">
        <v>2.3076635006929198E-2</v>
      </c>
      <c r="U704" s="31">
        <f t="shared" si="97"/>
        <v>0.97590028479918667</v>
      </c>
      <c r="V704" s="31">
        <v>2.4099715200813301E-2</v>
      </c>
      <c r="W704" s="31">
        <f t="shared" si="98"/>
        <v>0.97630093482512836</v>
      </c>
      <c r="X704" s="31">
        <f t="shared" si="98"/>
        <v>2.3599065174871661E-2</v>
      </c>
      <c r="Y704" s="21"/>
    </row>
    <row r="705" spans="12:25" x14ac:dyDescent="0.25">
      <c r="L705" s="6">
        <v>698</v>
      </c>
      <c r="M705" s="30">
        <v>0.96960522313323905</v>
      </c>
      <c r="N705" s="30">
        <v>3.0394776866760901E-2</v>
      </c>
      <c r="O705" s="30">
        <v>0.9654462873889017</v>
      </c>
      <c r="P705" s="30">
        <v>3.4553712611098297E-2</v>
      </c>
      <c r="Q705" s="30">
        <f t="shared" si="95"/>
        <v>0.96737514446765505</v>
      </c>
      <c r="R705" s="30">
        <f t="shared" si="95"/>
        <v>3.2524855532344875E-2</v>
      </c>
      <c r="S705" s="31">
        <f t="shared" si="96"/>
        <v>0.97694865289758415</v>
      </c>
      <c r="T705" s="31">
        <v>2.3051347102415801E-2</v>
      </c>
      <c r="U705" s="31">
        <f t="shared" si="97"/>
        <v>0.97594199262876524</v>
      </c>
      <c r="V705" s="31">
        <v>2.4058007371234799E-2</v>
      </c>
      <c r="W705" s="31">
        <f t="shared" si="98"/>
        <v>0.97633464198041708</v>
      </c>
      <c r="X705" s="31">
        <f t="shared" si="98"/>
        <v>2.3565358019582823E-2</v>
      </c>
      <c r="Y705" s="21"/>
    </row>
    <row r="706" spans="12:25" x14ac:dyDescent="0.25">
      <c r="L706" s="6">
        <v>699</v>
      </c>
      <c r="M706" s="30">
        <v>0.96964923855853813</v>
      </c>
      <c r="N706" s="30">
        <v>3.0350761441461899E-2</v>
      </c>
      <c r="O706" s="30">
        <v>0.96549888940798279</v>
      </c>
      <c r="P706" s="30">
        <v>3.4501110592017201E-2</v>
      </c>
      <c r="Q706" s="30">
        <f t="shared" si="95"/>
        <v>0.96742355955536241</v>
      </c>
      <c r="R706" s="30">
        <f t="shared" si="95"/>
        <v>3.2476440444637565E-2</v>
      </c>
      <c r="S706" s="31">
        <f t="shared" si="96"/>
        <v>0.97697432947216545</v>
      </c>
      <c r="T706" s="31">
        <v>2.30256705278346E-2</v>
      </c>
      <c r="U706" s="31">
        <f t="shared" si="97"/>
        <v>0.9759837173400876</v>
      </c>
      <c r="V706" s="31">
        <v>2.4016282659912399E-2</v>
      </c>
      <c r="W706" s="31">
        <f t="shared" si="98"/>
        <v>0.97636854707667542</v>
      </c>
      <c r="X706" s="31">
        <f t="shared" si="98"/>
        <v>2.3531452923324522E-2</v>
      </c>
      <c r="Y706" s="21"/>
    </row>
    <row r="707" spans="12:25" x14ac:dyDescent="0.25">
      <c r="L707" s="6">
        <v>700</v>
      </c>
      <c r="M707" s="30">
        <v>0.96969309240293899</v>
      </c>
      <c r="N707" s="30">
        <v>3.0306907597060999E-2</v>
      </c>
      <c r="O707" s="30">
        <v>0.96555128247712796</v>
      </c>
      <c r="P707" s="30">
        <v>3.4448717522871999E-2</v>
      </c>
      <c r="Q707" s="30">
        <f t="shared" si="95"/>
        <v>0.9674717887827502</v>
      </c>
      <c r="R707" s="30">
        <f t="shared" si="95"/>
        <v>3.2428211217249758E-2</v>
      </c>
      <c r="S707" s="31">
        <f t="shared" si="96"/>
        <v>0.97700040311957448</v>
      </c>
      <c r="T707" s="31">
        <v>2.29995968804255E-2</v>
      </c>
      <c r="U707" s="31">
        <f t="shared" si="97"/>
        <v>0.97602545675571561</v>
      </c>
      <c r="V707" s="31">
        <v>2.3974543244284399E-2</v>
      </c>
      <c r="W707" s="31">
        <f t="shared" si="98"/>
        <v>0.97640265308923935</v>
      </c>
      <c r="X707" s="31">
        <f t="shared" si="98"/>
        <v>2.3497346910760688E-2</v>
      </c>
      <c r="Y707" s="21"/>
    </row>
    <row r="708" spans="12:25" x14ac:dyDescent="0.25">
      <c r="L708" s="6">
        <v>701</v>
      </c>
      <c r="M708" s="30">
        <v>0.96973678520463291</v>
      </c>
      <c r="N708" s="30">
        <v>3.0263214795367099E-2</v>
      </c>
      <c r="O708" s="30">
        <v>0.96560346729266699</v>
      </c>
      <c r="P708" s="30">
        <v>3.4396532707332998E-2</v>
      </c>
      <c r="Q708" s="30">
        <f t="shared" si="95"/>
        <v>0.96751983276906506</v>
      </c>
      <c r="R708" s="30">
        <f t="shared" si="95"/>
        <v>3.238016723093487E-2</v>
      </c>
      <c r="S708" s="31">
        <f t="shared" si="96"/>
        <v>0.97702687918645204</v>
      </c>
      <c r="T708" s="31">
        <v>2.2973120813547999E-2</v>
      </c>
      <c r="U708" s="31">
        <f t="shared" si="97"/>
        <v>0.97606720869821073</v>
      </c>
      <c r="V708" s="31">
        <v>2.39327913017893E-2</v>
      </c>
      <c r="W708" s="31">
        <f t="shared" si="98"/>
        <v>0.97643696150511439</v>
      </c>
      <c r="X708" s="31">
        <f t="shared" si="98"/>
        <v>2.346303849488561E-2</v>
      </c>
      <c r="Y708" s="21"/>
    </row>
    <row r="709" spans="12:25" x14ac:dyDescent="0.25">
      <c r="L709" s="6">
        <v>702</v>
      </c>
      <c r="M709" s="30">
        <v>0.96978031750181082</v>
      </c>
      <c r="N709" s="30">
        <v>3.0219682498189199E-2</v>
      </c>
      <c r="O709" s="30">
        <v>0.96565544455092944</v>
      </c>
      <c r="P709" s="30">
        <v>3.4344555449070599E-2</v>
      </c>
      <c r="Q709" s="30">
        <f t="shared" si="95"/>
        <v>0.96756769213355365</v>
      </c>
      <c r="R709" s="30">
        <f t="shared" si="95"/>
        <v>3.2332307866446454E-2</v>
      </c>
      <c r="S709" s="31">
        <f t="shared" si="96"/>
        <v>0.9770537507949606</v>
      </c>
      <c r="T709" s="31">
        <v>2.2946249205039401E-2</v>
      </c>
      <c r="U709" s="31">
        <f t="shared" si="97"/>
        <v>0.97610897099013438</v>
      </c>
      <c r="V709" s="31">
        <v>2.3891029009865599E-2</v>
      </c>
      <c r="W709" s="31">
        <f t="shared" si="98"/>
        <v>0.97647146785798578</v>
      </c>
      <c r="X709" s="31">
        <f t="shared" si="98"/>
        <v>2.3428532142014256E-2</v>
      </c>
      <c r="Y709" s="21"/>
    </row>
    <row r="710" spans="12:25" x14ac:dyDescent="0.25">
      <c r="L710" s="6">
        <v>703</v>
      </c>
      <c r="M710" s="30">
        <v>0.96982368983266376</v>
      </c>
      <c r="N710" s="30">
        <v>3.0176310167336198E-2</v>
      </c>
      <c r="O710" s="30">
        <v>0.96570721494824496</v>
      </c>
      <c r="P710" s="30">
        <v>3.4292785051755002E-2</v>
      </c>
      <c r="Q710" s="30">
        <f t="shared" si="95"/>
        <v>0.96761536749546218</v>
      </c>
      <c r="R710" s="30">
        <f t="shared" si="95"/>
        <v>3.228463250453787E-2</v>
      </c>
      <c r="S710" s="31">
        <f t="shared" si="96"/>
        <v>0.97708100801114361</v>
      </c>
      <c r="T710" s="31">
        <v>2.2918991988856399E-2</v>
      </c>
      <c r="U710" s="31">
        <f t="shared" si="97"/>
        <v>0.97615074145404845</v>
      </c>
      <c r="V710" s="31">
        <v>2.3849258545951602E-2</v>
      </c>
      <c r="W710" s="31">
        <f t="shared" si="98"/>
        <v>0.9765061661932084</v>
      </c>
      <c r="X710" s="31">
        <f t="shared" si="98"/>
        <v>2.3393833806791643E-2</v>
      </c>
      <c r="Y710" s="21"/>
    </row>
    <row r="711" spans="12:25" x14ac:dyDescent="0.25">
      <c r="L711" s="6">
        <v>704</v>
      </c>
      <c r="M711" s="30">
        <v>0.9698669027353829</v>
      </c>
      <c r="N711" s="30">
        <v>3.01330972646171E-2</v>
      </c>
      <c r="O711" s="30">
        <v>0.96575877918094355</v>
      </c>
      <c r="P711" s="30">
        <v>3.4241220819056499E-2</v>
      </c>
      <c r="Q711" s="30">
        <f t="shared" si="95"/>
        <v>0.96766285947403741</v>
      </c>
      <c r="R711" s="30">
        <f t="shared" si="95"/>
        <v>3.2237140525962604E-2</v>
      </c>
      <c r="S711" s="31">
        <f t="shared" si="96"/>
        <v>0.97710864090104432</v>
      </c>
      <c r="T711" s="31">
        <v>2.2891359098955701E-2</v>
      </c>
      <c r="U711" s="31">
        <f t="shared" si="97"/>
        <v>0.97619251791251416</v>
      </c>
      <c r="V711" s="31">
        <v>2.3807482087485898E-2</v>
      </c>
      <c r="W711" s="31">
        <f t="shared" si="98"/>
        <v>0.97654105055613716</v>
      </c>
      <c r="X711" s="31">
        <f t="shared" si="98"/>
        <v>2.3358949443862943E-2</v>
      </c>
      <c r="Y711" s="21"/>
    </row>
    <row r="712" spans="12:25" x14ac:dyDescent="0.25">
      <c r="L712" s="6">
        <v>705</v>
      </c>
      <c r="M712" s="30">
        <v>0.96990995674815916</v>
      </c>
      <c r="N712" s="30">
        <v>3.0090043251840799E-2</v>
      </c>
      <c r="O712" s="30">
        <v>0.96581013794535464</v>
      </c>
      <c r="P712" s="30">
        <v>3.4189862054645401E-2</v>
      </c>
      <c r="Q712" s="30">
        <f t="shared" ref="Q712:R775" si="99">(O712*0.5129)+(M712*0.487)</f>
        <v>0.96771016868852588</v>
      </c>
      <c r="R712" s="30">
        <f t="shared" si="99"/>
        <v>3.2189831311474099E-2</v>
      </c>
      <c r="S712" s="31">
        <f t="shared" ref="S712:S775" si="100">1-T712</f>
        <v>0.97713663953070584</v>
      </c>
      <c r="T712" s="31">
        <v>2.28633604692942E-2</v>
      </c>
      <c r="U712" s="31">
        <f t="shared" ref="U712:U775" si="101">1-V712</f>
        <v>0.97623429818809315</v>
      </c>
      <c r="V712" s="31">
        <v>2.3765701811906799E-2</v>
      </c>
      <c r="W712" s="31">
        <f t="shared" ref="W712:X775" si="102">(U712*0.5129)+(S712*0.487)</f>
        <v>0.97657611499212671</v>
      </c>
      <c r="X712" s="31">
        <f t="shared" si="102"/>
        <v>2.3323885007873274E-2</v>
      </c>
      <c r="Y712" s="21"/>
    </row>
    <row r="713" spans="12:25" x14ac:dyDescent="0.25">
      <c r="L713" s="6">
        <v>706</v>
      </c>
      <c r="M713" s="30">
        <v>0.96995285240918372</v>
      </c>
      <c r="N713" s="30">
        <v>3.0047147590816298E-2</v>
      </c>
      <c r="O713" s="30">
        <v>0.9658612919378079</v>
      </c>
      <c r="P713" s="30">
        <v>3.4138708062192102E-2</v>
      </c>
      <c r="Q713" s="30">
        <f t="shared" si="99"/>
        <v>0.96775729575817415</v>
      </c>
      <c r="R713" s="30">
        <f t="shared" si="99"/>
        <v>3.2142704241825866E-2</v>
      </c>
      <c r="S713" s="31">
        <f t="shared" si="100"/>
        <v>0.97716499396617162</v>
      </c>
      <c r="T713" s="31">
        <v>2.28350060338284E-2</v>
      </c>
      <c r="U713" s="31">
        <f t="shared" si="101"/>
        <v>0.9762760801033471</v>
      </c>
      <c r="V713" s="31">
        <v>2.3723919896652901E-2</v>
      </c>
      <c r="W713" s="31">
        <f t="shared" si="102"/>
        <v>0.97661135354653239</v>
      </c>
      <c r="X713" s="31">
        <f t="shared" si="102"/>
        <v>2.3288646453467704E-2</v>
      </c>
      <c r="Y713" s="21"/>
    </row>
    <row r="714" spans="12:25" x14ac:dyDescent="0.25">
      <c r="L714" s="6">
        <v>707</v>
      </c>
      <c r="M714" s="30">
        <v>0.9699955902566475</v>
      </c>
      <c r="N714" s="30">
        <v>3.00044097433525E-2</v>
      </c>
      <c r="O714" s="30">
        <v>0.96591224185463331</v>
      </c>
      <c r="P714" s="30">
        <v>3.4087758145366701E-2</v>
      </c>
      <c r="Q714" s="30">
        <f t="shared" si="99"/>
        <v>0.96780424130222875</v>
      </c>
      <c r="R714" s="30">
        <f t="shared" si="99"/>
        <v>3.2095758697771253E-2</v>
      </c>
      <c r="S714" s="31">
        <f t="shared" si="100"/>
        <v>0.97719369427348479</v>
      </c>
      <c r="T714" s="31">
        <v>2.2806305726515201E-2</v>
      </c>
      <c r="U714" s="31">
        <f t="shared" si="101"/>
        <v>0.97631786148083743</v>
      </c>
      <c r="V714" s="31">
        <v>2.36821385191626E-2</v>
      </c>
      <c r="W714" s="31">
        <f t="shared" si="102"/>
        <v>0.97664676026470865</v>
      </c>
      <c r="X714" s="31">
        <f t="shared" si="102"/>
        <v>2.3253239735291399E-2</v>
      </c>
      <c r="Y714" s="21"/>
    </row>
    <row r="715" spans="12:25" x14ac:dyDescent="0.25">
      <c r="L715" s="6">
        <v>708</v>
      </c>
      <c r="M715" s="30">
        <v>0.97003817082874166</v>
      </c>
      <c r="N715" s="30">
        <v>2.9961829171258302E-2</v>
      </c>
      <c r="O715" s="30">
        <v>0.96596298839216033</v>
      </c>
      <c r="P715" s="30">
        <v>3.4037011607839701E-2</v>
      </c>
      <c r="Q715" s="30">
        <f t="shared" si="99"/>
        <v>0.96785100593993623</v>
      </c>
      <c r="R715" s="30">
        <f t="shared" si="99"/>
        <v>3.2048994060063778E-2</v>
      </c>
      <c r="S715" s="31">
        <f t="shared" si="100"/>
        <v>0.97722273051868869</v>
      </c>
      <c r="T715" s="31">
        <v>2.2777269481311299E-2</v>
      </c>
      <c r="U715" s="31">
        <f t="shared" si="101"/>
        <v>0.97635964014312582</v>
      </c>
      <c r="V715" s="31">
        <v>2.36403598568742E-2</v>
      </c>
      <c r="W715" s="31">
        <f t="shared" si="102"/>
        <v>0.97668232919201059</v>
      </c>
      <c r="X715" s="31">
        <f t="shared" si="102"/>
        <v>2.321767080798938E-2</v>
      </c>
      <c r="Y715" s="21"/>
    </row>
    <row r="716" spans="12:25" x14ac:dyDescent="0.25">
      <c r="L716" s="6">
        <v>709</v>
      </c>
      <c r="M716" s="30">
        <v>0.97008059466365726</v>
      </c>
      <c r="N716" s="30">
        <v>2.99194053363427E-2</v>
      </c>
      <c r="O716" s="30">
        <v>0.96601353224671882</v>
      </c>
      <c r="P716" s="30">
        <v>3.3986467753281201E-2</v>
      </c>
      <c r="Q716" s="30">
        <f t="shared" si="99"/>
        <v>0.96789759029054312</v>
      </c>
      <c r="R716" s="30">
        <f t="shared" si="99"/>
        <v>3.2002409709456822E-2</v>
      </c>
      <c r="S716" s="31">
        <f t="shared" si="100"/>
        <v>0.97725209276782654</v>
      </c>
      <c r="T716" s="31">
        <v>2.27479072321735E-2</v>
      </c>
      <c r="U716" s="31">
        <f t="shared" si="101"/>
        <v>0.97640141391277369</v>
      </c>
      <c r="V716" s="31">
        <v>2.35985860872263E-2</v>
      </c>
      <c r="W716" s="31">
        <f t="shared" si="102"/>
        <v>0.97671805437379311</v>
      </c>
      <c r="X716" s="31">
        <f t="shared" si="102"/>
        <v>2.3181945626206867E-2</v>
      </c>
      <c r="Y716" s="21"/>
    </row>
    <row r="717" spans="12:25" x14ac:dyDescent="0.25">
      <c r="L717" s="6">
        <v>710</v>
      </c>
      <c r="M717" s="30">
        <v>0.97012286229958544</v>
      </c>
      <c r="N717" s="30">
        <v>2.9877137700414599E-2</v>
      </c>
      <c r="O717" s="30">
        <v>0.96606387411463834</v>
      </c>
      <c r="P717" s="30">
        <v>3.3936125885361698E-2</v>
      </c>
      <c r="Q717" s="30">
        <f t="shared" si="99"/>
        <v>0.9679439949732962</v>
      </c>
      <c r="R717" s="30">
        <f t="shared" si="99"/>
        <v>3.1956005026703926E-2</v>
      </c>
      <c r="S717" s="31">
        <f t="shared" si="100"/>
        <v>0.97728177108694159</v>
      </c>
      <c r="T717" s="31">
        <v>2.27182289130584E-2</v>
      </c>
      <c r="U717" s="31">
        <f t="shared" si="101"/>
        <v>0.97644318061234259</v>
      </c>
      <c r="V717" s="31">
        <v>2.3556819387657399E-2</v>
      </c>
      <c r="W717" s="31">
        <f t="shared" si="102"/>
        <v>0.9767539298554111</v>
      </c>
      <c r="X717" s="31">
        <f t="shared" si="102"/>
        <v>2.3146070144588922E-2</v>
      </c>
      <c r="Y717" s="21"/>
    </row>
    <row r="718" spans="12:25" x14ac:dyDescent="0.25">
      <c r="L718" s="6">
        <v>711</v>
      </c>
      <c r="M718" s="30">
        <v>0.97016497427471715</v>
      </c>
      <c r="N718" s="30">
        <v>2.9835025725282901E-2</v>
      </c>
      <c r="O718" s="30">
        <v>0.96611401469224867</v>
      </c>
      <c r="P718" s="30">
        <v>3.3885985307751297E-2</v>
      </c>
      <c r="Q718" s="30">
        <f t="shared" si="99"/>
        <v>0.96799022060744155</v>
      </c>
      <c r="R718" s="30">
        <f t="shared" si="99"/>
        <v>3.1909779392558416E-2</v>
      </c>
      <c r="S718" s="31">
        <f t="shared" si="100"/>
        <v>0.97731175554207705</v>
      </c>
      <c r="T718" s="31">
        <v>2.2688244457922901E-2</v>
      </c>
      <c r="U718" s="31">
        <f t="shared" si="101"/>
        <v>0.97648493806439429</v>
      </c>
      <c r="V718" s="31">
        <v>2.3515061935605701E-2</v>
      </c>
      <c r="W718" s="31">
        <f t="shared" si="102"/>
        <v>0.97678994968221944</v>
      </c>
      <c r="X718" s="31">
        <f t="shared" si="102"/>
        <v>2.3110050317780614E-2</v>
      </c>
      <c r="Y718" s="21"/>
    </row>
    <row r="719" spans="12:25" x14ac:dyDescent="0.25">
      <c r="L719" s="6">
        <v>712</v>
      </c>
      <c r="M719" s="30">
        <v>0.97020693112724332</v>
      </c>
      <c r="N719" s="30">
        <v>2.9793068872756699E-2</v>
      </c>
      <c r="O719" s="30">
        <v>0.96616395467587946</v>
      </c>
      <c r="P719" s="30">
        <v>3.3836045324120503E-2</v>
      </c>
      <c r="Q719" s="30">
        <f t="shared" si="99"/>
        <v>0.96803626781222607</v>
      </c>
      <c r="R719" s="30">
        <f t="shared" si="99"/>
        <v>3.186373218777392E-2</v>
      </c>
      <c r="S719" s="31">
        <f t="shared" si="100"/>
        <v>0.9773420361992764</v>
      </c>
      <c r="T719" s="31">
        <v>2.2657963800723602E-2</v>
      </c>
      <c r="U719" s="31">
        <f t="shared" si="101"/>
        <v>0.97652668409149013</v>
      </c>
      <c r="V719" s="31">
        <v>2.3473315908509901E-2</v>
      </c>
      <c r="W719" s="31">
        <f t="shared" si="102"/>
        <v>0.9768261078995728</v>
      </c>
      <c r="X719" s="31">
        <f t="shared" si="102"/>
        <v>2.3073892100427124E-2</v>
      </c>
      <c r="Y719" s="21"/>
    </row>
    <row r="720" spans="12:25" x14ac:dyDescent="0.25">
      <c r="L720" s="6">
        <v>713</v>
      </c>
      <c r="M720" s="30">
        <v>0.97024873339535522</v>
      </c>
      <c r="N720" s="30">
        <v>2.9751266604644801E-2</v>
      </c>
      <c r="O720" s="30">
        <v>0.96621369476186059</v>
      </c>
      <c r="P720" s="30">
        <v>3.37863052381394E-2</v>
      </c>
      <c r="Q720" s="30">
        <f t="shared" si="99"/>
        <v>0.96808213720689629</v>
      </c>
      <c r="R720" s="30">
        <f t="shared" si="99"/>
        <v>3.1817862793103717E-2</v>
      </c>
      <c r="S720" s="31">
        <f t="shared" si="100"/>
        <v>0.97737260312458274</v>
      </c>
      <c r="T720" s="31">
        <v>2.2627396875417299E-2</v>
      </c>
      <c r="U720" s="31">
        <f t="shared" si="101"/>
        <v>0.97656841651619175</v>
      </c>
      <c r="V720" s="31">
        <v>2.3431583483808301E-2</v>
      </c>
      <c r="W720" s="31">
        <f t="shared" si="102"/>
        <v>0.97686239855282664</v>
      </c>
      <c r="X720" s="31">
        <f t="shared" si="102"/>
        <v>2.3037601447173504E-2</v>
      </c>
      <c r="Y720" s="21"/>
    </row>
    <row r="721" spans="12:25" x14ac:dyDescent="0.25">
      <c r="L721" s="6">
        <v>714</v>
      </c>
      <c r="M721" s="30">
        <v>0.97029038161724368</v>
      </c>
      <c r="N721" s="30">
        <v>2.9709618382756299E-2</v>
      </c>
      <c r="O721" s="30">
        <v>0.96626323564652161</v>
      </c>
      <c r="P721" s="30">
        <v>3.3736764353478402E-2</v>
      </c>
      <c r="Q721" s="30">
        <f t="shared" si="99"/>
        <v>0.96812782941069864</v>
      </c>
      <c r="R721" s="30">
        <f t="shared" si="99"/>
        <v>3.1772170589301388E-2</v>
      </c>
      <c r="S721" s="31">
        <f t="shared" si="100"/>
        <v>0.97740344638403931</v>
      </c>
      <c r="T721" s="31">
        <v>2.2596553615960701E-2</v>
      </c>
      <c r="U721" s="31">
        <f t="shared" si="101"/>
        <v>0.9766101331610606</v>
      </c>
      <c r="V721" s="31">
        <v>2.3389866838939399E-2</v>
      </c>
      <c r="W721" s="31">
        <f t="shared" si="102"/>
        <v>0.97689881568733516</v>
      </c>
      <c r="X721" s="31">
        <f t="shared" si="102"/>
        <v>2.3001184312664881E-2</v>
      </c>
      <c r="Y721" s="21"/>
    </row>
    <row r="722" spans="12:25" x14ac:dyDescent="0.25">
      <c r="L722" s="6">
        <v>715</v>
      </c>
      <c r="M722" s="30">
        <v>0.97033187633110007</v>
      </c>
      <c r="N722" s="30">
        <v>2.9668123668899898E-2</v>
      </c>
      <c r="O722" s="30">
        <v>0.96631257802619219</v>
      </c>
      <c r="P722" s="30">
        <v>3.36874219738078E-2</v>
      </c>
      <c r="Q722" s="30">
        <f t="shared" si="99"/>
        <v>0.96817334504287977</v>
      </c>
      <c r="R722" s="30">
        <f t="shared" si="99"/>
        <v>3.1726654957120272E-2</v>
      </c>
      <c r="S722" s="31">
        <f t="shared" si="100"/>
        <v>0.97743455604368945</v>
      </c>
      <c r="T722" s="31">
        <v>2.2565443956310601E-2</v>
      </c>
      <c r="U722" s="31">
        <f t="shared" si="101"/>
        <v>0.97665183184865834</v>
      </c>
      <c r="V722" s="31">
        <v>2.3348168151341699E-2</v>
      </c>
      <c r="W722" s="31">
        <f t="shared" si="102"/>
        <v>0.97693535334845372</v>
      </c>
      <c r="X722" s="31">
        <f t="shared" si="102"/>
        <v>2.2964646651546419E-2</v>
      </c>
      <c r="Y722" s="21"/>
    </row>
    <row r="723" spans="12:25" x14ac:dyDescent="0.25">
      <c r="L723" s="6">
        <v>716</v>
      </c>
      <c r="M723" s="30">
        <v>0.97037321807511534</v>
      </c>
      <c r="N723" s="30">
        <v>2.9626781924884701E-2</v>
      </c>
      <c r="O723" s="30">
        <v>0.9663617225972021</v>
      </c>
      <c r="P723" s="30">
        <v>3.36382774027979E-2</v>
      </c>
      <c r="Q723" s="30">
        <f t="shared" si="99"/>
        <v>0.96821868472268613</v>
      </c>
      <c r="R723" s="30">
        <f t="shared" si="99"/>
        <v>3.1681315277313896E-2</v>
      </c>
      <c r="S723" s="31">
        <f t="shared" si="100"/>
        <v>0.97746592216957617</v>
      </c>
      <c r="T723" s="31">
        <v>2.2534077830423799E-2</v>
      </c>
      <c r="U723" s="31">
        <f t="shared" si="101"/>
        <v>0.97669351040154651</v>
      </c>
      <c r="V723" s="31">
        <v>2.3306489598453502E-2</v>
      </c>
      <c r="W723" s="31">
        <f t="shared" si="102"/>
        <v>0.97697200558153674</v>
      </c>
      <c r="X723" s="31">
        <f t="shared" si="102"/>
        <v>2.2927994418463191E-2</v>
      </c>
      <c r="Y723" s="21"/>
    </row>
    <row r="724" spans="12:25" x14ac:dyDescent="0.25">
      <c r="L724" s="6">
        <v>717</v>
      </c>
      <c r="M724" s="30">
        <v>0.97041440738748042</v>
      </c>
      <c r="N724" s="30">
        <v>2.9585592612519598E-2</v>
      </c>
      <c r="O724" s="30">
        <v>0.96641067005588099</v>
      </c>
      <c r="P724" s="30">
        <v>3.3589329944118999E-2</v>
      </c>
      <c r="Q724" s="30">
        <f t="shared" si="99"/>
        <v>0.96826384906936425</v>
      </c>
      <c r="R724" s="30">
        <f t="shared" si="99"/>
        <v>3.1636150930635681E-2</v>
      </c>
      <c r="S724" s="31">
        <f t="shared" si="100"/>
        <v>0.97749753482774315</v>
      </c>
      <c r="T724" s="31">
        <v>2.2502465172256899E-2</v>
      </c>
      <c r="U724" s="31">
        <f t="shared" si="101"/>
        <v>0.97673516664228666</v>
      </c>
      <c r="V724" s="31">
        <v>2.3264833357713299E-2</v>
      </c>
      <c r="W724" s="31">
        <f t="shared" si="102"/>
        <v>0.97700876643193979</v>
      </c>
      <c r="X724" s="31">
        <f t="shared" si="102"/>
        <v>2.2891233568060262E-2</v>
      </c>
      <c r="Y724" s="21"/>
    </row>
    <row r="725" spans="12:25" x14ac:dyDescent="0.25">
      <c r="L725" s="6">
        <v>718</v>
      </c>
      <c r="M725" s="30">
        <v>0.97045544480638635</v>
      </c>
      <c r="N725" s="30">
        <v>2.9544555193613601E-2</v>
      </c>
      <c r="O725" s="30">
        <v>0.96645942109855865</v>
      </c>
      <c r="P725" s="30">
        <v>3.3540578901441298E-2</v>
      </c>
      <c r="Q725" s="30">
        <f t="shared" si="99"/>
        <v>0.96830883870216089</v>
      </c>
      <c r="R725" s="30">
        <f t="shared" si="99"/>
        <v>3.1591161297839065E-2</v>
      </c>
      <c r="S725" s="31">
        <f t="shared" si="100"/>
        <v>0.9775293840842334</v>
      </c>
      <c r="T725" s="31">
        <v>2.2470615915766601E-2</v>
      </c>
      <c r="U725" s="31">
        <f t="shared" si="101"/>
        <v>0.97677679839344045</v>
      </c>
      <c r="V725" s="31">
        <v>2.32232016065596E-2</v>
      </c>
      <c r="W725" s="31">
        <f t="shared" si="102"/>
        <v>0.97704562994501731</v>
      </c>
      <c r="X725" s="31">
        <f t="shared" si="102"/>
        <v>2.2854370054982753E-2</v>
      </c>
      <c r="Y725" s="21"/>
    </row>
    <row r="726" spans="12:25" x14ac:dyDescent="0.25">
      <c r="L726" s="6">
        <v>719</v>
      </c>
      <c r="M726" s="30">
        <v>0.9704963308700244</v>
      </c>
      <c r="N726" s="30">
        <v>2.9503669129975599E-2</v>
      </c>
      <c r="O726" s="30">
        <v>0.96650797642156494</v>
      </c>
      <c r="P726" s="30">
        <v>3.3492023578435101E-2</v>
      </c>
      <c r="Q726" s="30">
        <f t="shared" si="99"/>
        <v>0.9683536542403226</v>
      </c>
      <c r="R726" s="30">
        <f t="shared" si="99"/>
        <v>3.1546345759677477E-2</v>
      </c>
      <c r="S726" s="31">
        <f t="shared" si="100"/>
        <v>0.97756146000509014</v>
      </c>
      <c r="T726" s="31">
        <v>2.2438539994909801E-2</v>
      </c>
      <c r="U726" s="31">
        <f t="shared" si="101"/>
        <v>0.9768184034775691</v>
      </c>
      <c r="V726" s="31">
        <v>2.3181596522430899E-2</v>
      </c>
      <c r="W726" s="31">
        <f t="shared" si="102"/>
        <v>0.97708259016612409</v>
      </c>
      <c r="X726" s="31">
        <f t="shared" si="102"/>
        <v>2.2817409833875882E-2</v>
      </c>
      <c r="Y726" s="21"/>
    </row>
    <row r="727" spans="12:25" x14ac:dyDescent="0.25">
      <c r="L727" s="6">
        <v>720</v>
      </c>
      <c r="M727" s="30">
        <v>0.97053706611658541</v>
      </c>
      <c r="N727" s="30">
        <v>2.9462933883414599E-2</v>
      </c>
      <c r="O727" s="30">
        <v>0.96655633672122909</v>
      </c>
      <c r="P727" s="30">
        <v>3.3443663278770901E-2</v>
      </c>
      <c r="Q727" s="30">
        <f t="shared" si="99"/>
        <v>0.96839829630309548</v>
      </c>
      <c r="R727" s="30">
        <f t="shared" si="99"/>
        <v>3.1501703696904505E-2</v>
      </c>
      <c r="S727" s="31">
        <f t="shared" si="100"/>
        <v>0.97759375265635684</v>
      </c>
      <c r="T727" s="31">
        <v>2.2406247343643201E-2</v>
      </c>
      <c r="U727" s="31">
        <f t="shared" si="101"/>
        <v>0.97685997971723448</v>
      </c>
      <c r="V727" s="31">
        <v>2.3140020282765499E-2</v>
      </c>
      <c r="W727" s="31">
        <f t="shared" si="102"/>
        <v>0.97711964114061534</v>
      </c>
      <c r="X727" s="31">
        <f t="shared" si="102"/>
        <v>2.2780358859384665E-2</v>
      </c>
      <c r="Y727" s="21"/>
    </row>
    <row r="728" spans="12:25" x14ac:dyDescent="0.25">
      <c r="L728" s="6">
        <v>721</v>
      </c>
      <c r="M728" s="30">
        <v>0.97057765108426064</v>
      </c>
      <c r="N728" s="30">
        <v>2.9422348915739398E-2</v>
      </c>
      <c r="O728" s="30">
        <v>0.96660450269388121</v>
      </c>
      <c r="P728" s="30">
        <v>3.33954973061188E-2</v>
      </c>
      <c r="Q728" s="30">
        <f t="shared" si="99"/>
        <v>0.96844276550972663</v>
      </c>
      <c r="R728" s="30">
        <f t="shared" si="99"/>
        <v>3.145723449027342E-2</v>
      </c>
      <c r="S728" s="31">
        <f t="shared" si="100"/>
        <v>0.97762625210407661</v>
      </c>
      <c r="T728" s="31">
        <v>2.2373747895923401E-2</v>
      </c>
      <c r="U728" s="31">
        <f t="shared" si="101"/>
        <v>0.97690152493499816</v>
      </c>
      <c r="V728" s="31">
        <v>2.30984750650019E-2</v>
      </c>
      <c r="W728" s="31">
        <f t="shared" si="102"/>
        <v>0.97715677691384584</v>
      </c>
      <c r="X728" s="31">
        <f t="shared" si="102"/>
        <v>2.2743223086154171E-2</v>
      </c>
      <c r="Y728" s="21"/>
    </row>
    <row r="729" spans="12:25" x14ac:dyDescent="0.25">
      <c r="L729" s="6">
        <v>722</v>
      </c>
      <c r="M729" s="30">
        <v>0.97061808631124102</v>
      </c>
      <c r="N729" s="30">
        <v>2.9381913688759E-2</v>
      </c>
      <c r="O729" s="30">
        <v>0.96665247503585094</v>
      </c>
      <c r="P729" s="30">
        <v>3.3347524964149097E-2</v>
      </c>
      <c r="Q729" s="30">
        <f t="shared" si="99"/>
        <v>0.96848706247946237</v>
      </c>
      <c r="R729" s="30">
        <f t="shared" si="99"/>
        <v>3.1412937520537705E-2</v>
      </c>
      <c r="S729" s="31">
        <f t="shared" si="100"/>
        <v>0.97765894841429268</v>
      </c>
      <c r="T729" s="31">
        <v>2.2341051585707299E-2</v>
      </c>
      <c r="U729" s="31">
        <f t="shared" si="101"/>
        <v>0.97694303695342155</v>
      </c>
      <c r="V729" s="31">
        <v>2.3056963046578501E-2</v>
      </c>
      <c r="W729" s="31">
        <f t="shared" si="102"/>
        <v>0.97719399153117048</v>
      </c>
      <c r="X729" s="31">
        <f t="shared" si="102"/>
        <v>2.2706008468829565E-2</v>
      </c>
      <c r="Y729" s="21"/>
    </row>
    <row r="730" spans="12:25" x14ac:dyDescent="0.25">
      <c r="L730" s="6">
        <v>723</v>
      </c>
      <c r="M730" s="30">
        <v>0.97065837233571761</v>
      </c>
      <c r="N730" s="30">
        <v>2.9341627664282399E-2</v>
      </c>
      <c r="O730" s="30">
        <v>0.96670025444346774</v>
      </c>
      <c r="P730" s="30">
        <v>3.3299745556532201E-2</v>
      </c>
      <c r="Q730" s="30">
        <f t="shared" si="99"/>
        <v>0.96853118783154912</v>
      </c>
      <c r="R730" s="30">
        <f t="shared" si="99"/>
        <v>3.1368812168450895E-2</v>
      </c>
      <c r="S730" s="31">
        <f t="shared" si="100"/>
        <v>0.9776918316530484</v>
      </c>
      <c r="T730" s="31">
        <v>2.2308168346951599E-2</v>
      </c>
      <c r="U730" s="31">
        <f t="shared" si="101"/>
        <v>0.97698451359506622</v>
      </c>
      <c r="V730" s="31">
        <v>2.30154864049338E-2</v>
      </c>
      <c r="W730" s="31">
        <f t="shared" si="102"/>
        <v>0.97723127903794405</v>
      </c>
      <c r="X730" s="31">
        <f t="shared" si="102"/>
        <v>2.2668720962055973E-2</v>
      </c>
      <c r="Y730" s="21"/>
    </row>
    <row r="731" spans="12:25" x14ac:dyDescent="0.25">
      <c r="L731" s="6">
        <v>724</v>
      </c>
      <c r="M731" s="30">
        <v>0.97069850969588145</v>
      </c>
      <c r="N731" s="30">
        <v>2.9301490304118501E-2</v>
      </c>
      <c r="O731" s="30">
        <v>0.9667478416130616</v>
      </c>
      <c r="P731" s="30">
        <v>3.3252158386938402E-2</v>
      </c>
      <c r="Q731" s="30">
        <f t="shared" si="99"/>
        <v>0.96857514218523355</v>
      </c>
      <c r="R731" s="30">
        <f t="shared" si="99"/>
        <v>3.1324857814766419E-2</v>
      </c>
      <c r="S731" s="31">
        <f t="shared" si="100"/>
        <v>0.977724891886387</v>
      </c>
      <c r="T731" s="31">
        <v>2.2275108113612999E-2</v>
      </c>
      <c r="U731" s="31">
        <f t="shared" si="101"/>
        <v>0.9770259526824937</v>
      </c>
      <c r="V731" s="31">
        <v>2.29740473175063E-2</v>
      </c>
      <c r="W731" s="31">
        <f t="shared" si="102"/>
        <v>0.97726863347952153</v>
      </c>
      <c r="X731" s="31">
        <f t="shared" si="102"/>
        <v>2.2631366520478514E-2</v>
      </c>
      <c r="Y731" s="21"/>
    </row>
    <row r="732" spans="12:25" x14ac:dyDescent="0.25">
      <c r="L732" s="6">
        <v>725</v>
      </c>
      <c r="M732" s="30">
        <v>0.9707384989299237</v>
      </c>
      <c r="N732" s="30">
        <v>2.9261501070076301E-2</v>
      </c>
      <c r="O732" s="30">
        <v>0.96679523724096217</v>
      </c>
      <c r="P732" s="30">
        <v>3.3204762759037797E-2</v>
      </c>
      <c r="Q732" s="30">
        <f t="shared" si="99"/>
        <v>0.96861892615976242</v>
      </c>
      <c r="R732" s="30">
        <f t="shared" si="99"/>
        <v>3.1281073840237643E-2</v>
      </c>
      <c r="S732" s="31">
        <f t="shared" si="100"/>
        <v>0.97775811918035171</v>
      </c>
      <c r="T732" s="31">
        <v>2.2241880819648299E-2</v>
      </c>
      <c r="U732" s="31">
        <f t="shared" si="101"/>
        <v>0.97706735203826556</v>
      </c>
      <c r="V732" s="31">
        <v>2.2932647961734401E-2</v>
      </c>
      <c r="W732" s="31">
        <f t="shared" si="102"/>
        <v>0.97730604890125772</v>
      </c>
      <c r="X732" s="31">
        <f t="shared" si="102"/>
        <v>2.2593951098742297E-2</v>
      </c>
      <c r="Y732" s="21"/>
    </row>
    <row r="733" spans="12:25" x14ac:dyDescent="0.25">
      <c r="L733" s="6">
        <v>726</v>
      </c>
      <c r="M733" s="30">
        <v>0.9707783405760354</v>
      </c>
      <c r="N733" s="30">
        <v>2.92216594239646E-2</v>
      </c>
      <c r="O733" s="30">
        <v>0.966842442023499</v>
      </c>
      <c r="P733" s="30">
        <v>3.3157557976501002E-2</v>
      </c>
      <c r="Q733" s="30">
        <f t="shared" si="99"/>
        <v>0.96866254037438193</v>
      </c>
      <c r="R733" s="30">
        <f t="shared" si="99"/>
        <v>3.1237459625618122E-2</v>
      </c>
      <c r="S733" s="31">
        <f t="shared" si="100"/>
        <v>0.97779150360098577</v>
      </c>
      <c r="T733" s="31">
        <v>2.2208496399014201E-2</v>
      </c>
      <c r="U733" s="31">
        <f t="shared" si="101"/>
        <v>0.97710870948494355</v>
      </c>
      <c r="V733" s="31">
        <v>2.2891290515056499E-2</v>
      </c>
      <c r="W733" s="31">
        <f t="shared" si="102"/>
        <v>0.97734351934850761</v>
      </c>
      <c r="X733" s="31">
        <f t="shared" si="102"/>
        <v>2.2556480651492395E-2</v>
      </c>
      <c r="Y733" s="21"/>
    </row>
    <row r="734" spans="12:25" x14ac:dyDescent="0.25">
      <c r="L734" s="6">
        <v>727</v>
      </c>
      <c r="M734" s="30">
        <v>0.9708180351724075</v>
      </c>
      <c r="N734" s="30">
        <v>2.9181964827592499E-2</v>
      </c>
      <c r="O734" s="30">
        <v>0.96688945665700199</v>
      </c>
      <c r="P734" s="30">
        <v>3.3110543342997997E-2</v>
      </c>
      <c r="Q734" s="30">
        <f t="shared" si="99"/>
        <v>0.96870598544833875</v>
      </c>
      <c r="R734" s="30">
        <f t="shared" si="99"/>
        <v>3.1194014551661223E-2</v>
      </c>
      <c r="S734" s="31">
        <f t="shared" si="100"/>
        <v>0.97782503521433262</v>
      </c>
      <c r="T734" s="31">
        <v>2.2174964785667401E-2</v>
      </c>
      <c r="U734" s="31">
        <f t="shared" si="101"/>
        <v>0.97715002284508889</v>
      </c>
      <c r="V734" s="31">
        <v>2.2849977154911098E-2</v>
      </c>
      <c r="W734" s="31">
        <f t="shared" si="102"/>
        <v>0.9773810388666262</v>
      </c>
      <c r="X734" s="31">
        <f t="shared" si="102"/>
        <v>2.2518961133373927E-2</v>
      </c>
      <c r="Y734" s="21"/>
    </row>
    <row r="735" spans="12:25" x14ac:dyDescent="0.25">
      <c r="L735" s="6">
        <v>728</v>
      </c>
      <c r="M735" s="30">
        <v>0.97085758325723115</v>
      </c>
      <c r="N735" s="30">
        <v>2.9142416742768799E-2</v>
      </c>
      <c r="O735" s="30">
        <v>0.96693628183780067</v>
      </c>
      <c r="P735" s="30">
        <v>3.3063718162199301E-2</v>
      </c>
      <c r="Q735" s="30">
        <f t="shared" si="99"/>
        <v>0.96874926200087952</v>
      </c>
      <c r="R735" s="30">
        <f t="shared" si="99"/>
        <v>3.1150737999120427E-2</v>
      </c>
      <c r="S735" s="31">
        <f t="shared" si="100"/>
        <v>0.97785870408643527</v>
      </c>
      <c r="T735" s="31">
        <v>2.2141295913564701E-2</v>
      </c>
      <c r="U735" s="31">
        <f t="shared" si="101"/>
        <v>0.97719128994126336</v>
      </c>
      <c r="V735" s="31">
        <v>2.2808710058736598E-2</v>
      </c>
      <c r="W735" s="31">
        <f t="shared" si="102"/>
        <v>0.97741860150096804</v>
      </c>
      <c r="X735" s="31">
        <f t="shared" si="102"/>
        <v>2.248139849903201E-2</v>
      </c>
      <c r="Y735" s="21"/>
    </row>
    <row r="736" spans="12:25" x14ac:dyDescent="0.25">
      <c r="L736" s="6">
        <v>729</v>
      </c>
      <c r="M736" s="30">
        <v>0.9708969853686974</v>
      </c>
      <c r="N736" s="30">
        <v>2.91030146313026E-2</v>
      </c>
      <c r="O736" s="30">
        <v>0.96698291826222493</v>
      </c>
      <c r="P736" s="30">
        <v>3.3017081737775102E-2</v>
      </c>
      <c r="Q736" s="30">
        <f t="shared" si="99"/>
        <v>0.96879237065125079</v>
      </c>
      <c r="R736" s="30">
        <f t="shared" si="99"/>
        <v>3.1107629348749218E-2</v>
      </c>
      <c r="S736" s="31">
        <f t="shared" si="100"/>
        <v>0.97789250028333718</v>
      </c>
      <c r="T736" s="31">
        <v>2.2107499716662801E-2</v>
      </c>
      <c r="U736" s="31">
        <f t="shared" si="101"/>
        <v>0.9772325085960285</v>
      </c>
      <c r="V736" s="31">
        <v>2.2767491403971499E-2</v>
      </c>
      <c r="W736" s="31">
        <f t="shared" si="102"/>
        <v>0.97745620129688815</v>
      </c>
      <c r="X736" s="31">
        <f t="shared" si="102"/>
        <v>2.2443798703111768E-2</v>
      </c>
      <c r="Y736" s="21"/>
    </row>
    <row r="737" spans="12:25" x14ac:dyDescent="0.25">
      <c r="L737" s="6">
        <v>730</v>
      </c>
      <c r="M737" s="30">
        <v>0.97093624204499718</v>
      </c>
      <c r="N737" s="30">
        <v>2.9063757955002802E-2</v>
      </c>
      <c r="O737" s="30">
        <v>0.96702936662660433</v>
      </c>
      <c r="P737" s="30">
        <v>3.2970633373395702E-2</v>
      </c>
      <c r="Q737" s="30">
        <f t="shared" si="99"/>
        <v>0.96883531201869899</v>
      </c>
      <c r="R737" s="30">
        <f t="shared" si="99"/>
        <v>3.106468798130102E-2</v>
      </c>
      <c r="S737" s="31">
        <f t="shared" si="100"/>
        <v>0.97792641387108159</v>
      </c>
      <c r="T737" s="31">
        <v>2.2073586128918399E-2</v>
      </c>
      <c r="U737" s="31">
        <f t="shared" si="101"/>
        <v>0.97727367663194575</v>
      </c>
      <c r="V737" s="31">
        <v>2.2726323368054201E-2</v>
      </c>
      <c r="W737" s="31">
        <f t="shared" si="102"/>
        <v>0.97749383229974174</v>
      </c>
      <c r="X737" s="31">
        <f t="shared" si="102"/>
        <v>2.2406167700258262E-2</v>
      </c>
      <c r="Y737" s="21"/>
    </row>
    <row r="738" spans="12:25" x14ac:dyDescent="0.25">
      <c r="L738" s="6">
        <v>731</v>
      </c>
      <c r="M738" s="30">
        <v>0.97097535382432176</v>
      </c>
      <c r="N738" s="30">
        <v>2.9024646175678199E-2</v>
      </c>
      <c r="O738" s="30">
        <v>0.96707562762726851</v>
      </c>
      <c r="P738" s="30">
        <v>3.2924372372731499E-2</v>
      </c>
      <c r="Q738" s="30">
        <f t="shared" si="99"/>
        <v>0.96887808672247067</v>
      </c>
      <c r="R738" s="30">
        <f t="shared" si="99"/>
        <v>3.1021913277529269E-2</v>
      </c>
      <c r="S738" s="31">
        <f t="shared" si="100"/>
        <v>0.97796043491571161</v>
      </c>
      <c r="T738" s="31">
        <v>2.20395650842884E-2</v>
      </c>
      <c r="U738" s="31">
        <f t="shared" si="101"/>
        <v>0.97731479187157677</v>
      </c>
      <c r="V738" s="31">
        <v>2.2685208128423201E-2</v>
      </c>
      <c r="W738" s="31">
        <f t="shared" si="102"/>
        <v>0.97753148855488325</v>
      </c>
      <c r="X738" s="31">
        <f t="shared" si="102"/>
        <v>2.2368511445116711E-2</v>
      </c>
      <c r="Y738" s="21"/>
    </row>
    <row r="739" spans="12:25" x14ac:dyDescent="0.25">
      <c r="L739" s="6">
        <v>732</v>
      </c>
      <c r="M739" s="30">
        <v>0.97101432124486209</v>
      </c>
      <c r="N739" s="30">
        <v>2.8985678755137901E-2</v>
      </c>
      <c r="O739" s="30">
        <v>0.96712170196054725</v>
      </c>
      <c r="P739" s="30">
        <v>3.2878298039452698E-2</v>
      </c>
      <c r="Q739" s="30">
        <f t="shared" si="99"/>
        <v>0.96892069538181258</v>
      </c>
      <c r="R739" s="30">
        <f t="shared" si="99"/>
        <v>3.0979304618187445E-2</v>
      </c>
      <c r="S739" s="31">
        <f t="shared" si="100"/>
        <v>0.97799455348327069</v>
      </c>
      <c r="T739" s="31">
        <v>2.20054465167293E-2</v>
      </c>
      <c r="U739" s="31">
        <f t="shared" si="101"/>
        <v>0.97735585213748311</v>
      </c>
      <c r="V739" s="31">
        <v>2.2644147862516902E-2</v>
      </c>
      <c r="W739" s="31">
        <f t="shared" si="102"/>
        <v>0.97756916410766792</v>
      </c>
      <c r="X739" s="31">
        <f t="shared" si="102"/>
        <v>2.233083589233209E-2</v>
      </c>
      <c r="Y739" s="21"/>
    </row>
    <row r="740" spans="12:25" x14ac:dyDescent="0.25">
      <c r="L740" s="6">
        <v>733</v>
      </c>
      <c r="M740" s="30">
        <v>0.97105314484480931</v>
      </c>
      <c r="N740" s="30">
        <v>2.8946855155190701E-2</v>
      </c>
      <c r="O740" s="30">
        <v>0.96716759032277055</v>
      </c>
      <c r="P740" s="30">
        <v>3.2832409677229502E-2</v>
      </c>
      <c r="Q740" s="30">
        <f t="shared" si="99"/>
        <v>0.96896313861597116</v>
      </c>
      <c r="R740" s="30">
        <f t="shared" si="99"/>
        <v>3.0936861384028881E-2</v>
      </c>
      <c r="S740" s="31">
        <f t="shared" si="100"/>
        <v>0.97802875963980185</v>
      </c>
      <c r="T740" s="31">
        <v>2.19712403601981E-2</v>
      </c>
      <c r="U740" s="31">
        <f t="shared" si="101"/>
        <v>0.9773968552522263</v>
      </c>
      <c r="V740" s="31">
        <v>2.2603144747773699E-2</v>
      </c>
      <c r="W740" s="31">
        <f t="shared" si="102"/>
        <v>0.97760685300345029</v>
      </c>
      <c r="X740" s="31">
        <f t="shared" si="102"/>
        <v>2.2293146996549607E-2</v>
      </c>
      <c r="Y740" s="21"/>
    </row>
    <row r="741" spans="12:25" x14ac:dyDescent="0.25">
      <c r="L741" s="6">
        <v>734</v>
      </c>
      <c r="M741" s="30">
        <v>0.97109182516235426</v>
      </c>
      <c r="N741" s="30">
        <v>2.8908174837645701E-2</v>
      </c>
      <c r="O741" s="30">
        <v>0.96721329341026763</v>
      </c>
      <c r="P741" s="30">
        <v>3.2786706589732401E-2</v>
      </c>
      <c r="Q741" s="30">
        <f t="shared" si="99"/>
        <v>0.96900541704419285</v>
      </c>
      <c r="R741" s="30">
        <f t="shared" si="99"/>
        <v>3.0894582955807208E-2</v>
      </c>
      <c r="S741" s="31">
        <f t="shared" si="100"/>
        <v>0.97806304345134865</v>
      </c>
      <c r="T741" s="31">
        <v>2.1936956548651299E-2</v>
      </c>
      <c r="U741" s="31">
        <f t="shared" si="101"/>
        <v>0.9774377990383678</v>
      </c>
      <c r="V741" s="31">
        <v>2.2562200961632198E-2</v>
      </c>
      <c r="W741" s="31">
        <f t="shared" si="102"/>
        <v>0.97764454928758571</v>
      </c>
      <c r="X741" s="31">
        <f t="shared" si="102"/>
        <v>2.2255450712414339E-2</v>
      </c>
      <c r="Y741" s="21"/>
    </row>
    <row r="742" spans="12:25" x14ac:dyDescent="0.25">
      <c r="L742" s="6">
        <v>735</v>
      </c>
      <c r="M742" s="30">
        <v>0.9711303627356882</v>
      </c>
      <c r="N742" s="30">
        <v>2.8869637264311802E-2</v>
      </c>
      <c r="O742" s="30">
        <v>0.96725881191936836</v>
      </c>
      <c r="P742" s="30">
        <v>3.2741188080631603E-2</v>
      </c>
      <c r="Q742" s="30">
        <f t="shared" si="99"/>
        <v>0.9690475312857243</v>
      </c>
      <c r="R742" s="30">
        <f t="shared" si="99"/>
        <v>3.0852468714275799E-2</v>
      </c>
      <c r="S742" s="31">
        <f t="shared" si="100"/>
        <v>0.9780973949839542</v>
      </c>
      <c r="T742" s="31">
        <v>2.1902605016045799E-2</v>
      </c>
      <c r="U742" s="31">
        <f t="shared" si="101"/>
        <v>0.97747868131846938</v>
      </c>
      <c r="V742" s="31">
        <v>2.2521318681530601E-2</v>
      </c>
      <c r="W742" s="31">
        <f t="shared" si="102"/>
        <v>0.97768224700542872</v>
      </c>
      <c r="X742" s="31">
        <f t="shared" si="102"/>
        <v>2.2217752994571349E-2</v>
      </c>
      <c r="Y742" s="21"/>
    </row>
    <row r="743" spans="12:25" x14ac:dyDescent="0.25">
      <c r="L743" s="6">
        <v>736</v>
      </c>
      <c r="M743" s="30">
        <v>0.97116875810300207</v>
      </c>
      <c r="N743" s="30">
        <v>2.88312418969979E-2</v>
      </c>
      <c r="O743" s="30">
        <v>0.96730414654640262</v>
      </c>
      <c r="P743" s="30">
        <v>3.26958534535974E-2</v>
      </c>
      <c r="Q743" s="30">
        <f t="shared" si="99"/>
        <v>0.96908948195981193</v>
      </c>
      <c r="R743" s="30">
        <f t="shared" si="99"/>
        <v>3.0810518040188084E-2</v>
      </c>
      <c r="S743" s="31">
        <f t="shared" si="100"/>
        <v>0.97813180430366176</v>
      </c>
      <c r="T743" s="31">
        <v>2.18681956963383E-2</v>
      </c>
      <c r="U743" s="31">
        <f t="shared" si="101"/>
        <v>0.97751949991509235</v>
      </c>
      <c r="V743" s="31">
        <v>2.2480500084907599E-2</v>
      </c>
      <c r="W743" s="31">
        <f t="shared" si="102"/>
        <v>0.97771994020233421</v>
      </c>
      <c r="X743" s="31">
        <f t="shared" si="102"/>
        <v>2.2180059797665859E-2</v>
      </c>
      <c r="Y743" s="21"/>
    </row>
    <row r="744" spans="12:25" x14ac:dyDescent="0.25">
      <c r="L744" s="6">
        <v>737</v>
      </c>
      <c r="M744" s="30">
        <v>0.97120701180248714</v>
      </c>
      <c r="N744" s="30">
        <v>2.87929881975129E-2</v>
      </c>
      <c r="O744" s="30">
        <v>0.96734929798769986</v>
      </c>
      <c r="P744" s="30">
        <v>3.2650702012300102E-2</v>
      </c>
      <c r="Q744" s="30">
        <f t="shared" si="99"/>
        <v>0.96913126968570251</v>
      </c>
      <c r="R744" s="30">
        <f t="shared" si="99"/>
        <v>3.0768730314297506E-2</v>
      </c>
      <c r="S744" s="31">
        <f t="shared" si="100"/>
        <v>0.97816626147651453</v>
      </c>
      <c r="T744" s="31">
        <v>2.18337385234855E-2</v>
      </c>
      <c r="U744" s="31">
        <f t="shared" si="101"/>
        <v>0.97756025265079849</v>
      </c>
      <c r="V744" s="31">
        <v>2.2439747349201501E-2</v>
      </c>
      <c r="W744" s="31">
        <f t="shared" si="102"/>
        <v>0.97775762292365709</v>
      </c>
      <c r="X744" s="31">
        <f t="shared" si="102"/>
        <v>2.2142377076342888E-2</v>
      </c>
      <c r="Y744" s="21"/>
    </row>
    <row r="745" spans="12:25" x14ac:dyDescent="0.25">
      <c r="L745" s="6">
        <v>738</v>
      </c>
      <c r="M745" s="30">
        <v>0.97124512437233423</v>
      </c>
      <c r="N745" s="30">
        <v>2.87548756276658E-2</v>
      </c>
      <c r="O745" s="30">
        <v>0.96739426693959008</v>
      </c>
      <c r="P745" s="30">
        <v>3.2605733060409897E-2</v>
      </c>
      <c r="Q745" s="30">
        <f t="shared" si="99"/>
        <v>0.96917289508264259</v>
      </c>
      <c r="R745" s="30">
        <f t="shared" si="99"/>
        <v>3.072710491735748E-2</v>
      </c>
      <c r="S745" s="31">
        <f t="shared" si="100"/>
        <v>0.97820075656855576</v>
      </c>
      <c r="T745" s="31">
        <v>2.1799243431444199E-2</v>
      </c>
      <c r="U745" s="31">
        <f t="shared" si="101"/>
        <v>0.97760093734814923</v>
      </c>
      <c r="V745" s="31">
        <v>2.23990626518508E-2</v>
      </c>
      <c r="W745" s="31">
        <f t="shared" si="102"/>
        <v>0.97779528921475245</v>
      </c>
      <c r="X745" s="31">
        <f t="shared" si="102"/>
        <v>2.2104710785247603E-2</v>
      </c>
      <c r="Y745" s="21"/>
    </row>
    <row r="746" spans="12:25" x14ac:dyDescent="0.25">
      <c r="L746" s="6">
        <v>739</v>
      </c>
      <c r="M746" s="30">
        <v>0.9712830963507344</v>
      </c>
      <c r="N746" s="30">
        <v>2.8716903649265602E-2</v>
      </c>
      <c r="O746" s="30">
        <v>0.9674390540984027</v>
      </c>
      <c r="P746" s="30">
        <v>3.2560945901597298E-2</v>
      </c>
      <c r="Q746" s="30">
        <f t="shared" si="99"/>
        <v>0.96921435876987838</v>
      </c>
      <c r="R746" s="30">
        <f t="shared" si="99"/>
        <v>3.0685641230121602E-2</v>
      </c>
      <c r="S746" s="31">
        <f t="shared" si="100"/>
        <v>0.9782352796458289</v>
      </c>
      <c r="T746" s="31">
        <v>2.17647203541711E-2</v>
      </c>
      <c r="U746" s="31">
        <f t="shared" si="101"/>
        <v>0.97764155182970613</v>
      </c>
      <c r="V746" s="31">
        <v>2.23584481702939E-2</v>
      </c>
      <c r="W746" s="31">
        <f t="shared" si="102"/>
        <v>0.97783293312097497</v>
      </c>
      <c r="X746" s="31">
        <f t="shared" si="102"/>
        <v>2.2067066879025064E-2</v>
      </c>
      <c r="Y746" s="21"/>
    </row>
    <row r="747" spans="12:25" x14ac:dyDescent="0.25">
      <c r="L747" s="6">
        <v>740</v>
      </c>
      <c r="M747" s="30">
        <v>0.9713209282758789</v>
      </c>
      <c r="N747" s="30">
        <v>2.86790717241211E-2</v>
      </c>
      <c r="O747" s="30">
        <v>0.96748366016046761</v>
      </c>
      <c r="P747" s="30">
        <v>3.25163398395324E-2</v>
      </c>
      <c r="Q747" s="30">
        <f t="shared" si="99"/>
        <v>0.96925566136665686</v>
      </c>
      <c r="R747" s="30">
        <f t="shared" si="99"/>
        <v>3.0644338633343145E-2</v>
      </c>
      <c r="S747" s="31">
        <f t="shared" si="100"/>
        <v>0.97826982077437707</v>
      </c>
      <c r="T747" s="31">
        <v>2.1730179225622901E-2</v>
      </c>
      <c r="U747" s="31">
        <f t="shared" si="101"/>
        <v>0.97768209391803074</v>
      </c>
      <c r="V747" s="31">
        <v>2.2317906081969301E-2</v>
      </c>
      <c r="W747" s="31">
        <f t="shared" si="102"/>
        <v>0.97787054868767964</v>
      </c>
      <c r="X747" s="31">
        <f t="shared" si="102"/>
        <v>2.2029451312320408E-2</v>
      </c>
      <c r="Y747" s="21"/>
    </row>
    <row r="748" spans="12:25" x14ac:dyDescent="0.25">
      <c r="L748" s="6">
        <v>741</v>
      </c>
      <c r="M748" s="30">
        <v>0.97135862068595857</v>
      </c>
      <c r="N748" s="30">
        <v>2.8641379314041399E-2</v>
      </c>
      <c r="O748" s="30">
        <v>0.96752808582211425</v>
      </c>
      <c r="P748" s="30">
        <v>3.2471914177885697E-2</v>
      </c>
      <c r="Q748" s="30">
        <f t="shared" si="99"/>
        <v>0.96929680349222425</v>
      </c>
      <c r="R748" s="30">
        <f t="shared" si="99"/>
        <v>3.0603196507775737E-2</v>
      </c>
      <c r="S748" s="31">
        <f t="shared" si="100"/>
        <v>0.97830437002024362</v>
      </c>
      <c r="T748" s="31">
        <v>2.1695629979756399E-2</v>
      </c>
      <c r="U748" s="31">
        <f t="shared" si="101"/>
        <v>0.97772256143568459</v>
      </c>
      <c r="V748" s="31">
        <v>2.22774385643154E-2</v>
      </c>
      <c r="W748" s="31">
        <f t="shared" si="102"/>
        <v>0.97790812996022125</v>
      </c>
      <c r="X748" s="31">
        <f t="shared" si="102"/>
        <v>2.1991870039778736E-2</v>
      </c>
      <c r="Y748" s="21"/>
    </row>
    <row r="749" spans="12:25" x14ac:dyDescent="0.25">
      <c r="L749" s="6">
        <v>742</v>
      </c>
      <c r="M749" s="30">
        <v>0.97139617411916468</v>
      </c>
      <c r="N749" s="30">
        <v>2.86038258808353E-2</v>
      </c>
      <c r="O749" s="30">
        <v>0.96757233177967283</v>
      </c>
      <c r="P749" s="30">
        <v>3.2427668220327201E-2</v>
      </c>
      <c r="Q749" s="30">
        <f t="shared" si="99"/>
        <v>0.96933778576582741</v>
      </c>
      <c r="R749" s="30">
        <f t="shared" si="99"/>
        <v>3.0562214234172613E-2</v>
      </c>
      <c r="S749" s="31">
        <f t="shared" si="100"/>
        <v>0.97833891744947166</v>
      </c>
      <c r="T749" s="31">
        <v>2.1661082550528302E-2</v>
      </c>
      <c r="U749" s="31">
        <f t="shared" si="101"/>
        <v>0.97776295220522935</v>
      </c>
      <c r="V749" s="31">
        <v>2.2237047794770599E-2</v>
      </c>
      <c r="W749" s="31">
        <f t="shared" si="102"/>
        <v>0.9779456709839548</v>
      </c>
      <c r="X749" s="31">
        <f t="shared" si="102"/>
        <v>2.1954329016045125E-2</v>
      </c>
      <c r="Y749" s="21"/>
    </row>
    <row r="750" spans="12:25" x14ac:dyDescent="0.25">
      <c r="L750" s="6">
        <v>743</v>
      </c>
      <c r="M750" s="30">
        <v>0.97143358911368816</v>
      </c>
      <c r="N750" s="30">
        <v>2.8566410886311799E-2</v>
      </c>
      <c r="O750" s="30">
        <v>0.96761639872947247</v>
      </c>
      <c r="P750" s="30">
        <v>3.2383601270527501E-2</v>
      </c>
      <c r="Q750" s="30">
        <f t="shared" si="99"/>
        <v>0.96937860880671256</v>
      </c>
      <c r="R750" s="30">
        <f t="shared" si="99"/>
        <v>3.0521391193287402E-2</v>
      </c>
      <c r="S750" s="31">
        <f t="shared" si="100"/>
        <v>0.97837345312810475</v>
      </c>
      <c r="T750" s="31">
        <v>2.1626546871895299E-2</v>
      </c>
      <c r="U750" s="31">
        <f t="shared" si="101"/>
        <v>0.97780326404922646</v>
      </c>
      <c r="V750" s="31">
        <v>2.21967359507735E-2</v>
      </c>
      <c r="W750" s="31">
        <f t="shared" si="102"/>
        <v>0.97798316580423528</v>
      </c>
      <c r="X750" s="31">
        <f t="shared" si="102"/>
        <v>2.1916834195764741E-2</v>
      </c>
      <c r="Y750" s="21"/>
    </row>
    <row r="751" spans="12:25" x14ac:dyDescent="0.25">
      <c r="L751" s="6">
        <v>744</v>
      </c>
      <c r="M751" s="30">
        <v>0.97147086620772005</v>
      </c>
      <c r="N751" s="30">
        <v>2.85291337922799E-2</v>
      </c>
      <c r="O751" s="30">
        <v>0.96766028736784315</v>
      </c>
      <c r="P751" s="30">
        <v>3.2339712632156799E-2</v>
      </c>
      <c r="Q751" s="30">
        <f t="shared" si="99"/>
        <v>0.96941927323412647</v>
      </c>
      <c r="R751" s="30">
        <f t="shared" si="99"/>
        <v>3.0480726765873531E-2</v>
      </c>
      <c r="S751" s="31">
        <f t="shared" si="100"/>
        <v>0.9784079671221857</v>
      </c>
      <c r="T751" s="31">
        <v>2.1592032877814301E-2</v>
      </c>
      <c r="U751" s="31">
        <f t="shared" si="101"/>
        <v>0.97784349479023747</v>
      </c>
      <c r="V751" s="31">
        <v>2.2156505209762499E-2</v>
      </c>
      <c r="W751" s="31">
        <f t="shared" si="102"/>
        <v>0.97802060846641725</v>
      </c>
      <c r="X751" s="31">
        <f t="shared" si="102"/>
        <v>2.1879391533582752E-2</v>
      </c>
      <c r="Y751" s="21"/>
    </row>
    <row r="752" spans="12:25" x14ac:dyDescent="0.25">
      <c r="L752" s="6">
        <v>745</v>
      </c>
      <c r="M752" s="30">
        <v>0.97150800593945164</v>
      </c>
      <c r="N752" s="30">
        <v>2.8491994060548399E-2</v>
      </c>
      <c r="O752" s="30">
        <v>0.96770399839111465</v>
      </c>
      <c r="P752" s="30">
        <v>3.2296001608885301E-2</v>
      </c>
      <c r="Q752" s="30">
        <f t="shared" si="99"/>
        <v>0.96945977966731567</v>
      </c>
      <c r="R752" s="30">
        <f t="shared" si="99"/>
        <v>3.0440220332684342E-2</v>
      </c>
      <c r="S752" s="31">
        <f t="shared" si="100"/>
        <v>0.97844244949775805</v>
      </c>
      <c r="T752" s="31">
        <v>2.1557550502241899E-2</v>
      </c>
      <c r="U752" s="31">
        <f t="shared" si="101"/>
        <v>0.97788364225082414</v>
      </c>
      <c r="V752" s="31">
        <v>2.2116357749175902E-2</v>
      </c>
      <c r="W752" s="31">
        <f t="shared" si="102"/>
        <v>0.97805799301585594</v>
      </c>
      <c r="X752" s="31">
        <f t="shared" si="102"/>
        <v>2.1842006984144124E-2</v>
      </c>
      <c r="Y752" s="21"/>
    </row>
    <row r="753" spans="12:25" x14ac:dyDescent="0.25">
      <c r="L753" s="6">
        <v>746</v>
      </c>
      <c r="M753" s="30">
        <v>0.97154500884707362</v>
      </c>
      <c r="N753" s="30">
        <v>2.84549911529264E-2</v>
      </c>
      <c r="O753" s="30">
        <v>0.96774753249561674</v>
      </c>
      <c r="P753" s="30">
        <v>3.2252467504383299E-2</v>
      </c>
      <c r="Q753" s="30">
        <f t="shared" si="99"/>
        <v>0.96950012872552671</v>
      </c>
      <c r="R753" s="30">
        <f t="shared" si="99"/>
        <v>3.0399871274473352E-2</v>
      </c>
      <c r="S753" s="31">
        <f t="shared" si="100"/>
        <v>0.97847689032086516</v>
      </c>
      <c r="T753" s="31">
        <v>2.15231096791349E-2</v>
      </c>
      <c r="U753" s="31">
        <f t="shared" si="101"/>
        <v>0.9779237042535478</v>
      </c>
      <c r="V753" s="31">
        <v>2.2076295746452201E-2</v>
      </c>
      <c r="W753" s="31">
        <f t="shared" si="102"/>
        <v>0.97809531349790602</v>
      </c>
      <c r="X753" s="31">
        <f t="shared" si="102"/>
        <v>2.180468650209403E-2</v>
      </c>
      <c r="Y753" s="21"/>
    </row>
    <row r="754" spans="12:25" x14ac:dyDescent="0.25">
      <c r="L754" s="6">
        <v>747</v>
      </c>
      <c r="M754" s="30">
        <v>0.97158187546877728</v>
      </c>
      <c r="N754" s="30">
        <v>2.8418124531222701E-2</v>
      </c>
      <c r="O754" s="30">
        <v>0.96779089037767885</v>
      </c>
      <c r="P754" s="30">
        <v>3.2209109622321201E-2</v>
      </c>
      <c r="Q754" s="30">
        <f t="shared" si="99"/>
        <v>0.96954032102800602</v>
      </c>
      <c r="R754" s="30">
        <f t="shared" si="99"/>
        <v>3.0359678971994E-2</v>
      </c>
      <c r="S754" s="31">
        <f t="shared" si="100"/>
        <v>0.97851127965755014</v>
      </c>
      <c r="T754" s="31">
        <v>2.1488720342449901E-2</v>
      </c>
      <c r="U754" s="31">
        <f t="shared" si="101"/>
        <v>0.97796367862097</v>
      </c>
      <c r="V754" s="31">
        <v>2.2036321379029999E-2</v>
      </c>
      <c r="W754" s="31">
        <f t="shared" si="102"/>
        <v>0.97813256395792247</v>
      </c>
      <c r="X754" s="31">
        <f t="shared" si="102"/>
        <v>2.1767436042077589E-2</v>
      </c>
      <c r="Y754" s="21"/>
    </row>
    <row r="755" spans="12:25" x14ac:dyDescent="0.25">
      <c r="L755" s="6">
        <v>748</v>
      </c>
      <c r="M755" s="30">
        <v>0.97161860634275365</v>
      </c>
      <c r="N755" s="30">
        <v>2.8381393657246401E-2</v>
      </c>
      <c r="O755" s="30">
        <v>0.96783407273363076</v>
      </c>
      <c r="P755" s="30">
        <v>3.2165927266369299E-2</v>
      </c>
      <c r="Q755" s="30">
        <f t="shared" si="99"/>
        <v>0.96958035719400026</v>
      </c>
      <c r="R755" s="30">
        <f t="shared" si="99"/>
        <v>3.0319642805999809E-2</v>
      </c>
      <c r="S755" s="31">
        <f t="shared" si="100"/>
        <v>0.97854560757385611</v>
      </c>
      <c r="T755" s="31">
        <v>2.1454392426143901E-2</v>
      </c>
      <c r="U755" s="31">
        <f t="shared" si="101"/>
        <v>0.9780035631756524</v>
      </c>
      <c r="V755" s="31">
        <v>2.1996436824347598E-2</v>
      </c>
      <c r="W755" s="31">
        <f t="shared" si="102"/>
        <v>0.97816973844126009</v>
      </c>
      <c r="X755" s="31">
        <f t="shared" si="102"/>
        <v>2.1730261558739965E-2</v>
      </c>
      <c r="Y755" s="21"/>
    </row>
    <row r="756" spans="12:25" x14ac:dyDescent="0.25">
      <c r="L756" s="6">
        <v>749</v>
      </c>
      <c r="M756" s="30">
        <v>0.97165520200719369</v>
      </c>
      <c r="N756" s="30">
        <v>2.83447979928063E-2</v>
      </c>
      <c r="O756" s="30">
        <v>0.96787708025980224</v>
      </c>
      <c r="P756" s="30">
        <v>3.2122919740197799E-2</v>
      </c>
      <c r="Q756" s="30">
        <f t="shared" si="99"/>
        <v>0.96962023784275586</v>
      </c>
      <c r="R756" s="30">
        <f t="shared" si="99"/>
        <v>3.0279762157244119E-2</v>
      </c>
      <c r="S756" s="31">
        <f t="shared" si="100"/>
        <v>0.97857986413582665</v>
      </c>
      <c r="T756" s="31">
        <v>2.1420135864173399E-2</v>
      </c>
      <c r="U756" s="31">
        <f t="shared" si="101"/>
        <v>0.97804335574015655</v>
      </c>
      <c r="V756" s="31">
        <v>2.1956644259843498E-2</v>
      </c>
      <c r="W756" s="31">
        <f t="shared" si="102"/>
        <v>0.97820683099327388</v>
      </c>
      <c r="X756" s="31">
        <f t="shared" si="102"/>
        <v>2.1693169006726177E-2</v>
      </c>
      <c r="Y756" s="21"/>
    </row>
    <row r="757" spans="12:25" x14ac:dyDescent="0.25">
      <c r="L757" s="6">
        <v>750</v>
      </c>
      <c r="M757" s="30">
        <v>0.97169166300028864</v>
      </c>
      <c r="N757" s="30">
        <v>2.83083369997114E-2</v>
      </c>
      <c r="O757" s="30">
        <v>0.96791991365252295</v>
      </c>
      <c r="P757" s="30">
        <v>3.2080086347477103E-2</v>
      </c>
      <c r="Q757" s="30">
        <f t="shared" si="99"/>
        <v>0.96965996359351969</v>
      </c>
      <c r="R757" s="30">
        <f t="shared" si="99"/>
        <v>3.0240036406480458E-2</v>
      </c>
      <c r="S757" s="31">
        <f t="shared" si="100"/>
        <v>0.97861403940950475</v>
      </c>
      <c r="T757" s="31">
        <v>2.13859605904952E-2</v>
      </c>
      <c r="U757" s="31">
        <f t="shared" si="101"/>
        <v>0.97808305413704388</v>
      </c>
      <c r="V757" s="31">
        <v>2.1916945862956099E-2</v>
      </c>
      <c r="W757" s="31">
        <f t="shared" si="102"/>
        <v>0.97824383565931861</v>
      </c>
      <c r="X757" s="31">
        <f t="shared" si="102"/>
        <v>2.1656164340681346E-2</v>
      </c>
      <c r="Y757" s="21"/>
    </row>
    <row r="758" spans="12:25" x14ac:dyDescent="0.25">
      <c r="L758" s="6">
        <v>751</v>
      </c>
      <c r="M758" s="30">
        <v>0.97172798986022935</v>
      </c>
      <c r="N758" s="30">
        <v>2.8272010139770699E-2</v>
      </c>
      <c r="O758" s="30">
        <v>0.96796257360812255</v>
      </c>
      <c r="P758" s="30">
        <v>3.2037426391877399E-2</v>
      </c>
      <c r="Q758" s="30">
        <f t="shared" si="99"/>
        <v>0.96969953506553774</v>
      </c>
      <c r="R758" s="30">
        <f t="shared" si="99"/>
        <v>3.020046493446225E-2</v>
      </c>
      <c r="S758" s="31">
        <f t="shared" si="100"/>
        <v>0.97864812346093377</v>
      </c>
      <c r="T758" s="31">
        <v>2.13518765390662E-2</v>
      </c>
      <c r="U758" s="31">
        <f t="shared" si="101"/>
        <v>0.97812265618887606</v>
      </c>
      <c r="V758" s="31">
        <v>2.1877343811123901E-2</v>
      </c>
      <c r="W758" s="31">
        <f t="shared" si="102"/>
        <v>0.97828074648474939</v>
      </c>
      <c r="X758" s="31">
        <f t="shared" si="102"/>
        <v>2.1619253515250687E-2</v>
      </c>
      <c r="Y758" s="21"/>
    </row>
    <row r="759" spans="12:25" x14ac:dyDescent="0.25">
      <c r="L759" s="6">
        <v>752</v>
      </c>
      <c r="M759" s="30">
        <v>0.97176418312520696</v>
      </c>
      <c r="N759" s="30">
        <v>2.8235816874792999E-2</v>
      </c>
      <c r="O759" s="30">
        <v>0.96800506082293092</v>
      </c>
      <c r="P759" s="30">
        <v>3.1994939177069102E-2</v>
      </c>
      <c r="Q759" s="30">
        <f t="shared" si="99"/>
        <v>0.96973895287805711</v>
      </c>
      <c r="R759" s="30">
        <f t="shared" si="99"/>
        <v>3.0161047121942931E-2</v>
      </c>
      <c r="S759" s="31">
        <f t="shared" si="100"/>
        <v>0.97868210635615704</v>
      </c>
      <c r="T759" s="31">
        <v>2.13178936438429E-2</v>
      </c>
      <c r="U759" s="31">
        <f t="shared" si="101"/>
        <v>0.97816215971821474</v>
      </c>
      <c r="V759" s="31">
        <v>2.1837840281785301E-2</v>
      </c>
      <c r="W759" s="31">
        <f t="shared" si="102"/>
        <v>0.97831755751492078</v>
      </c>
      <c r="X759" s="31">
        <f t="shared" si="102"/>
        <v>2.1582442485079172E-2</v>
      </c>
      <c r="Y759" s="21"/>
    </row>
    <row r="760" spans="12:25" x14ac:dyDescent="0.25">
      <c r="L760" s="6">
        <v>753</v>
      </c>
      <c r="M760" s="30">
        <v>0.97180024333341264</v>
      </c>
      <c r="N760" s="30">
        <v>2.8199756666587399E-2</v>
      </c>
      <c r="O760" s="30">
        <v>0.96804737599327761</v>
      </c>
      <c r="P760" s="30">
        <v>3.1952624006722399E-2</v>
      </c>
      <c r="Q760" s="30">
        <f t="shared" si="99"/>
        <v>0.96977821765032401</v>
      </c>
      <c r="R760" s="30">
        <f t="shared" si="99"/>
        <v>3.0121782349675982E-2</v>
      </c>
      <c r="S760" s="31">
        <f t="shared" si="100"/>
        <v>0.97871597816121791</v>
      </c>
      <c r="T760" s="31">
        <v>2.12840218387821E-2</v>
      </c>
      <c r="U760" s="31">
        <f t="shared" si="101"/>
        <v>0.97820156254762125</v>
      </c>
      <c r="V760" s="31">
        <v>2.1798437452378801E-2</v>
      </c>
      <c r="W760" s="31">
        <f t="shared" si="102"/>
        <v>0.978354262795188</v>
      </c>
      <c r="X760" s="31">
        <f t="shared" si="102"/>
        <v>2.1545737204811968E-2</v>
      </c>
      <c r="Y760" s="21"/>
    </row>
    <row r="761" spans="12:25" x14ac:dyDescent="0.25">
      <c r="L761" s="6">
        <v>754</v>
      </c>
      <c r="M761" s="30">
        <v>0.97183617102303732</v>
      </c>
      <c r="N761" s="30">
        <v>2.81638289769627E-2</v>
      </c>
      <c r="O761" s="30">
        <v>0.96808951981549241</v>
      </c>
      <c r="P761" s="30">
        <v>3.1910480184507602E-2</v>
      </c>
      <c r="Q761" s="30">
        <f t="shared" si="99"/>
        <v>0.96981733000158532</v>
      </c>
      <c r="R761" s="30">
        <f t="shared" si="99"/>
        <v>3.0082669998414784E-2</v>
      </c>
      <c r="S761" s="31">
        <f t="shared" si="100"/>
        <v>0.97874972894215928</v>
      </c>
      <c r="T761" s="31">
        <v>2.1250271057840699E-2</v>
      </c>
      <c r="U761" s="31">
        <f t="shared" si="101"/>
        <v>0.97824086249965725</v>
      </c>
      <c r="V761" s="31">
        <v>2.17591375003428E-2</v>
      </c>
      <c r="W761" s="31">
        <f t="shared" si="102"/>
        <v>0.97839085637090584</v>
      </c>
      <c r="X761" s="31">
        <f t="shared" si="102"/>
        <v>2.1509143629094243E-2</v>
      </c>
      <c r="Y761" s="21"/>
    </row>
    <row r="762" spans="12:25" x14ac:dyDescent="0.25">
      <c r="L762" s="6">
        <v>755</v>
      </c>
      <c r="M762" s="30">
        <v>0.97187196673227205</v>
      </c>
      <c r="N762" s="30">
        <v>2.8128033267727899E-2</v>
      </c>
      <c r="O762" s="30">
        <v>0.96813149298590495</v>
      </c>
      <c r="P762" s="30">
        <v>3.1868507014095E-2</v>
      </c>
      <c r="Q762" s="30">
        <f t="shared" si="99"/>
        <v>0.96985629055108724</v>
      </c>
      <c r="R762" s="30">
        <f t="shared" si="99"/>
        <v>3.0043709448912811E-2</v>
      </c>
      <c r="S762" s="31">
        <f t="shared" si="100"/>
        <v>0.97878334876502471</v>
      </c>
      <c r="T762" s="31">
        <v>2.1216651234975299E-2</v>
      </c>
      <c r="U762" s="31">
        <f t="shared" si="101"/>
        <v>0.97828005739688428</v>
      </c>
      <c r="V762" s="31">
        <v>2.1719942603115699E-2</v>
      </c>
      <c r="W762" s="31">
        <f t="shared" si="102"/>
        <v>0.97842733228742906</v>
      </c>
      <c r="X762" s="31">
        <f t="shared" si="102"/>
        <v>2.1472667712571013E-2</v>
      </c>
      <c r="Y762" s="21"/>
    </row>
    <row r="763" spans="12:25" x14ac:dyDescent="0.25">
      <c r="L763" s="6">
        <v>756</v>
      </c>
      <c r="M763" s="30">
        <v>0.97190763099930799</v>
      </c>
      <c r="N763" s="30">
        <v>2.8092369000692001E-2</v>
      </c>
      <c r="O763" s="30">
        <v>0.96817329620084502</v>
      </c>
      <c r="P763" s="30">
        <v>3.1826703799154997E-2</v>
      </c>
      <c r="Q763" s="30">
        <f t="shared" si="99"/>
        <v>0.96989509991807643</v>
      </c>
      <c r="R763" s="30">
        <f t="shared" si="99"/>
        <v>3.0004900081923604E-2</v>
      </c>
      <c r="S763" s="31">
        <f t="shared" si="100"/>
        <v>0.97881682769585743</v>
      </c>
      <c r="T763" s="31">
        <v>2.11831723041426E-2</v>
      </c>
      <c r="U763" s="31">
        <f t="shared" si="101"/>
        <v>0.97831914506186402</v>
      </c>
      <c r="V763" s="31">
        <v>2.1680854938135999E-2</v>
      </c>
      <c r="W763" s="31">
        <f t="shared" si="102"/>
        <v>0.97846368459011268</v>
      </c>
      <c r="X763" s="31">
        <f t="shared" si="102"/>
        <v>2.1436315409887399E-2</v>
      </c>
      <c r="Y763" s="21"/>
    </row>
    <row r="764" spans="12:25" x14ac:dyDescent="0.25">
      <c r="L764" s="6">
        <v>757</v>
      </c>
      <c r="M764" s="30">
        <v>0.97194316436233608</v>
      </c>
      <c r="N764" s="30">
        <v>2.80568356376639E-2</v>
      </c>
      <c r="O764" s="30">
        <v>0.96821493015664217</v>
      </c>
      <c r="P764" s="30">
        <v>3.1785069843357799E-2</v>
      </c>
      <c r="Q764" s="30">
        <f t="shared" si="99"/>
        <v>0.96993375872179943</v>
      </c>
      <c r="R764" s="30">
        <f t="shared" si="99"/>
        <v>2.9966241278200537E-2</v>
      </c>
      <c r="S764" s="31">
        <f t="shared" si="100"/>
        <v>0.97885015580070056</v>
      </c>
      <c r="T764" s="31">
        <v>2.1149844199299401E-2</v>
      </c>
      <c r="U764" s="31">
        <f t="shared" si="101"/>
        <v>0.97835812331715777</v>
      </c>
      <c r="V764" s="31">
        <v>2.16418766828422E-2</v>
      </c>
      <c r="W764" s="31">
        <f t="shared" si="102"/>
        <v>0.97849990732431147</v>
      </c>
      <c r="X764" s="31">
        <f t="shared" si="102"/>
        <v>2.1400092675688574E-2</v>
      </c>
      <c r="Y764" s="21"/>
    </row>
    <row r="765" spans="12:25" x14ac:dyDescent="0.25">
      <c r="L765" s="6">
        <v>758</v>
      </c>
      <c r="M765" s="30">
        <v>0.97197856735954746</v>
      </c>
      <c r="N765" s="30">
        <v>2.8021432640452499E-2</v>
      </c>
      <c r="O765" s="30">
        <v>0.96825639554962639</v>
      </c>
      <c r="P765" s="30">
        <v>3.1743604450373601E-2</v>
      </c>
      <c r="Q765" s="30">
        <f t="shared" si="99"/>
        <v>0.96997226758150301</v>
      </c>
      <c r="R765" s="30">
        <f t="shared" si="99"/>
        <v>2.9927732418496986E-2</v>
      </c>
      <c r="S765" s="31">
        <f t="shared" si="100"/>
        <v>0.97888332314559745</v>
      </c>
      <c r="T765" s="31">
        <v>2.1116676854402501E-2</v>
      </c>
      <c r="U765" s="31">
        <f t="shared" si="101"/>
        <v>0.97839698998532731</v>
      </c>
      <c r="V765" s="31">
        <v>2.1603010014672699E-2</v>
      </c>
      <c r="W765" s="31">
        <f t="shared" si="102"/>
        <v>0.97853599453538032</v>
      </c>
      <c r="X765" s="31">
        <f t="shared" si="102"/>
        <v>2.1364005464619647E-2</v>
      </c>
      <c r="Y765" s="21"/>
    </row>
    <row r="766" spans="12:25" x14ac:dyDescent="0.25">
      <c r="L766" s="6">
        <v>759</v>
      </c>
      <c r="M766" s="30">
        <v>0.9720138405291332</v>
      </c>
      <c r="N766" s="30">
        <v>2.79861594708668E-2</v>
      </c>
      <c r="O766" s="30">
        <v>0.96829769307612701</v>
      </c>
      <c r="P766" s="30">
        <v>3.1702306923872998E-2</v>
      </c>
      <c r="Q766" s="30">
        <f t="shared" si="99"/>
        <v>0.97001062711643338</v>
      </c>
      <c r="R766" s="30">
        <f t="shared" si="99"/>
        <v>2.9889372883566592E-2</v>
      </c>
      <c r="S766" s="31">
        <f t="shared" si="100"/>
        <v>0.97891631979659155</v>
      </c>
      <c r="T766" s="31">
        <v>2.1083680203408499E-2</v>
      </c>
      <c r="U766" s="31">
        <f t="shared" si="101"/>
        <v>0.97843574288893409</v>
      </c>
      <c r="V766" s="31">
        <v>2.1564257111065899E-2</v>
      </c>
      <c r="W766" s="31">
        <f t="shared" si="102"/>
        <v>0.97857194026867433</v>
      </c>
      <c r="X766" s="31">
        <f t="shared" si="102"/>
        <v>2.1328059731325639E-2</v>
      </c>
      <c r="Y766" s="21"/>
    </row>
    <row r="767" spans="12:25" x14ac:dyDescent="0.25">
      <c r="L767" s="6">
        <v>760</v>
      </c>
      <c r="M767" s="30">
        <v>0.97204898440928444</v>
      </c>
      <c r="N767" s="30">
        <v>2.7951015590715601E-2</v>
      </c>
      <c r="O767" s="30">
        <v>0.96833882343247402</v>
      </c>
      <c r="P767" s="30">
        <v>3.1661176567525998E-2</v>
      </c>
      <c r="Q767" s="30">
        <f t="shared" si="99"/>
        <v>0.97004883794583741</v>
      </c>
      <c r="R767" s="30">
        <f t="shared" si="99"/>
        <v>2.9851162054162585E-2</v>
      </c>
      <c r="S767" s="31">
        <f t="shared" si="100"/>
        <v>0.97894913581972576</v>
      </c>
      <c r="T767" s="31">
        <v>2.1050864180274201E-2</v>
      </c>
      <c r="U767" s="31">
        <f t="shared" si="101"/>
        <v>0.97847437985053975</v>
      </c>
      <c r="V767" s="31">
        <v>2.1525620149460301E-2</v>
      </c>
      <c r="W767" s="31">
        <f t="shared" si="102"/>
        <v>0.9786077385695483</v>
      </c>
      <c r="X767" s="31">
        <f t="shared" si="102"/>
        <v>2.1292261430451723E-2</v>
      </c>
      <c r="Y767" s="21"/>
    </row>
    <row r="768" spans="12:25" x14ac:dyDescent="0.25">
      <c r="L768" s="6">
        <v>761</v>
      </c>
      <c r="M768" s="30">
        <v>0.97208399953819191</v>
      </c>
      <c r="N768" s="30">
        <v>2.7916000461808099E-2</v>
      </c>
      <c r="O768" s="30">
        <v>0.96837978731499696</v>
      </c>
      <c r="P768" s="30">
        <v>3.1620212685003E-2</v>
      </c>
      <c r="Q768" s="30">
        <f t="shared" si="99"/>
        <v>0.97008690068896142</v>
      </c>
      <c r="R768" s="30">
        <f t="shared" si="99"/>
        <v>2.9813099311038586E-2</v>
      </c>
      <c r="S768" s="31">
        <f t="shared" si="100"/>
        <v>0.97898176128104364</v>
      </c>
      <c r="T768" s="31">
        <v>2.1018238718956399E-2</v>
      </c>
      <c r="U768" s="31">
        <f t="shared" si="101"/>
        <v>0.97851289869270575</v>
      </c>
      <c r="V768" s="31">
        <v>2.1487101307294299E-2</v>
      </c>
      <c r="W768" s="31">
        <f t="shared" si="102"/>
        <v>0.978643383483357</v>
      </c>
      <c r="X768" s="31">
        <f t="shared" si="102"/>
        <v>2.1256616516643012E-2</v>
      </c>
      <c r="Y768" s="21"/>
    </row>
    <row r="769" spans="12:25" x14ac:dyDescent="0.25">
      <c r="L769" s="6">
        <v>762</v>
      </c>
      <c r="M769" s="30">
        <v>0.97211888645404698</v>
      </c>
      <c r="N769" s="30">
        <v>2.7881113545953001E-2</v>
      </c>
      <c r="O769" s="30">
        <v>0.96842058542002574</v>
      </c>
      <c r="P769" s="30">
        <v>3.1579414579974298E-2</v>
      </c>
      <c r="Q769" s="30">
        <f t="shared" si="99"/>
        <v>0.97012481596505218</v>
      </c>
      <c r="R769" s="30">
        <f t="shared" si="99"/>
        <v>2.977518403494793E-2</v>
      </c>
      <c r="S769" s="31">
        <f t="shared" si="100"/>
        <v>0.9790141862465882</v>
      </c>
      <c r="T769" s="31">
        <v>2.0985813753411801E-2</v>
      </c>
      <c r="U769" s="31">
        <f t="shared" si="101"/>
        <v>0.97855129723799361</v>
      </c>
      <c r="V769" s="31">
        <v>2.1448702762006399E-2</v>
      </c>
      <c r="W769" s="31">
        <f t="shared" si="102"/>
        <v>0.97867886905545531</v>
      </c>
      <c r="X769" s="31">
        <f t="shared" si="102"/>
        <v>2.1221130944544628E-2</v>
      </c>
      <c r="Y769" s="21"/>
    </row>
    <row r="770" spans="12:25" x14ac:dyDescent="0.25">
      <c r="L770" s="6">
        <v>763</v>
      </c>
      <c r="M770" s="30">
        <v>0.97215364569504059</v>
      </c>
      <c r="N770" s="30">
        <v>2.7846354304959402E-2</v>
      </c>
      <c r="O770" s="30">
        <v>0.96846121844388977</v>
      </c>
      <c r="P770" s="30">
        <v>3.1538781556110201E-2</v>
      </c>
      <c r="Q770" s="30">
        <f t="shared" si="99"/>
        <v>0.9701625843933559</v>
      </c>
      <c r="R770" s="30">
        <f t="shared" si="99"/>
        <v>2.9737415606644151E-2</v>
      </c>
      <c r="S770" s="31">
        <f t="shared" si="100"/>
        <v>0.97904640078240279</v>
      </c>
      <c r="T770" s="31">
        <v>2.0953599217597201E-2</v>
      </c>
      <c r="U770" s="31">
        <f t="shared" si="101"/>
        <v>0.9785895733089649</v>
      </c>
      <c r="V770" s="31">
        <v>2.14104266910351E-2</v>
      </c>
      <c r="W770" s="31">
        <f t="shared" si="102"/>
        <v>0.97871418933119825</v>
      </c>
      <c r="X770" s="31">
        <f t="shared" si="102"/>
        <v>2.1185810668801739E-2</v>
      </c>
      <c r="Y770" s="21"/>
    </row>
    <row r="771" spans="12:25" x14ac:dyDescent="0.25">
      <c r="L771" s="6">
        <v>764</v>
      </c>
      <c r="M771" s="30">
        <v>0.97218827779936379</v>
      </c>
      <c r="N771" s="30">
        <v>2.7811722200636199E-2</v>
      </c>
      <c r="O771" s="30">
        <v>0.96850168708291895</v>
      </c>
      <c r="P771" s="30">
        <v>3.1498312917081002E-2</v>
      </c>
      <c r="Q771" s="30">
        <f t="shared" si="99"/>
        <v>0.97020020659311923</v>
      </c>
      <c r="R771" s="30">
        <f t="shared" si="99"/>
        <v>2.9699793406880674E-2</v>
      </c>
      <c r="S771" s="31">
        <f t="shared" si="100"/>
        <v>0.97907839495453075</v>
      </c>
      <c r="T771" s="31">
        <v>2.0921605045469201E-2</v>
      </c>
      <c r="U771" s="31">
        <f t="shared" si="101"/>
        <v>0.97862772472818138</v>
      </c>
      <c r="V771" s="31">
        <v>2.1372275271818598E-2</v>
      </c>
      <c r="W771" s="31">
        <f t="shared" si="102"/>
        <v>0.97874933835594069</v>
      </c>
      <c r="X771" s="31">
        <f t="shared" si="102"/>
        <v>2.1150661644059258E-2</v>
      </c>
      <c r="Y771" s="21"/>
    </row>
    <row r="772" spans="12:25" x14ac:dyDescent="0.25">
      <c r="L772" s="6">
        <v>765</v>
      </c>
      <c r="M772" s="30">
        <v>0.97222278330520773</v>
      </c>
      <c r="N772" s="30">
        <v>2.77772166947923E-2</v>
      </c>
      <c r="O772" s="30">
        <v>0.96854199203344304</v>
      </c>
      <c r="P772" s="30">
        <v>3.1458007966556997E-2</v>
      </c>
      <c r="Q772" s="30">
        <f t="shared" si="99"/>
        <v>0.97023768318358905</v>
      </c>
      <c r="R772" s="30">
        <f t="shared" si="99"/>
        <v>2.9662316816410933E-2</v>
      </c>
      <c r="S772" s="31">
        <f t="shared" si="100"/>
        <v>0.97911015882901542</v>
      </c>
      <c r="T772" s="31">
        <v>2.0889841170984601E-2</v>
      </c>
      <c r="U772" s="31">
        <f t="shared" si="101"/>
        <v>0.97866574931820438</v>
      </c>
      <c r="V772" s="31">
        <v>2.1334250681795602E-2</v>
      </c>
      <c r="W772" s="31">
        <f t="shared" si="102"/>
        <v>0.97878431017503753</v>
      </c>
      <c r="X772" s="31">
        <f t="shared" si="102"/>
        <v>2.1115689824962466E-2</v>
      </c>
      <c r="Y772" s="21"/>
    </row>
    <row r="773" spans="12:25" x14ac:dyDescent="0.25">
      <c r="L773" s="6">
        <v>766</v>
      </c>
      <c r="M773" s="30">
        <v>0.97225716275076335</v>
      </c>
      <c r="N773" s="30">
        <v>2.7742837249236599E-2</v>
      </c>
      <c r="O773" s="30">
        <v>0.96858213399179149</v>
      </c>
      <c r="P773" s="30">
        <v>3.1417866008208499E-2</v>
      </c>
      <c r="Q773" s="30">
        <f t="shared" si="99"/>
        <v>0.97027501478401157</v>
      </c>
      <c r="R773" s="30">
        <f t="shared" si="99"/>
        <v>2.9624985215988362E-2</v>
      </c>
      <c r="S773" s="31">
        <f t="shared" si="100"/>
        <v>0.97914168247189992</v>
      </c>
      <c r="T773" s="31">
        <v>2.08583175281001E-2</v>
      </c>
      <c r="U773" s="31">
        <f t="shared" si="101"/>
        <v>0.97870364490159545</v>
      </c>
      <c r="V773" s="31">
        <v>2.1296355098404499E-2</v>
      </c>
      <c r="W773" s="31">
        <f t="shared" si="102"/>
        <v>0.97881909883384366</v>
      </c>
      <c r="X773" s="31">
        <f t="shared" si="102"/>
        <v>2.1080901166156414E-2</v>
      </c>
      <c r="Y773" s="21"/>
    </row>
    <row r="774" spans="12:25" x14ac:dyDescent="0.25">
      <c r="L774" s="6">
        <v>767</v>
      </c>
      <c r="M774" s="30">
        <v>0.97229141667422181</v>
      </c>
      <c r="N774" s="30">
        <v>2.7708583325778201E-2</v>
      </c>
      <c r="O774" s="30">
        <v>0.96862211365429429</v>
      </c>
      <c r="P774" s="30">
        <v>3.1377886345705701E-2</v>
      </c>
      <c r="Q774" s="30">
        <f t="shared" si="99"/>
        <v>0.97031220201363366</v>
      </c>
      <c r="R774" s="30">
        <f t="shared" si="99"/>
        <v>2.9587797986366439E-2</v>
      </c>
      <c r="S774" s="31">
        <f t="shared" si="100"/>
        <v>0.97917295594922749</v>
      </c>
      <c r="T774" s="31">
        <v>2.08270440507725E-2</v>
      </c>
      <c r="U774" s="31">
        <f t="shared" si="101"/>
        <v>0.97874140930091635</v>
      </c>
      <c r="V774" s="31">
        <v>2.1258590699083701E-2</v>
      </c>
      <c r="W774" s="31">
        <f t="shared" si="102"/>
        <v>0.97885369837771385</v>
      </c>
      <c r="X774" s="31">
        <f t="shared" si="102"/>
        <v>2.104630162228624E-2</v>
      </c>
      <c r="Y774" s="21"/>
    </row>
    <row r="775" spans="12:25" x14ac:dyDescent="0.25">
      <c r="L775" s="6">
        <v>768</v>
      </c>
      <c r="M775" s="30">
        <v>0.97232554561377404</v>
      </c>
      <c r="N775" s="30">
        <v>2.76744543862259E-2</v>
      </c>
      <c r="O775" s="30">
        <v>0.96866193171728088</v>
      </c>
      <c r="P775" s="30">
        <v>3.1338068282719102E-2</v>
      </c>
      <c r="Q775" s="30">
        <f t="shared" si="99"/>
        <v>0.97034924549170132</v>
      </c>
      <c r="R775" s="30">
        <f t="shared" si="99"/>
        <v>2.9550754508298645E-2</v>
      </c>
      <c r="S775" s="31">
        <f t="shared" si="100"/>
        <v>0.97920396932704135</v>
      </c>
      <c r="T775" s="31">
        <v>2.0796030672958599E-2</v>
      </c>
      <c r="U775" s="31">
        <f t="shared" si="101"/>
        <v>0.97877904033872842</v>
      </c>
      <c r="V775" s="31">
        <v>2.1220959661271601E-2</v>
      </c>
      <c r="W775" s="31">
        <f t="shared" si="102"/>
        <v>0.97888810285200289</v>
      </c>
      <c r="X775" s="31">
        <f t="shared" si="102"/>
        <v>2.1011897147997043E-2</v>
      </c>
      <c r="Y775" s="21"/>
    </row>
    <row r="776" spans="12:25" x14ac:dyDescent="0.25">
      <c r="L776" s="6">
        <v>769</v>
      </c>
      <c r="M776" s="30">
        <v>0.97235955010761133</v>
      </c>
      <c r="N776" s="30">
        <v>2.7640449892388699E-2</v>
      </c>
      <c r="O776" s="30">
        <v>0.96870158887708124</v>
      </c>
      <c r="P776" s="30">
        <v>3.1298411122918798E-2</v>
      </c>
      <c r="Q776" s="30">
        <f t="shared" ref="Q776:R839" si="103">(O776*0.5129)+(M776*0.487)</f>
        <v>0.97038614583746163</v>
      </c>
      <c r="R776" s="30">
        <f t="shared" si="103"/>
        <v>2.951385416253835E-2</v>
      </c>
      <c r="S776" s="31">
        <f t="shared" ref="S776:S839" si="104">1-T776</f>
        <v>0.97923471267138495</v>
      </c>
      <c r="T776" s="31">
        <v>2.0765287328615E-2</v>
      </c>
      <c r="U776" s="31">
        <f t="shared" ref="U776:U839" si="105">1-V776</f>
        <v>0.97881653583759332</v>
      </c>
      <c r="V776" s="31">
        <v>2.1183464162406698E-2</v>
      </c>
      <c r="W776" s="31">
        <f t="shared" ref="W776:X839" si="106">(U776*0.5129)+(S776*0.487)</f>
        <v>0.97892230630206611</v>
      </c>
      <c r="X776" s="31">
        <f t="shared" si="106"/>
        <v>2.09776936979339E-2</v>
      </c>
      <c r="Y776" s="21"/>
    </row>
    <row r="777" spans="12:25" x14ac:dyDescent="0.25">
      <c r="L777" s="6">
        <v>770</v>
      </c>
      <c r="M777" s="30">
        <v>0.97239343069392437</v>
      </c>
      <c r="N777" s="30">
        <v>2.76065693060756E-2</v>
      </c>
      <c r="O777" s="30">
        <v>0.96874108583002494</v>
      </c>
      <c r="P777" s="30">
        <v>3.1258914169975102E-2</v>
      </c>
      <c r="Q777" s="30">
        <f t="shared" si="103"/>
        <v>0.97042290367016104</v>
      </c>
      <c r="R777" s="30">
        <f t="shared" si="103"/>
        <v>2.947709632983905E-2</v>
      </c>
      <c r="S777" s="31">
        <f t="shared" si="104"/>
        <v>0.97926517604830154</v>
      </c>
      <c r="T777" s="31">
        <v>2.0734823951698501E-2</v>
      </c>
      <c r="U777" s="31">
        <f t="shared" si="105"/>
        <v>0.97885389362007258</v>
      </c>
      <c r="V777" s="31">
        <v>2.11461063799274E-2</v>
      </c>
      <c r="W777" s="31">
        <f t="shared" si="106"/>
        <v>0.97895630277325807</v>
      </c>
      <c r="X777" s="31">
        <f t="shared" si="106"/>
        <v>2.0943697226741935E-2</v>
      </c>
      <c r="Y777" s="21"/>
    </row>
    <row r="778" spans="12:25" x14ac:dyDescent="0.25">
      <c r="L778" s="6">
        <v>771</v>
      </c>
      <c r="M778" s="30">
        <v>0.97242718791090454</v>
      </c>
      <c r="N778" s="30">
        <v>2.75728120890954E-2</v>
      </c>
      <c r="O778" s="30">
        <v>0.96878042327244152</v>
      </c>
      <c r="P778" s="30">
        <v>3.1219576727558498E-2</v>
      </c>
      <c r="Q778" s="30">
        <f t="shared" si="103"/>
        <v>0.97045951960904575</v>
      </c>
      <c r="R778" s="30">
        <f t="shared" si="103"/>
        <v>2.9440480390954211E-2</v>
      </c>
      <c r="S778" s="31">
        <f t="shared" si="104"/>
        <v>0.97929534952383412</v>
      </c>
      <c r="T778" s="31">
        <v>2.07046504761659E-2</v>
      </c>
      <c r="U778" s="31">
        <f t="shared" si="105"/>
        <v>0.97889111150872776</v>
      </c>
      <c r="V778" s="31">
        <v>2.1108888491272199E-2</v>
      </c>
      <c r="W778" s="31">
        <f t="shared" si="106"/>
        <v>0.97899008631093376</v>
      </c>
      <c r="X778" s="31">
        <f t="shared" si="106"/>
        <v>2.0909913689066306E-2</v>
      </c>
      <c r="Y778" s="21"/>
    </row>
    <row r="779" spans="12:25" x14ac:dyDescent="0.25">
      <c r="L779" s="6">
        <v>772</v>
      </c>
      <c r="M779" s="30">
        <v>0.97246082229674291</v>
      </c>
      <c r="N779" s="30">
        <v>2.75391777032571E-2</v>
      </c>
      <c r="O779" s="30">
        <v>0.96881960190066085</v>
      </c>
      <c r="P779" s="30">
        <v>3.1180398099339101E-2</v>
      </c>
      <c r="Q779" s="30">
        <f t="shared" si="103"/>
        <v>0.97049599427336275</v>
      </c>
      <c r="R779" s="30">
        <f t="shared" si="103"/>
        <v>2.9404005726637233E-2</v>
      </c>
      <c r="S779" s="31">
        <f t="shared" si="104"/>
        <v>0.97932522316402615</v>
      </c>
      <c r="T779" s="31">
        <v>2.0674776835973799E-2</v>
      </c>
      <c r="U779" s="31">
        <f t="shared" si="105"/>
        <v>0.97892818732612041</v>
      </c>
      <c r="V779" s="31">
        <v>2.10718126738796E-2</v>
      </c>
      <c r="W779" s="31">
        <f t="shared" si="106"/>
        <v>0.97902365096044786</v>
      </c>
      <c r="X779" s="31">
        <f t="shared" si="106"/>
        <v>2.0876349039552086E-2</v>
      </c>
      <c r="Y779" s="21"/>
    </row>
    <row r="780" spans="12:25" x14ac:dyDescent="0.25">
      <c r="L780" s="6">
        <v>773</v>
      </c>
      <c r="M780" s="30">
        <v>0.97249433438963029</v>
      </c>
      <c r="N780" s="30">
        <v>2.7505665610369701E-2</v>
      </c>
      <c r="O780" s="30">
        <v>0.96885862241101284</v>
      </c>
      <c r="P780" s="30">
        <v>3.1141377588987201E-2</v>
      </c>
      <c r="Q780" s="30">
        <f t="shared" si="103"/>
        <v>0.97053232828235847</v>
      </c>
      <c r="R780" s="30">
        <f t="shared" si="103"/>
        <v>2.9367671717641583E-2</v>
      </c>
      <c r="S780" s="31">
        <f t="shared" si="104"/>
        <v>0.97935478703492085</v>
      </c>
      <c r="T780" s="31">
        <v>2.06452129650791E-2</v>
      </c>
      <c r="U780" s="31">
        <f t="shared" si="105"/>
        <v>0.97896511889481208</v>
      </c>
      <c r="V780" s="31">
        <v>2.1034881105187898E-2</v>
      </c>
      <c r="W780" s="31">
        <f t="shared" si="106"/>
        <v>0.97905699076715558</v>
      </c>
      <c r="X780" s="31">
        <f t="shared" si="106"/>
        <v>2.0843009232844392E-2</v>
      </c>
      <c r="Y780" s="21"/>
    </row>
    <row r="781" spans="12:25" x14ac:dyDescent="0.25">
      <c r="L781" s="6">
        <v>774</v>
      </c>
      <c r="M781" s="30">
        <v>0.97252772472775795</v>
      </c>
      <c r="N781" s="30">
        <v>2.7472275272242101E-2</v>
      </c>
      <c r="O781" s="30">
        <v>0.96889748549982679</v>
      </c>
      <c r="P781" s="30">
        <v>3.1102514500173199E-2</v>
      </c>
      <c r="Q781" s="30">
        <f t="shared" si="103"/>
        <v>0.97056852225527934</v>
      </c>
      <c r="R781" s="30">
        <f t="shared" si="103"/>
        <v>2.9331477744720738E-2</v>
      </c>
      <c r="S781" s="31">
        <f t="shared" si="104"/>
        <v>0.97938403120256157</v>
      </c>
      <c r="T781" s="31">
        <v>2.0615968797438398E-2</v>
      </c>
      <c r="U781" s="31">
        <f t="shared" si="105"/>
        <v>0.97900190403736442</v>
      </c>
      <c r="V781" s="31">
        <v>2.0998095962635601E-2</v>
      </c>
      <c r="W781" s="31">
        <f t="shared" si="106"/>
        <v>0.9790900997764117</v>
      </c>
      <c r="X781" s="31">
        <f t="shared" si="106"/>
        <v>2.08099002235883E-2</v>
      </c>
      <c r="Y781" s="21"/>
    </row>
    <row r="782" spans="12:25" x14ac:dyDescent="0.25">
      <c r="L782" s="6">
        <v>775</v>
      </c>
      <c r="M782" s="30">
        <v>0.97256099384931671</v>
      </c>
      <c r="N782" s="30">
        <v>2.7439006150683301E-2</v>
      </c>
      <c r="O782" s="30">
        <v>0.96893619186343261</v>
      </c>
      <c r="P782" s="30">
        <v>3.1063808136567402E-2</v>
      </c>
      <c r="Q782" s="30">
        <f t="shared" si="103"/>
        <v>0.9706045768113718</v>
      </c>
      <c r="R782" s="30">
        <f t="shared" si="103"/>
        <v>2.929542318862819E-2</v>
      </c>
      <c r="S782" s="31">
        <f t="shared" si="104"/>
        <v>0.97941294573299154</v>
      </c>
      <c r="T782" s="31">
        <v>2.0587054267008499E-2</v>
      </c>
      <c r="U782" s="31">
        <f t="shared" si="105"/>
        <v>0.97903854057633866</v>
      </c>
      <c r="V782" s="31">
        <v>2.0961459423661299E-2</v>
      </c>
      <c r="W782" s="31">
        <f t="shared" si="106"/>
        <v>0.97912297203357102</v>
      </c>
      <c r="X782" s="31">
        <f t="shared" si="106"/>
        <v>2.0777027966429017E-2</v>
      </c>
      <c r="Y782" s="21"/>
    </row>
    <row r="783" spans="12:25" x14ac:dyDescent="0.25">
      <c r="L783" s="6">
        <v>776</v>
      </c>
      <c r="M783" s="30">
        <v>0.97259414229249785</v>
      </c>
      <c r="N783" s="30">
        <v>2.7405857707502101E-2</v>
      </c>
      <c r="O783" s="30">
        <v>0.96897474219816004</v>
      </c>
      <c r="P783" s="30">
        <v>3.1025257801840001E-2</v>
      </c>
      <c r="Q783" s="30">
        <f t="shared" si="103"/>
        <v>0.97064049256988272</v>
      </c>
      <c r="R783" s="30">
        <f t="shared" si="103"/>
        <v>2.9259507430117258E-2</v>
      </c>
      <c r="S783" s="31">
        <f t="shared" si="104"/>
        <v>0.97944152069225376</v>
      </c>
      <c r="T783" s="31">
        <v>2.0558479307746201E-2</v>
      </c>
      <c r="U783" s="31">
        <f t="shared" si="105"/>
        <v>0.97907502633429677</v>
      </c>
      <c r="V783" s="31">
        <v>2.09249736657032E-2</v>
      </c>
      <c r="W783" s="31">
        <f t="shared" si="106"/>
        <v>0.9791556015839884</v>
      </c>
      <c r="X783" s="31">
        <f t="shared" si="106"/>
        <v>2.074439841601157E-2</v>
      </c>
      <c r="Y783" s="21"/>
    </row>
    <row r="784" spans="12:25" x14ac:dyDescent="0.25">
      <c r="L784" s="6">
        <v>777</v>
      </c>
      <c r="M784" s="30">
        <v>0.97262717059549242</v>
      </c>
      <c r="N784" s="30">
        <v>2.7372829404507599E-2</v>
      </c>
      <c r="O784" s="30">
        <v>0.96901313720033855</v>
      </c>
      <c r="P784" s="30">
        <v>3.09868627996614E-2</v>
      </c>
      <c r="Q784" s="30">
        <f t="shared" si="103"/>
        <v>0.97067627015005842</v>
      </c>
      <c r="R784" s="30">
        <f t="shared" si="103"/>
        <v>2.9223729849941531E-2</v>
      </c>
      <c r="S784" s="31">
        <f t="shared" si="104"/>
        <v>0.97946974614639193</v>
      </c>
      <c r="T784" s="31">
        <v>2.0530253853608099E-2</v>
      </c>
      <c r="U784" s="31">
        <f t="shared" si="105"/>
        <v>0.9791113591338001</v>
      </c>
      <c r="V784" s="31">
        <v>2.08886408661999E-2</v>
      </c>
      <c r="W784" s="31">
        <f t="shared" si="106"/>
        <v>0.97918798247301897</v>
      </c>
      <c r="X784" s="31">
        <f t="shared" si="106"/>
        <v>2.0712017526981073E-2</v>
      </c>
      <c r="Y784" s="21"/>
    </row>
    <row r="785" spans="12:25" x14ac:dyDescent="0.25">
      <c r="L785" s="6">
        <v>778</v>
      </c>
      <c r="M785" s="30">
        <v>0.97266007929649145</v>
      </c>
      <c r="N785" s="30">
        <v>2.7339920703508599E-2</v>
      </c>
      <c r="O785" s="30">
        <v>0.96905137756629833</v>
      </c>
      <c r="P785" s="30">
        <v>3.0948622433701702E-2</v>
      </c>
      <c r="Q785" s="30">
        <f t="shared" si="103"/>
        <v>0.97071191017114566</v>
      </c>
      <c r="R785" s="30">
        <f t="shared" si="103"/>
        <v>2.9188089828854291E-2</v>
      </c>
      <c r="S785" s="31">
        <f t="shared" si="104"/>
        <v>0.97949761216144904</v>
      </c>
      <c r="T785" s="31">
        <v>2.0502387838551E-2</v>
      </c>
      <c r="U785" s="31">
        <f t="shared" si="105"/>
        <v>0.97914753679741018</v>
      </c>
      <c r="V785" s="31">
        <v>2.0852463202589801E-2</v>
      </c>
      <c r="W785" s="31">
        <f t="shared" si="106"/>
        <v>0.97922010874601739</v>
      </c>
      <c r="X785" s="31">
        <f t="shared" si="106"/>
        <v>2.0679891253982646E-2</v>
      </c>
      <c r="Y785" s="21"/>
    </row>
    <row r="786" spans="12:25" x14ac:dyDescent="0.25">
      <c r="L786" s="6">
        <v>779</v>
      </c>
      <c r="M786" s="30">
        <v>0.97269286893368589</v>
      </c>
      <c r="N786" s="30">
        <v>2.7307131066314098E-2</v>
      </c>
      <c r="O786" s="30">
        <v>0.9690894639923685</v>
      </c>
      <c r="P786" s="30">
        <v>3.0910536007631498E-2</v>
      </c>
      <c r="Q786" s="30">
        <f t="shared" si="103"/>
        <v>0.97074741325239078</v>
      </c>
      <c r="R786" s="30">
        <f t="shared" si="103"/>
        <v>2.9152586747609163E-2</v>
      </c>
      <c r="S786" s="31">
        <f t="shared" si="104"/>
        <v>0.97952510880346833</v>
      </c>
      <c r="T786" s="31">
        <v>2.0474891196531699E-2</v>
      </c>
      <c r="U786" s="31">
        <f t="shared" si="105"/>
        <v>0.97918355714768868</v>
      </c>
      <c r="V786" s="31">
        <v>2.0816442852311299E-2</v>
      </c>
      <c r="W786" s="31">
        <f t="shared" si="106"/>
        <v>0.97925197444833856</v>
      </c>
      <c r="X786" s="31">
        <f t="shared" si="106"/>
        <v>2.0648025551661404E-2</v>
      </c>
      <c r="Y786" s="21"/>
    </row>
    <row r="787" spans="12:25" x14ac:dyDescent="0.25">
      <c r="L787" s="6">
        <v>780</v>
      </c>
      <c r="M787" s="30">
        <v>0.9727255400452669</v>
      </c>
      <c r="N787" s="30">
        <v>2.7274459954733099E-2</v>
      </c>
      <c r="O787" s="30">
        <v>0.96912739717487917</v>
      </c>
      <c r="P787" s="30">
        <v>3.0872602825120801E-2</v>
      </c>
      <c r="Q787" s="30">
        <f t="shared" si="103"/>
        <v>0.97078278001304052</v>
      </c>
      <c r="R787" s="30">
        <f t="shared" si="103"/>
        <v>2.9117219986959479E-2</v>
      </c>
      <c r="S787" s="31">
        <f t="shared" si="104"/>
        <v>0.97955222613849313</v>
      </c>
      <c r="T787" s="31">
        <v>2.0447773861506899E-2</v>
      </c>
      <c r="U787" s="31">
        <f t="shared" si="105"/>
        <v>0.97921941800719714</v>
      </c>
      <c r="V787" s="31">
        <v>2.0780581992802898E-2</v>
      </c>
      <c r="W787" s="31">
        <f t="shared" si="106"/>
        <v>0.97928357362533758</v>
      </c>
      <c r="X787" s="31">
        <f t="shared" si="106"/>
        <v>2.0616426374662468E-2</v>
      </c>
      <c r="Y787" s="21"/>
    </row>
    <row r="788" spans="12:25" x14ac:dyDescent="0.25">
      <c r="L788" s="6">
        <v>781</v>
      </c>
      <c r="M788" s="30">
        <v>0.97275809316942552</v>
      </c>
      <c r="N788" s="30">
        <v>2.7241906830574501E-2</v>
      </c>
      <c r="O788" s="30">
        <v>0.96916517781015987</v>
      </c>
      <c r="P788" s="30">
        <v>3.08348221898401E-2</v>
      </c>
      <c r="Q788" s="30">
        <f t="shared" si="103"/>
        <v>0.97081801107234122</v>
      </c>
      <c r="R788" s="30">
        <f t="shared" si="103"/>
        <v>2.9081988927658769E-2</v>
      </c>
      <c r="S788" s="31">
        <f t="shared" si="104"/>
        <v>0.97957895423256669</v>
      </c>
      <c r="T788" s="31">
        <v>2.04210457674333E-2</v>
      </c>
      <c r="U788" s="31">
        <f t="shared" si="105"/>
        <v>0.97925511719849689</v>
      </c>
      <c r="V788" s="31">
        <v>2.0744882801503099E-2</v>
      </c>
      <c r="W788" s="31">
        <f t="shared" si="106"/>
        <v>0.97931490032236912</v>
      </c>
      <c r="X788" s="31">
        <f t="shared" si="106"/>
        <v>2.0585099677630957E-2</v>
      </c>
      <c r="Y788" s="21"/>
    </row>
    <row r="789" spans="12:25" x14ac:dyDescent="0.25">
      <c r="L789" s="6">
        <v>782</v>
      </c>
      <c r="M789" s="30">
        <v>0.9727905288443528</v>
      </c>
      <c r="N789" s="30">
        <v>2.7209471155647199E-2</v>
      </c>
      <c r="O789" s="30">
        <v>0.96920280659454039</v>
      </c>
      <c r="P789" s="30">
        <v>3.07971934054596E-2</v>
      </c>
      <c r="Q789" s="30">
        <f t="shared" si="103"/>
        <v>0.97085310704953964</v>
      </c>
      <c r="R789" s="30">
        <f t="shared" si="103"/>
        <v>2.9046892950460416E-2</v>
      </c>
      <c r="S789" s="31">
        <f t="shared" si="104"/>
        <v>0.97960528315173245</v>
      </c>
      <c r="T789" s="31">
        <v>2.0394716848267599E-2</v>
      </c>
      <c r="U789" s="31">
        <f t="shared" si="105"/>
        <v>0.97929065254414971</v>
      </c>
      <c r="V789" s="31">
        <v>2.0709347455850301E-2</v>
      </c>
      <c r="W789" s="31">
        <f t="shared" si="106"/>
        <v>0.97934594858478818</v>
      </c>
      <c r="X789" s="31">
        <f t="shared" si="106"/>
        <v>2.0554051415211938E-2</v>
      </c>
      <c r="Y789" s="21"/>
    </row>
    <row r="790" spans="12:25" x14ac:dyDescent="0.25">
      <c r="L790" s="6">
        <v>783</v>
      </c>
      <c r="M790" s="30">
        <v>0.97282284760823978</v>
      </c>
      <c r="N790" s="30">
        <v>2.71771523917602E-2</v>
      </c>
      <c r="O790" s="30">
        <v>0.96924028422435038</v>
      </c>
      <c r="P790" s="30">
        <v>3.07597157756496E-2</v>
      </c>
      <c r="Q790" s="30">
        <f t="shared" si="103"/>
        <v>0.9708880685638821</v>
      </c>
      <c r="R790" s="30">
        <f t="shared" si="103"/>
        <v>2.90119314361179E-2</v>
      </c>
      <c r="S790" s="31">
        <f t="shared" si="104"/>
        <v>0.97963120296203332</v>
      </c>
      <c r="T790" s="31">
        <v>2.03687970379667E-2</v>
      </c>
      <c r="U790" s="31">
        <f t="shared" si="105"/>
        <v>0.97932602186671713</v>
      </c>
      <c r="V790" s="31">
        <v>2.0673978133282901E-2</v>
      </c>
      <c r="W790" s="31">
        <f t="shared" si="106"/>
        <v>0.97937671245794955</v>
      </c>
      <c r="X790" s="31">
        <f t="shared" si="106"/>
        <v>2.0523287542050586E-2</v>
      </c>
      <c r="Y790" s="21"/>
    </row>
    <row r="791" spans="12:25" x14ac:dyDescent="0.25">
      <c r="L791" s="6">
        <v>784</v>
      </c>
      <c r="M791" s="30">
        <v>0.97285504999927752</v>
      </c>
      <c r="N791" s="30">
        <v>2.7144950000722499E-2</v>
      </c>
      <c r="O791" s="30">
        <v>0.96927761139591961</v>
      </c>
      <c r="P791" s="30">
        <v>3.07223886040804E-2</v>
      </c>
      <c r="Q791" s="30">
        <f t="shared" si="103"/>
        <v>0.97092289623461536</v>
      </c>
      <c r="R791" s="30">
        <f t="shared" si="103"/>
        <v>2.8977103765384697E-2</v>
      </c>
      <c r="S791" s="31">
        <f t="shared" si="104"/>
        <v>0.97965670372951275</v>
      </c>
      <c r="T791" s="31">
        <v>2.0343296270487199E-2</v>
      </c>
      <c r="U791" s="31">
        <f t="shared" si="105"/>
        <v>0.97936122298876072</v>
      </c>
      <c r="V791" s="31">
        <v>2.0638777011239302E-2</v>
      </c>
      <c r="W791" s="31">
        <f t="shared" si="106"/>
        <v>0.979407185987208</v>
      </c>
      <c r="X791" s="31">
        <f t="shared" si="106"/>
        <v>2.0492814012791905E-2</v>
      </c>
      <c r="Y791" s="21"/>
    </row>
    <row r="792" spans="12:25" x14ac:dyDescent="0.25">
      <c r="L792" s="6">
        <v>785</v>
      </c>
      <c r="M792" s="30">
        <v>0.97288713655565717</v>
      </c>
      <c r="N792" s="30">
        <v>2.71128634443428E-2</v>
      </c>
      <c r="O792" s="30">
        <v>0.96931478880557764</v>
      </c>
      <c r="P792" s="30">
        <v>3.0685211194422399E-2</v>
      </c>
      <c r="Q792" s="30">
        <f t="shared" si="103"/>
        <v>0.97095759068098575</v>
      </c>
      <c r="R792" s="30">
        <f t="shared" si="103"/>
        <v>2.8942409319014192E-2</v>
      </c>
      <c r="S792" s="31">
        <f t="shared" si="104"/>
        <v>0.97968177552021407</v>
      </c>
      <c r="T792" s="31">
        <v>2.0318224479785901E-2</v>
      </c>
      <c r="U792" s="31">
        <f t="shared" si="105"/>
        <v>0.97939625373284189</v>
      </c>
      <c r="V792" s="31">
        <v>2.06037462671581E-2</v>
      </c>
      <c r="W792" s="31">
        <f t="shared" si="106"/>
        <v>0.97943736321791885</v>
      </c>
      <c r="X792" s="31">
        <f t="shared" si="106"/>
        <v>2.0462636782081121E-2</v>
      </c>
      <c r="Y792" s="21"/>
    </row>
    <row r="793" spans="12:25" x14ac:dyDescent="0.25">
      <c r="L793" s="6">
        <v>786</v>
      </c>
      <c r="M793" s="30">
        <v>0.97291910781556967</v>
      </c>
      <c r="N793" s="30">
        <v>2.70808921844303E-2</v>
      </c>
      <c r="O793" s="30">
        <v>0.96935181714965435</v>
      </c>
      <c r="P793" s="30">
        <v>3.06481828503457E-2</v>
      </c>
      <c r="Q793" s="30">
        <f t="shared" si="103"/>
        <v>0.97099215252224014</v>
      </c>
      <c r="R793" s="30">
        <f t="shared" si="103"/>
        <v>2.8907847477759867E-2</v>
      </c>
      <c r="S793" s="31">
        <f t="shared" si="104"/>
        <v>0.97970640840018053</v>
      </c>
      <c r="T793" s="31">
        <v>2.0293591599819499E-2</v>
      </c>
      <c r="U793" s="31">
        <f t="shared" si="105"/>
        <v>0.97943111192152232</v>
      </c>
      <c r="V793" s="31">
        <v>2.05688880784777E-2</v>
      </c>
      <c r="W793" s="31">
        <f t="shared" si="106"/>
        <v>0.9794672381954368</v>
      </c>
      <c r="X793" s="31">
        <f t="shared" si="106"/>
        <v>2.0432761804563309E-2</v>
      </c>
      <c r="Y793" s="21"/>
    </row>
    <row r="794" spans="12:25" x14ac:dyDescent="0.25">
      <c r="L794" s="6">
        <v>787</v>
      </c>
      <c r="M794" s="30">
        <v>0.97295096431720607</v>
      </c>
      <c r="N794" s="30">
        <v>2.70490356827939E-2</v>
      </c>
      <c r="O794" s="30">
        <v>0.96938869712447917</v>
      </c>
      <c r="P794" s="30">
        <v>3.0611302875520802E-2</v>
      </c>
      <c r="Q794" s="30">
        <f t="shared" si="103"/>
        <v>0.97102658237762474</v>
      </c>
      <c r="R794" s="30">
        <f t="shared" si="103"/>
        <v>2.8873417622375247E-2</v>
      </c>
      <c r="S794" s="31">
        <f t="shared" si="104"/>
        <v>0.97973059243545535</v>
      </c>
      <c r="T794" s="31">
        <v>2.0269407564544699E-2</v>
      </c>
      <c r="U794" s="31">
        <f t="shared" si="105"/>
        <v>0.97946579537736345</v>
      </c>
      <c r="V794" s="31">
        <v>2.0534204622636502E-2</v>
      </c>
      <c r="W794" s="31">
        <f t="shared" si="106"/>
        <v>0.97949680496511649</v>
      </c>
      <c r="X794" s="31">
        <f t="shared" si="106"/>
        <v>2.0403195034883533E-2</v>
      </c>
      <c r="Y794" s="21"/>
    </row>
    <row r="795" spans="12:25" x14ac:dyDescent="0.25">
      <c r="L795" s="6">
        <v>788</v>
      </c>
      <c r="M795" s="30">
        <v>0.97298270659875763</v>
      </c>
      <c r="N795" s="30">
        <v>2.7017293401242402E-2</v>
      </c>
      <c r="O795" s="30">
        <v>0.96942542942638221</v>
      </c>
      <c r="P795" s="30">
        <v>3.0574570573617801E-2</v>
      </c>
      <c r="Q795" s="30">
        <f t="shared" si="103"/>
        <v>0.97106088086638642</v>
      </c>
      <c r="R795" s="30">
        <f t="shared" si="103"/>
        <v>2.883911913361362E-2</v>
      </c>
      <c r="S795" s="31">
        <f t="shared" si="104"/>
        <v>0.97975431769208154</v>
      </c>
      <c r="T795" s="31">
        <v>2.02456823079184E-2</v>
      </c>
      <c r="U795" s="31">
        <f t="shared" si="105"/>
        <v>0.97950030192292714</v>
      </c>
      <c r="V795" s="31">
        <v>2.04996980770729E-2</v>
      </c>
      <c r="W795" s="31">
        <f t="shared" si="106"/>
        <v>0.97952605757231304</v>
      </c>
      <c r="X795" s="31">
        <f t="shared" si="106"/>
        <v>2.0373942427686951E-2</v>
      </c>
      <c r="Y795" s="21"/>
    </row>
    <row r="796" spans="12:25" x14ac:dyDescent="0.25">
      <c r="L796" s="6">
        <v>789</v>
      </c>
      <c r="M796" s="30">
        <v>0.97301433519841518</v>
      </c>
      <c r="N796" s="30">
        <v>2.6985664801584801E-2</v>
      </c>
      <c r="O796" s="30">
        <v>0.9694620147516928</v>
      </c>
      <c r="P796" s="30">
        <v>3.0537985248307201E-2</v>
      </c>
      <c r="Q796" s="30">
        <f t="shared" si="103"/>
        <v>0.97109504860777141</v>
      </c>
      <c r="R796" s="30">
        <f t="shared" si="103"/>
        <v>2.8804951392228561E-2</v>
      </c>
      <c r="S796" s="31">
        <f t="shared" si="104"/>
        <v>0.97977757423610279</v>
      </c>
      <c r="T796" s="31">
        <v>2.0222425763897201E-2</v>
      </c>
      <c r="U796" s="31">
        <f t="shared" si="105"/>
        <v>0.97953462938077462</v>
      </c>
      <c r="V796" s="31">
        <v>2.04653706192254E-2</v>
      </c>
      <c r="W796" s="31">
        <f t="shared" si="106"/>
        <v>0.97955499006238134</v>
      </c>
      <c r="X796" s="31">
        <f t="shared" si="106"/>
        <v>2.0345009937618647E-2</v>
      </c>
      <c r="Y796" s="21"/>
    </row>
    <row r="797" spans="12:25" x14ac:dyDescent="0.25">
      <c r="L797" s="6">
        <v>790</v>
      </c>
      <c r="M797" s="30">
        <v>0.97304585065436977</v>
      </c>
      <c r="N797" s="30">
        <v>2.6954149345630202E-2</v>
      </c>
      <c r="O797" s="30">
        <v>0.96949845379674093</v>
      </c>
      <c r="P797" s="30">
        <v>3.0501546203259101E-2</v>
      </c>
      <c r="Q797" s="30">
        <f t="shared" si="103"/>
        <v>0.97112908622102656</v>
      </c>
      <c r="R797" s="30">
        <f t="shared" si="103"/>
        <v>2.8770913778973499E-2</v>
      </c>
      <c r="S797" s="31">
        <f t="shared" si="104"/>
        <v>0.97980035213356209</v>
      </c>
      <c r="T797" s="31">
        <v>2.0199647866437902E-2</v>
      </c>
      <c r="U797" s="31">
        <f t="shared" si="105"/>
        <v>0.97956877557346744</v>
      </c>
      <c r="V797" s="31">
        <v>2.0431224426532502E-2</v>
      </c>
      <c r="W797" s="31">
        <f t="shared" si="106"/>
        <v>0.97958359648067617</v>
      </c>
      <c r="X797" s="31">
        <f t="shared" si="106"/>
        <v>2.0316403519323775E-2</v>
      </c>
      <c r="Y797" s="21"/>
    </row>
    <row r="798" spans="12:25" x14ac:dyDescent="0.25">
      <c r="L798" s="6">
        <v>791</v>
      </c>
      <c r="M798" s="30">
        <v>0.97307725350481267</v>
      </c>
      <c r="N798" s="30">
        <v>2.6922746495187298E-2</v>
      </c>
      <c r="O798" s="30">
        <v>0.96953474725785604</v>
      </c>
      <c r="P798" s="30">
        <v>3.0465252742144001E-2</v>
      </c>
      <c r="Q798" s="30">
        <f t="shared" si="103"/>
        <v>0.9711629943253981</v>
      </c>
      <c r="R798" s="30">
        <f t="shared" si="103"/>
        <v>2.873700567460187E-2</v>
      </c>
      <c r="S798" s="31">
        <f t="shared" si="104"/>
        <v>0.9798226414505028</v>
      </c>
      <c r="T798" s="31">
        <v>2.0177358549497201E-2</v>
      </c>
      <c r="U798" s="31">
        <f t="shared" si="105"/>
        <v>0.97960273832356737</v>
      </c>
      <c r="V798" s="31">
        <v>2.0397261676432601E-2</v>
      </c>
      <c r="W798" s="31">
        <f t="shared" si="106"/>
        <v>0.97961187087255253</v>
      </c>
      <c r="X798" s="31">
        <f t="shared" si="106"/>
        <v>2.0288129127447416E-2</v>
      </c>
      <c r="Y798" s="21"/>
    </row>
    <row r="799" spans="12:25" x14ac:dyDescent="0.25">
      <c r="L799" s="6">
        <v>792</v>
      </c>
      <c r="M799" s="30">
        <v>0.97310854428793481</v>
      </c>
      <c r="N799" s="30">
        <v>2.68914557120652E-2</v>
      </c>
      <c r="O799" s="30">
        <v>0.96957089583136802</v>
      </c>
      <c r="P799" s="30">
        <v>3.0429104168631999E-2</v>
      </c>
      <c r="Q799" s="30">
        <f t="shared" si="103"/>
        <v>0.9711967735401329</v>
      </c>
      <c r="R799" s="30">
        <f t="shared" si="103"/>
        <v>2.8703226459867105E-2</v>
      </c>
      <c r="S799" s="31">
        <f t="shared" si="104"/>
        <v>0.97984443225296824</v>
      </c>
      <c r="T799" s="31">
        <v>2.01555677470318E-2</v>
      </c>
      <c r="U799" s="31">
        <f t="shared" si="105"/>
        <v>0.97963651545363595</v>
      </c>
      <c r="V799" s="31">
        <v>2.0363484546364101E-2</v>
      </c>
      <c r="W799" s="31">
        <f t="shared" si="106"/>
        <v>0.97963980728336542</v>
      </c>
      <c r="X799" s="31">
        <f t="shared" si="106"/>
        <v>2.0260192716634633E-2</v>
      </c>
      <c r="Y799" s="21"/>
    </row>
    <row r="800" spans="12:25" x14ac:dyDescent="0.25">
      <c r="L800" s="6">
        <v>793</v>
      </c>
      <c r="M800" s="30">
        <v>0.97313972354192724</v>
      </c>
      <c r="N800" s="30">
        <v>2.6860276458072801E-2</v>
      </c>
      <c r="O800" s="30">
        <v>0.96960690021360652</v>
      </c>
      <c r="P800" s="30">
        <v>3.0393099786393499E-2</v>
      </c>
      <c r="Q800" s="30">
        <f t="shared" si="103"/>
        <v>0.97123042448447738</v>
      </c>
      <c r="R800" s="30">
        <f t="shared" si="103"/>
        <v>2.8669575515522679E-2</v>
      </c>
      <c r="S800" s="31">
        <f t="shared" si="104"/>
        <v>0.97986571460700145</v>
      </c>
      <c r="T800" s="31">
        <v>2.0134285392998601E-2</v>
      </c>
      <c r="U800" s="31">
        <f t="shared" si="105"/>
        <v>0.97967010478623451</v>
      </c>
      <c r="V800" s="31">
        <v>2.0329895213765499E-2</v>
      </c>
      <c r="W800" s="31">
        <f t="shared" si="106"/>
        <v>0.97966739975846939</v>
      </c>
      <c r="X800" s="31">
        <f t="shared" si="106"/>
        <v>2.0232600241530643E-2</v>
      </c>
      <c r="Y800" s="21"/>
    </row>
    <row r="801" spans="12:25" x14ac:dyDescent="0.25">
      <c r="L801" s="6">
        <v>794</v>
      </c>
      <c r="M801" s="30">
        <v>0.97317079180498101</v>
      </c>
      <c r="N801" s="30">
        <v>2.6829208195019001E-2</v>
      </c>
      <c r="O801" s="30">
        <v>0.96964276110090131</v>
      </c>
      <c r="P801" s="30">
        <v>3.03572388990987E-2</v>
      </c>
      <c r="Q801" s="30">
        <f t="shared" si="103"/>
        <v>0.9712639477776781</v>
      </c>
      <c r="R801" s="30">
        <f t="shared" si="103"/>
        <v>2.8636052222321975E-2</v>
      </c>
      <c r="S801" s="31">
        <f t="shared" si="104"/>
        <v>0.97988647857864586</v>
      </c>
      <c r="T801" s="31">
        <v>2.01135214213541E-2</v>
      </c>
      <c r="U801" s="31">
        <f t="shared" si="105"/>
        <v>0.97970350414392482</v>
      </c>
      <c r="V801" s="31">
        <v>2.0296495856075202E-2</v>
      </c>
      <c r="W801" s="31">
        <f t="shared" si="106"/>
        <v>0.97969464234321957</v>
      </c>
      <c r="X801" s="31">
        <f t="shared" si="106"/>
        <v>2.0205357656780415E-2</v>
      </c>
      <c r="Y801" s="21"/>
    </row>
    <row r="802" spans="12:25" x14ac:dyDescent="0.25">
      <c r="L802" s="6">
        <v>795</v>
      </c>
      <c r="M802" s="30">
        <v>0.97320174961528716</v>
      </c>
      <c r="N802" s="30">
        <v>2.6798250384712799E-2</v>
      </c>
      <c r="O802" s="30">
        <v>0.96967847918958194</v>
      </c>
      <c r="P802" s="30">
        <v>3.0321520810418098E-2</v>
      </c>
      <c r="Q802" s="30">
        <f t="shared" si="103"/>
        <v>0.97129734403898138</v>
      </c>
      <c r="R802" s="30">
        <f t="shared" si="103"/>
        <v>2.8602655961018575E-2</v>
      </c>
      <c r="S802" s="31">
        <f t="shared" si="104"/>
        <v>0.97990671423394471</v>
      </c>
      <c r="T802" s="31">
        <v>2.0093285766055301E-2</v>
      </c>
      <c r="U802" s="31">
        <f t="shared" si="105"/>
        <v>0.97973671134926821</v>
      </c>
      <c r="V802" s="31">
        <v>2.0263288650731799E-2</v>
      </c>
      <c r="W802" s="31">
        <f t="shared" si="106"/>
        <v>0.97972152908297083</v>
      </c>
      <c r="X802" s="31">
        <f t="shared" si="106"/>
        <v>2.0178470917029272E-2</v>
      </c>
      <c r="Y802" s="21"/>
    </row>
    <row r="803" spans="12:25" x14ac:dyDescent="0.25">
      <c r="L803" s="6">
        <v>796</v>
      </c>
      <c r="M803" s="30">
        <v>0.97323259751103686</v>
      </c>
      <c r="N803" s="30">
        <v>2.6767402488963098E-2</v>
      </c>
      <c r="O803" s="30">
        <v>0.9697140551759782</v>
      </c>
      <c r="P803" s="30">
        <v>3.0285944824021801E-2</v>
      </c>
      <c r="Q803" s="30">
        <f t="shared" si="103"/>
        <v>0.97133061388763409</v>
      </c>
      <c r="R803" s="30">
        <f t="shared" si="103"/>
        <v>2.856938611236581E-2</v>
      </c>
      <c r="S803" s="31">
        <f t="shared" si="104"/>
        <v>0.97992641163894134</v>
      </c>
      <c r="T803" s="31">
        <v>2.00735883610587E-2</v>
      </c>
      <c r="U803" s="31">
        <f t="shared" si="105"/>
        <v>0.97976972422482644</v>
      </c>
      <c r="V803" s="31">
        <v>2.0230275775173501E-2</v>
      </c>
      <c r="W803" s="31">
        <f t="shared" si="106"/>
        <v>0.97974805402307785</v>
      </c>
      <c r="X803" s="31">
        <f t="shared" si="106"/>
        <v>2.0151945976922075E-2</v>
      </c>
      <c r="Y803" s="21"/>
    </row>
    <row r="804" spans="12:25" x14ac:dyDescent="0.25">
      <c r="L804" s="6">
        <v>797</v>
      </c>
      <c r="M804" s="30">
        <v>0.97326333603042114</v>
      </c>
      <c r="N804" s="30">
        <v>2.6736663969578901E-2</v>
      </c>
      <c r="O804" s="30">
        <v>0.96974948975641984</v>
      </c>
      <c r="P804" s="30">
        <v>3.0250510243580199E-2</v>
      </c>
      <c r="Q804" s="30">
        <f t="shared" si="103"/>
        <v>0.97136375794288288</v>
      </c>
      <c r="R804" s="30">
        <f t="shared" si="103"/>
        <v>2.853624205711721E-2</v>
      </c>
      <c r="S804" s="31">
        <f t="shared" si="104"/>
        <v>0.97994556085967877</v>
      </c>
      <c r="T804" s="31">
        <v>2.0054439140321199E-2</v>
      </c>
      <c r="U804" s="31">
        <f t="shared" si="105"/>
        <v>0.97980254059316108</v>
      </c>
      <c r="V804" s="31">
        <v>2.01974594068389E-2</v>
      </c>
      <c r="W804" s="31">
        <f t="shared" si="106"/>
        <v>0.97977421120889585</v>
      </c>
      <c r="X804" s="31">
        <f t="shared" si="106"/>
        <v>2.0125788791104098E-2</v>
      </c>
      <c r="Y804" s="21"/>
    </row>
    <row r="805" spans="12:25" x14ac:dyDescent="0.25">
      <c r="L805" s="6">
        <v>798</v>
      </c>
      <c r="M805" s="30">
        <v>0.97329396571163085</v>
      </c>
      <c r="N805" s="30">
        <v>2.6706034288369099E-2</v>
      </c>
      <c r="O805" s="30">
        <v>0.96978478362723652</v>
      </c>
      <c r="P805" s="30">
        <v>3.02152163727635E-2</v>
      </c>
      <c r="Q805" s="30">
        <f t="shared" si="103"/>
        <v>0.97139677682397374</v>
      </c>
      <c r="R805" s="30">
        <f t="shared" si="103"/>
        <v>2.8503223176026153E-2</v>
      </c>
      <c r="S805" s="31">
        <f t="shared" si="104"/>
        <v>0.97996415196220055</v>
      </c>
      <c r="T805" s="31">
        <v>2.0035848037799502E-2</v>
      </c>
      <c r="U805" s="31">
        <f t="shared" si="105"/>
        <v>0.97983515827683365</v>
      </c>
      <c r="V805" s="31">
        <v>2.0164841723166401E-2</v>
      </c>
      <c r="W805" s="31">
        <f t="shared" si="106"/>
        <v>0.97979999468577961</v>
      </c>
      <c r="X805" s="31">
        <f t="shared" si="106"/>
        <v>2.0100005314220404E-2</v>
      </c>
      <c r="Y805" s="21"/>
    </row>
    <row r="806" spans="12:25" x14ac:dyDescent="0.25">
      <c r="L806" s="6">
        <v>799</v>
      </c>
      <c r="M806" s="30">
        <v>0.97332448709285735</v>
      </c>
      <c r="N806" s="30">
        <v>2.66755129071427E-2</v>
      </c>
      <c r="O806" s="30">
        <v>0.96981993748475792</v>
      </c>
      <c r="P806" s="30">
        <v>3.01800625152421E-2</v>
      </c>
      <c r="Q806" s="30">
        <f t="shared" si="103"/>
        <v>0.97142967115015388</v>
      </c>
      <c r="R806" s="30">
        <f t="shared" si="103"/>
        <v>2.8470328849846169E-2</v>
      </c>
      <c r="S806" s="31">
        <f t="shared" si="104"/>
        <v>0.97998217501254969</v>
      </c>
      <c r="T806" s="31">
        <v>2.0017824987450299E-2</v>
      </c>
      <c r="U806" s="31">
        <f t="shared" si="105"/>
        <v>0.9798675750984055</v>
      </c>
      <c r="V806" s="31">
        <v>2.01324249015945E-2</v>
      </c>
      <c r="W806" s="31">
        <f t="shared" si="106"/>
        <v>0.9798253984990839</v>
      </c>
      <c r="X806" s="31">
        <f t="shared" si="106"/>
        <v>2.0074601500916115E-2</v>
      </c>
      <c r="Y806" s="21"/>
    </row>
    <row r="807" spans="12:25" x14ac:dyDescent="0.25">
      <c r="L807" s="6">
        <v>800</v>
      </c>
      <c r="M807" s="30">
        <v>0.97335490071229147</v>
      </c>
      <c r="N807" s="30">
        <v>2.6645099287708501E-2</v>
      </c>
      <c r="O807" s="30">
        <v>0.96985495202531369</v>
      </c>
      <c r="P807" s="30">
        <v>3.0145047974686302E-2</v>
      </c>
      <c r="Q807" s="30">
        <f t="shared" si="103"/>
        <v>0.9714624415406693</v>
      </c>
      <c r="R807" s="30">
        <f t="shared" si="103"/>
        <v>2.8437558459330645E-2</v>
      </c>
      <c r="S807" s="31">
        <f t="shared" si="104"/>
        <v>0.97999962007676966</v>
      </c>
      <c r="T807" s="31">
        <v>2.00003799232303E-2</v>
      </c>
      <c r="U807" s="31">
        <f t="shared" si="105"/>
        <v>0.97989978888043838</v>
      </c>
      <c r="V807" s="31">
        <v>2.01002111195616E-2</v>
      </c>
      <c r="W807" s="31">
        <f t="shared" si="106"/>
        <v>0.97985041669416362</v>
      </c>
      <c r="X807" s="31">
        <f t="shared" si="106"/>
        <v>2.0049583305836303E-2</v>
      </c>
      <c r="Y807" s="21"/>
    </row>
    <row r="808" spans="12:25" x14ac:dyDescent="0.25">
      <c r="L808" s="6">
        <v>801</v>
      </c>
      <c r="M808" s="30">
        <v>0.97338520710812437</v>
      </c>
      <c r="N808" s="30">
        <v>2.6614792891875599E-2</v>
      </c>
      <c r="O808" s="30">
        <v>0.96988982794523371</v>
      </c>
      <c r="P808" s="30">
        <v>3.01101720547663E-2</v>
      </c>
      <c r="Q808" s="30">
        <f t="shared" si="103"/>
        <v>0.97149508861476686</v>
      </c>
      <c r="R808" s="30">
        <f t="shared" si="103"/>
        <v>2.8404911385233052E-2</v>
      </c>
      <c r="S808" s="31">
        <f t="shared" si="104"/>
        <v>0.98001648010146125</v>
      </c>
      <c r="T808" s="31">
        <v>1.9983519898538801E-2</v>
      </c>
      <c r="U808" s="31">
        <f t="shared" si="105"/>
        <v>0.97993179744549375</v>
      </c>
      <c r="V808" s="31">
        <v>2.0068202554506202E-2</v>
      </c>
      <c r="W808" s="31">
        <f t="shared" si="106"/>
        <v>0.97987504471920539</v>
      </c>
      <c r="X808" s="31">
        <f t="shared" si="106"/>
        <v>2.0024955280794628E-2</v>
      </c>
      <c r="Y808" s="21"/>
    </row>
    <row r="809" spans="12:25" x14ac:dyDescent="0.25">
      <c r="L809" s="6">
        <v>802</v>
      </c>
      <c r="M809" s="30">
        <v>0.9734154068185471</v>
      </c>
      <c r="N809" s="30">
        <v>2.6584593181452901E-2</v>
      </c>
      <c r="O809" s="30">
        <v>0.96992456594084764</v>
      </c>
      <c r="P809" s="30">
        <v>3.00754340591524E-2</v>
      </c>
      <c r="Q809" s="30">
        <f t="shared" si="103"/>
        <v>0.97152761299169321</v>
      </c>
      <c r="R809" s="30">
        <f t="shared" si="103"/>
        <v>2.8372387008306826E-2</v>
      </c>
      <c r="S809" s="31">
        <f t="shared" si="104"/>
        <v>0.98003275955545532</v>
      </c>
      <c r="T809" s="31">
        <v>1.99672404445447E-2</v>
      </c>
      <c r="U809" s="31">
        <f t="shared" si="105"/>
        <v>0.97996359861613336</v>
      </c>
      <c r="V809" s="31">
        <v>2.0036401383866601E-2</v>
      </c>
      <c r="W809" s="31">
        <f t="shared" si="106"/>
        <v>0.97989928363372159</v>
      </c>
      <c r="X809" s="31">
        <f t="shared" si="106"/>
        <v>2.0000716366278447E-2</v>
      </c>
      <c r="Y809" s="21"/>
    </row>
    <row r="810" spans="12:25" x14ac:dyDescent="0.25">
      <c r="L810" s="6">
        <v>803</v>
      </c>
      <c r="M810" s="30">
        <v>0.97344550038175082</v>
      </c>
      <c r="N810" s="30">
        <v>2.6554499618249201E-2</v>
      </c>
      <c r="O810" s="30">
        <v>0.96995916670848503</v>
      </c>
      <c r="P810" s="30">
        <v>3.0040833291514999E-2</v>
      </c>
      <c r="Q810" s="30">
        <f t="shared" si="103"/>
        <v>0.97156001529069469</v>
      </c>
      <c r="R810" s="30">
        <f t="shared" si="103"/>
        <v>2.8339984709305405E-2</v>
      </c>
      <c r="S810" s="31">
        <f t="shared" si="104"/>
        <v>0.98004846578814075</v>
      </c>
      <c r="T810" s="31">
        <v>1.9951534211859301E-2</v>
      </c>
      <c r="U810" s="31">
        <f t="shared" si="105"/>
        <v>0.97999519021491865</v>
      </c>
      <c r="V810" s="31">
        <v>2.0004809785081401E-2</v>
      </c>
      <c r="W810" s="31">
        <f t="shared" si="106"/>
        <v>0.97992313590005631</v>
      </c>
      <c r="X810" s="31">
        <f t="shared" si="106"/>
        <v>1.9976864099943731E-2</v>
      </c>
      <c r="Y810" s="21"/>
    </row>
    <row r="811" spans="12:25" x14ac:dyDescent="0.25">
      <c r="L811" s="6">
        <v>804</v>
      </c>
      <c r="M811" s="30">
        <v>0.97347548833592634</v>
      </c>
      <c r="N811" s="30">
        <v>2.6524511664073699E-2</v>
      </c>
      <c r="O811" s="30">
        <v>0.96999363094447566</v>
      </c>
      <c r="P811" s="30">
        <v>3.0006369055524298E-2</v>
      </c>
      <c r="Q811" s="30">
        <f t="shared" si="103"/>
        <v>0.97159229613101772</v>
      </c>
      <c r="R811" s="30">
        <f t="shared" si="103"/>
        <v>2.8307703868982306E-2</v>
      </c>
      <c r="S811" s="31">
        <f t="shared" si="104"/>
        <v>0.98006360614890586</v>
      </c>
      <c r="T811" s="31">
        <v>1.9936393851094102E-2</v>
      </c>
      <c r="U811" s="31">
        <f t="shared" si="105"/>
        <v>0.98002657006441096</v>
      </c>
      <c r="V811" s="31">
        <v>1.9973429935589E-2</v>
      </c>
      <c r="W811" s="31">
        <f t="shared" si="106"/>
        <v>0.97994660398055355</v>
      </c>
      <c r="X811" s="31">
        <f t="shared" si="106"/>
        <v>1.9953396019446425E-2</v>
      </c>
      <c r="Y811" s="21"/>
    </row>
    <row r="812" spans="12:25" x14ac:dyDescent="0.25">
      <c r="L812" s="6">
        <v>805</v>
      </c>
      <c r="M812" s="30">
        <v>0.97350537121926495</v>
      </c>
      <c r="N812" s="30">
        <v>2.6494628780735101E-2</v>
      </c>
      <c r="O812" s="30">
        <v>0.97002795934514929</v>
      </c>
      <c r="P812" s="30">
        <v>2.99720406548507E-2</v>
      </c>
      <c r="Q812" s="30">
        <f t="shared" si="103"/>
        <v>0.97162445613190906</v>
      </c>
      <c r="R812" s="30">
        <f t="shared" si="103"/>
        <v>2.8275543868090919E-2</v>
      </c>
      <c r="S812" s="31">
        <f t="shared" si="104"/>
        <v>0.98007818798713964</v>
      </c>
      <c r="T812" s="31">
        <v>1.9921812012860401E-2</v>
      </c>
      <c r="U812" s="31">
        <f t="shared" si="105"/>
        <v>0.98005773598717216</v>
      </c>
      <c r="V812" s="31">
        <v>1.9942264012827799E-2</v>
      </c>
      <c r="W812" s="31">
        <f t="shared" si="106"/>
        <v>0.97996969033755754</v>
      </c>
      <c r="X812" s="31">
        <f t="shared" si="106"/>
        <v>1.9930309662442393E-2</v>
      </c>
      <c r="Y812" s="21"/>
    </row>
    <row r="813" spans="12:25" x14ac:dyDescent="0.25">
      <c r="L813" s="6">
        <v>806</v>
      </c>
      <c r="M813" s="30">
        <v>0.97353514956995757</v>
      </c>
      <c r="N813" s="30">
        <v>2.6464850430042399E-2</v>
      </c>
      <c r="O813" s="30">
        <v>0.97006215260683559</v>
      </c>
      <c r="P813" s="30">
        <v>2.99378473931644E-2</v>
      </c>
      <c r="Q813" s="30">
        <f t="shared" si="103"/>
        <v>0.97165649591261527</v>
      </c>
      <c r="R813" s="30">
        <f t="shared" si="103"/>
        <v>2.8243504087384672E-2</v>
      </c>
      <c r="S813" s="31">
        <f t="shared" si="104"/>
        <v>0.98009221865223051</v>
      </c>
      <c r="T813" s="31">
        <v>1.99077813477695E-2</v>
      </c>
      <c r="U813" s="31">
        <f t="shared" si="105"/>
        <v>0.9800886858057638</v>
      </c>
      <c r="V813" s="31">
        <v>1.9911314194236199E-2</v>
      </c>
      <c r="W813" s="31">
        <f t="shared" si="106"/>
        <v>0.9799923974334126</v>
      </c>
      <c r="X813" s="31">
        <f t="shared" si="106"/>
        <v>1.9907602566587492E-2</v>
      </c>
      <c r="Y813" s="21"/>
    </row>
    <row r="814" spans="12:25" x14ac:dyDescent="0.25">
      <c r="L814" s="6">
        <v>807</v>
      </c>
      <c r="M814" s="30">
        <v>0.97356482392619526</v>
      </c>
      <c r="N814" s="30">
        <v>2.64351760738047E-2</v>
      </c>
      <c r="O814" s="30">
        <v>0.97009621142586433</v>
      </c>
      <c r="P814" s="30">
        <v>2.9903788574135701E-2</v>
      </c>
      <c r="Q814" s="30">
        <f t="shared" si="103"/>
        <v>0.97168841609238288</v>
      </c>
      <c r="R814" s="30">
        <f t="shared" si="103"/>
        <v>2.8211583907617091E-2</v>
      </c>
      <c r="S814" s="31">
        <f t="shared" si="104"/>
        <v>0.98010570549356701</v>
      </c>
      <c r="T814" s="31">
        <v>1.9894294506433E-2</v>
      </c>
      <c r="U814" s="31">
        <f t="shared" si="105"/>
        <v>0.98011941734274721</v>
      </c>
      <c r="V814" s="31">
        <v>1.9880582657252802E-2</v>
      </c>
      <c r="W814" s="31">
        <f t="shared" si="106"/>
        <v>0.98001472773046228</v>
      </c>
      <c r="X814" s="31">
        <f t="shared" si="106"/>
        <v>1.9885272269537832E-2</v>
      </c>
      <c r="Y814" s="21"/>
    </row>
    <row r="815" spans="12:25" x14ac:dyDescent="0.25">
      <c r="L815" s="6">
        <v>808</v>
      </c>
      <c r="M815" s="30">
        <v>0.97359439482616916</v>
      </c>
      <c r="N815" s="30">
        <v>2.6405605173830799E-2</v>
      </c>
      <c r="O815" s="30">
        <v>0.97013013649856505</v>
      </c>
      <c r="P815" s="30">
        <v>2.9869863501434901E-2</v>
      </c>
      <c r="Q815" s="30">
        <f t="shared" si="103"/>
        <v>0.97172021729045843</v>
      </c>
      <c r="R815" s="30">
        <f t="shared" si="103"/>
        <v>2.8179782709541558E-2</v>
      </c>
      <c r="S815" s="31">
        <f t="shared" si="104"/>
        <v>0.98011865586053804</v>
      </c>
      <c r="T815" s="31">
        <v>1.9881344139462E-2</v>
      </c>
      <c r="U815" s="31">
        <f t="shared" si="105"/>
        <v>0.98014992842068405</v>
      </c>
      <c r="V815" s="31">
        <v>1.9850071579315998E-2</v>
      </c>
      <c r="W815" s="31">
        <f t="shared" si="106"/>
        <v>0.9800366836910509</v>
      </c>
      <c r="X815" s="31">
        <f t="shared" si="106"/>
        <v>1.9863316308949171E-2</v>
      </c>
      <c r="Y815" s="21"/>
    </row>
    <row r="816" spans="12:25" x14ac:dyDescent="0.25">
      <c r="L816" s="6">
        <v>809</v>
      </c>
      <c r="M816" s="30">
        <v>0.97362386280807045</v>
      </c>
      <c r="N816" s="30">
        <v>2.6376137191929602E-2</v>
      </c>
      <c r="O816" s="30">
        <v>0.97016392852126765</v>
      </c>
      <c r="P816" s="30">
        <v>2.98360714787324E-2</v>
      </c>
      <c r="Q816" s="30">
        <f t="shared" si="103"/>
        <v>0.97175190012608847</v>
      </c>
      <c r="R816" s="30">
        <f t="shared" si="103"/>
        <v>2.8148099873911564E-2</v>
      </c>
      <c r="S816" s="31">
        <f t="shared" si="104"/>
        <v>0.98013107710253189</v>
      </c>
      <c r="T816" s="31">
        <v>1.9868922897468101E-2</v>
      </c>
      <c r="U816" s="31">
        <f t="shared" si="105"/>
        <v>0.98018021686213586</v>
      </c>
      <c r="V816" s="31">
        <v>1.98197831378642E-2</v>
      </c>
      <c r="W816" s="31">
        <f t="shared" si="106"/>
        <v>0.98005826777752247</v>
      </c>
      <c r="X816" s="31">
        <f t="shared" si="106"/>
        <v>1.9841732222477516E-2</v>
      </c>
      <c r="Y816" s="21"/>
    </row>
    <row r="817" spans="12:25" x14ac:dyDescent="0.25">
      <c r="L817" s="6">
        <v>810</v>
      </c>
      <c r="M817" s="30">
        <v>0.97365322841008983</v>
      </c>
      <c r="N817" s="30">
        <v>2.6346771589910199E-2</v>
      </c>
      <c r="O817" s="30">
        <v>0.97019758819030155</v>
      </c>
      <c r="P817" s="30">
        <v>2.9802411809698399E-2</v>
      </c>
      <c r="Q817" s="30">
        <f t="shared" si="103"/>
        <v>0.97178346521851944</v>
      </c>
      <c r="R817" s="30">
        <f t="shared" si="103"/>
        <v>2.8116534781480577E-2</v>
      </c>
      <c r="S817" s="31">
        <f t="shared" si="104"/>
        <v>0.98014297656893745</v>
      </c>
      <c r="T817" s="31">
        <v>1.98570234310625E-2</v>
      </c>
      <c r="U817" s="31">
        <f t="shared" si="105"/>
        <v>0.98021028048966408</v>
      </c>
      <c r="V817" s="31">
        <v>1.9789719510335899E-2</v>
      </c>
      <c r="W817" s="31">
        <f t="shared" si="106"/>
        <v>0.98007948245222132</v>
      </c>
      <c r="X817" s="31">
        <f t="shared" si="106"/>
        <v>1.9820517547778721E-2</v>
      </c>
      <c r="Y817" s="21"/>
    </row>
    <row r="818" spans="12:25" x14ac:dyDescent="0.25">
      <c r="L818" s="6">
        <v>811</v>
      </c>
      <c r="M818" s="30">
        <v>0.97368249217041858</v>
      </c>
      <c r="N818" s="30">
        <v>2.6317507829581401E-2</v>
      </c>
      <c r="O818" s="30">
        <v>0.97023111620199676</v>
      </c>
      <c r="P818" s="30">
        <v>2.9768883798003201E-2</v>
      </c>
      <c r="Q818" s="30">
        <f t="shared" si="103"/>
        <v>0.97181491318699798</v>
      </c>
      <c r="R818" s="30">
        <f t="shared" si="103"/>
        <v>2.8085086813001984E-2</v>
      </c>
      <c r="S818" s="31">
        <f t="shared" si="104"/>
        <v>0.98015436160914315</v>
      </c>
      <c r="T818" s="31">
        <v>1.9845638390856801E-2</v>
      </c>
      <c r="U818" s="31">
        <f t="shared" si="105"/>
        <v>0.98024011712583059</v>
      </c>
      <c r="V818" s="31">
        <v>1.97598828741694E-2</v>
      </c>
      <c r="W818" s="31">
        <f t="shared" si="106"/>
        <v>0.98010033017749132</v>
      </c>
      <c r="X818" s="31">
        <f t="shared" si="106"/>
        <v>1.9799669822508748E-2</v>
      </c>
      <c r="Y818" s="21"/>
    </row>
    <row r="819" spans="12:25" x14ac:dyDescent="0.25">
      <c r="L819" s="6">
        <v>812</v>
      </c>
      <c r="M819" s="30">
        <v>0.97371165462724785</v>
      </c>
      <c r="N819" s="30">
        <v>2.6288345372752101E-2</v>
      </c>
      <c r="O819" s="30">
        <v>0.97026451325268293</v>
      </c>
      <c r="P819" s="30">
        <v>2.9735486747317099E-2</v>
      </c>
      <c r="Q819" s="30">
        <f t="shared" si="103"/>
        <v>0.97184624465077074</v>
      </c>
      <c r="R819" s="30">
        <f t="shared" si="103"/>
        <v>2.8053755349229215E-2</v>
      </c>
      <c r="S819" s="31">
        <f t="shared" si="104"/>
        <v>0.98016523957253787</v>
      </c>
      <c r="T819" s="31">
        <v>1.98347604274621E-2</v>
      </c>
      <c r="U819" s="31">
        <f t="shared" si="105"/>
        <v>0.98026972459319672</v>
      </c>
      <c r="V819" s="31">
        <v>1.9730275406803301E-2</v>
      </c>
      <c r="W819" s="31">
        <f t="shared" si="106"/>
        <v>0.98012081341567658</v>
      </c>
      <c r="X819" s="31">
        <f t="shared" si="106"/>
        <v>1.9779186584323455E-2</v>
      </c>
      <c r="Y819" s="21"/>
    </row>
    <row r="820" spans="12:25" x14ac:dyDescent="0.25">
      <c r="L820" s="6">
        <v>813</v>
      </c>
      <c r="M820" s="30">
        <v>0.97374071631876846</v>
      </c>
      <c r="N820" s="30">
        <v>2.62592836812315E-2</v>
      </c>
      <c r="O820" s="30">
        <v>0.97029778003868961</v>
      </c>
      <c r="P820" s="30">
        <v>2.9702219961310401E-2</v>
      </c>
      <c r="Q820" s="30">
        <f t="shared" si="103"/>
        <v>0.97187746022908417</v>
      </c>
      <c r="R820" s="30">
        <f t="shared" si="103"/>
        <v>2.8022539770915844E-2</v>
      </c>
      <c r="S820" s="31">
        <f t="shared" si="104"/>
        <v>0.98017561780850992</v>
      </c>
      <c r="T820" s="31">
        <v>1.98243821914901E-2</v>
      </c>
      <c r="U820" s="31">
        <f t="shared" si="105"/>
        <v>0.98029910071432402</v>
      </c>
      <c r="V820" s="31">
        <v>1.9700899285676001E-2</v>
      </c>
      <c r="W820" s="31">
        <f t="shared" si="106"/>
        <v>0.98014093462912122</v>
      </c>
      <c r="X820" s="31">
        <f t="shared" si="106"/>
        <v>1.97590653708789E-2</v>
      </c>
      <c r="Y820" s="21"/>
    </row>
    <row r="821" spans="12:25" x14ac:dyDescent="0.25">
      <c r="L821" s="6">
        <v>814</v>
      </c>
      <c r="M821" s="30">
        <v>0.97376967778317169</v>
      </c>
      <c r="N821" s="30">
        <v>2.6230322216828299E-2</v>
      </c>
      <c r="O821" s="30">
        <v>0.97033091725634657</v>
      </c>
      <c r="P821" s="30">
        <v>2.9669082743653399E-2</v>
      </c>
      <c r="Q821" s="30">
        <f t="shared" si="103"/>
        <v>0.9719085605411848</v>
      </c>
      <c r="R821" s="30">
        <f t="shared" si="103"/>
        <v>2.7991439458815208E-2</v>
      </c>
      <c r="S821" s="31">
        <f t="shared" si="104"/>
        <v>0.98018550366644808</v>
      </c>
      <c r="T821" s="31">
        <v>1.9814496333551899E-2</v>
      </c>
      <c r="U821" s="31">
        <f t="shared" si="105"/>
        <v>0.98032824331177404</v>
      </c>
      <c r="V821" s="31">
        <v>1.9671756688225999E-2</v>
      </c>
      <c r="W821" s="31">
        <f t="shared" si="106"/>
        <v>0.98016069628016911</v>
      </c>
      <c r="X821" s="31">
        <f t="shared" si="106"/>
        <v>1.9739303719830889E-2</v>
      </c>
      <c r="Y821" s="21"/>
    </row>
    <row r="822" spans="12:25" x14ac:dyDescent="0.25">
      <c r="L822" s="6">
        <v>815</v>
      </c>
      <c r="M822" s="30">
        <v>0.97379853955864848</v>
      </c>
      <c r="N822" s="30">
        <v>2.62014604413515E-2</v>
      </c>
      <c r="O822" s="30">
        <v>0.97036392560198359</v>
      </c>
      <c r="P822" s="30">
        <v>2.9636074398016399E-2</v>
      </c>
      <c r="Q822" s="30">
        <f t="shared" si="103"/>
        <v>0.97193954620631917</v>
      </c>
      <c r="R822" s="30">
        <f t="shared" si="103"/>
        <v>2.7960453793680791E-2</v>
      </c>
      <c r="S822" s="31">
        <f t="shared" si="104"/>
        <v>0.98019490449574109</v>
      </c>
      <c r="T822" s="31">
        <v>1.98050955042589E-2</v>
      </c>
      <c r="U822" s="31">
        <f t="shared" si="105"/>
        <v>0.98035715020810843</v>
      </c>
      <c r="V822" s="31">
        <v>1.9642849791891601E-2</v>
      </c>
      <c r="W822" s="31">
        <f t="shared" si="106"/>
        <v>0.98018010083116469</v>
      </c>
      <c r="X822" s="31">
        <f t="shared" si="106"/>
        <v>1.9719899168835285E-2</v>
      </c>
      <c r="Y822" s="21"/>
    </row>
    <row r="823" spans="12:25" x14ac:dyDescent="0.25">
      <c r="L823" s="6">
        <v>816</v>
      </c>
      <c r="M823" s="30">
        <v>0.97382730218338986</v>
      </c>
      <c r="N823" s="30">
        <v>2.6172697816610101E-2</v>
      </c>
      <c r="O823" s="30">
        <v>0.97039680577193044</v>
      </c>
      <c r="P823" s="30">
        <v>2.9603194228069601E-2</v>
      </c>
      <c r="Q823" s="30">
        <f t="shared" si="103"/>
        <v>0.97197041784373406</v>
      </c>
      <c r="R823" s="30">
        <f t="shared" si="103"/>
        <v>2.7929582156266015E-2</v>
      </c>
      <c r="S823" s="31">
        <f t="shared" si="104"/>
        <v>0.98020382764577729</v>
      </c>
      <c r="T823" s="31">
        <v>1.9796172354222701E-2</v>
      </c>
      <c r="U823" s="31">
        <f t="shared" si="105"/>
        <v>0.98038581922588863</v>
      </c>
      <c r="V823" s="31">
        <v>1.9614180774111398E-2</v>
      </c>
      <c r="W823" s="31">
        <f t="shared" si="106"/>
        <v>0.98019915074445185</v>
      </c>
      <c r="X823" s="31">
        <f t="shared" si="106"/>
        <v>1.9700849255548193E-2</v>
      </c>
      <c r="Y823" s="21"/>
    </row>
    <row r="824" spans="12:25" x14ac:dyDescent="0.25">
      <c r="L824" s="6">
        <v>817</v>
      </c>
      <c r="M824" s="30">
        <v>0.97385596619558701</v>
      </c>
      <c r="N824" s="30">
        <v>2.6144033804412999E-2</v>
      </c>
      <c r="O824" s="30">
        <v>0.97042955846251655</v>
      </c>
      <c r="P824" s="30">
        <v>2.9570441537483502E-2</v>
      </c>
      <c r="Q824" s="30">
        <f t="shared" si="103"/>
        <v>0.97200117607267567</v>
      </c>
      <c r="R824" s="30">
        <f t="shared" si="103"/>
        <v>2.7898823927324418E-2</v>
      </c>
      <c r="S824" s="31">
        <f t="shared" si="104"/>
        <v>0.98021228046594555</v>
      </c>
      <c r="T824" s="31">
        <v>1.97877195340544E-2</v>
      </c>
      <c r="U824" s="31">
        <f t="shared" si="105"/>
        <v>0.9804142481876762</v>
      </c>
      <c r="V824" s="31">
        <v>1.95857518123238E-2</v>
      </c>
      <c r="W824" s="31">
        <f t="shared" si="106"/>
        <v>0.9802178484823747</v>
      </c>
      <c r="X824" s="31">
        <f t="shared" si="106"/>
        <v>1.9682151517625368E-2</v>
      </c>
      <c r="Y824" s="21"/>
    </row>
    <row r="825" spans="12:25" x14ac:dyDescent="0.25">
      <c r="L825" s="6">
        <v>818</v>
      </c>
      <c r="M825" s="30">
        <v>0.97388453213343085</v>
      </c>
      <c r="N825" s="30">
        <v>2.6115467866569101E-2</v>
      </c>
      <c r="O825" s="30">
        <v>0.9704621843700717</v>
      </c>
      <c r="P825" s="30">
        <v>2.9537815629928299E-2</v>
      </c>
      <c r="Q825" s="30">
        <f t="shared" si="103"/>
        <v>0.97203182151239065</v>
      </c>
      <c r="R825" s="30">
        <f t="shared" si="103"/>
        <v>2.7868178487609377E-2</v>
      </c>
      <c r="S825" s="31">
        <f t="shared" si="104"/>
        <v>0.98022027030563441</v>
      </c>
      <c r="T825" s="31">
        <v>1.9779729694365599E-2</v>
      </c>
      <c r="U825" s="31">
        <f t="shared" si="105"/>
        <v>0.98044243491603278</v>
      </c>
      <c r="V825" s="31">
        <v>1.95575650839672E-2</v>
      </c>
      <c r="W825" s="31">
        <f t="shared" si="106"/>
        <v>0.98023619650727722</v>
      </c>
      <c r="X825" s="31">
        <f t="shared" si="106"/>
        <v>1.9663803492722821E-2</v>
      </c>
      <c r="Y825" s="21"/>
    </row>
    <row r="826" spans="12:25" x14ac:dyDescent="0.25">
      <c r="L826" s="6">
        <v>819</v>
      </c>
      <c r="M826" s="30">
        <v>0.97391300053511265</v>
      </c>
      <c r="N826" s="30">
        <v>2.6086999464887399E-2</v>
      </c>
      <c r="O826" s="30">
        <v>0.97049468419092577</v>
      </c>
      <c r="P826" s="30">
        <v>2.9505315809074201E-2</v>
      </c>
      <c r="Q826" s="30">
        <f t="shared" si="103"/>
        <v>0.97206235478212566</v>
      </c>
      <c r="R826" s="30">
        <f t="shared" si="103"/>
        <v>2.7837645217874324E-2</v>
      </c>
      <c r="S826" s="31">
        <f t="shared" si="104"/>
        <v>0.98022780451423253</v>
      </c>
      <c r="T826" s="31">
        <v>1.9772195485767498E-2</v>
      </c>
      <c r="U826" s="31">
        <f t="shared" si="105"/>
        <v>0.98047037723352004</v>
      </c>
      <c r="V826" s="31">
        <v>1.9529622766480001E-2</v>
      </c>
      <c r="W826" s="31">
        <f t="shared" si="106"/>
        <v>0.98025419728150365</v>
      </c>
      <c r="X826" s="31">
        <f t="shared" si="106"/>
        <v>1.9645802718496364E-2</v>
      </c>
      <c r="Y826" s="21"/>
    </row>
    <row r="827" spans="12:25" x14ac:dyDescent="0.25">
      <c r="L827" s="6">
        <v>820</v>
      </c>
      <c r="M827" s="30">
        <v>0.97394137193882313</v>
      </c>
      <c r="N827" s="30">
        <v>2.6058628061176901E-2</v>
      </c>
      <c r="O827" s="30">
        <v>0.97052705862140842</v>
      </c>
      <c r="P827" s="30">
        <v>2.9472941378591602E-2</v>
      </c>
      <c r="Q827" s="30">
        <f t="shared" si="103"/>
        <v>0.97209277650112724</v>
      </c>
      <c r="R827" s="30">
        <f t="shared" si="103"/>
        <v>2.7807223498872782E-2</v>
      </c>
      <c r="S827" s="31">
        <f t="shared" si="104"/>
        <v>0.98023489044112844</v>
      </c>
      <c r="T827" s="31">
        <v>1.9765109558871601E-2</v>
      </c>
      <c r="U827" s="31">
        <f t="shared" si="105"/>
        <v>0.9804980729626992</v>
      </c>
      <c r="V827" s="31">
        <v>1.95019270373008E-2</v>
      </c>
      <c r="W827" s="31">
        <f t="shared" si="106"/>
        <v>0.98027185326739796</v>
      </c>
      <c r="X827" s="31">
        <f t="shared" si="106"/>
        <v>1.9628146732602051E-2</v>
      </c>
      <c r="Y827" s="21"/>
    </row>
    <row r="828" spans="12:25" x14ac:dyDescent="0.25">
      <c r="L828" s="6">
        <v>821</v>
      </c>
      <c r="M828" s="30">
        <v>0.97396964688275356</v>
      </c>
      <c r="N828" s="30">
        <v>2.6030353117246399E-2</v>
      </c>
      <c r="O828" s="30">
        <v>0.9705593083578492</v>
      </c>
      <c r="P828" s="30">
        <v>2.9440691642150799E-2</v>
      </c>
      <c r="Q828" s="30">
        <f t="shared" si="103"/>
        <v>0.97212308728864183</v>
      </c>
      <c r="R828" s="30">
        <f t="shared" si="103"/>
        <v>2.777691271135814E-2</v>
      </c>
      <c r="S828" s="31">
        <f t="shared" si="104"/>
        <v>0.98024153543571069</v>
      </c>
      <c r="T828" s="31">
        <v>1.9758464564289299E-2</v>
      </c>
      <c r="U828" s="31">
        <f t="shared" si="105"/>
        <v>0.98052551992613213</v>
      </c>
      <c r="V828" s="31">
        <v>1.94744800738679E-2</v>
      </c>
      <c r="W828" s="31">
        <f t="shared" si="106"/>
        <v>0.98028916692730439</v>
      </c>
      <c r="X828" s="31">
        <f t="shared" si="106"/>
        <v>1.9610833072695733E-2</v>
      </c>
      <c r="Y828" s="21"/>
    </row>
    <row r="829" spans="12:25" x14ac:dyDescent="0.25">
      <c r="L829" s="6">
        <v>822</v>
      </c>
      <c r="M829" s="30">
        <v>0.97399782590509509</v>
      </c>
      <c r="N829" s="30">
        <v>2.6002174094904899E-2</v>
      </c>
      <c r="O829" s="30">
        <v>0.97059143409657789</v>
      </c>
      <c r="P829" s="30">
        <v>2.9408565903422099E-2</v>
      </c>
      <c r="Q829" s="30">
        <f t="shared" si="103"/>
        <v>0.97215328776391607</v>
      </c>
      <c r="R829" s="30">
        <f t="shared" si="103"/>
        <v>2.7746712236083881E-2</v>
      </c>
      <c r="S829" s="31">
        <f t="shared" si="104"/>
        <v>0.98024774684736815</v>
      </c>
      <c r="T829" s="31">
        <v>1.97522531526318E-2</v>
      </c>
      <c r="U829" s="31">
        <f t="shared" si="105"/>
        <v>0.98055271594638016</v>
      </c>
      <c r="V829" s="31">
        <v>1.9447284053619798E-2</v>
      </c>
      <c r="W829" s="31">
        <f t="shared" si="106"/>
        <v>0.9803061407235667</v>
      </c>
      <c r="X829" s="31">
        <f t="shared" si="106"/>
        <v>1.9593859276433284E-2</v>
      </c>
      <c r="Y829" s="21"/>
    </row>
    <row r="830" spans="12:25" x14ac:dyDescent="0.25">
      <c r="L830" s="6">
        <v>823</v>
      </c>
      <c r="M830" s="30">
        <v>0.97402590954403856</v>
      </c>
      <c r="N830" s="30">
        <v>2.5974090455961399E-2</v>
      </c>
      <c r="O830" s="30">
        <v>0.97062343653392436</v>
      </c>
      <c r="P830" s="30">
        <v>2.93765634660757E-2</v>
      </c>
      <c r="Q830" s="30">
        <f t="shared" si="103"/>
        <v>0.97218337854619663</v>
      </c>
      <c r="R830" s="30">
        <f t="shared" si="103"/>
        <v>2.7716621453803429E-2</v>
      </c>
      <c r="S830" s="31">
        <f t="shared" si="104"/>
        <v>0.98025353202548926</v>
      </c>
      <c r="T830" s="31">
        <v>1.9746467974510701E-2</v>
      </c>
      <c r="U830" s="31">
        <f t="shared" si="105"/>
        <v>0.98057965884600495</v>
      </c>
      <c r="V830" s="31">
        <v>1.9420341153995001E-2</v>
      </c>
      <c r="W830" s="31">
        <f t="shared" si="106"/>
        <v>0.98032277711852922</v>
      </c>
      <c r="X830" s="31">
        <f t="shared" si="106"/>
        <v>1.9577222881470749E-2</v>
      </c>
      <c r="Y830" s="21"/>
    </row>
    <row r="831" spans="12:25" x14ac:dyDescent="0.25">
      <c r="L831" s="6">
        <v>824</v>
      </c>
      <c r="M831" s="30">
        <v>0.97405389833777523</v>
      </c>
      <c r="N831" s="30">
        <v>2.5946101662224798E-2</v>
      </c>
      <c r="O831" s="30">
        <v>0.97065531636621805</v>
      </c>
      <c r="P831" s="30">
        <v>2.9344683633781999E-2</v>
      </c>
      <c r="Q831" s="30">
        <f t="shared" si="103"/>
        <v>0.97221336025472982</v>
      </c>
      <c r="R831" s="30">
        <f t="shared" si="103"/>
        <v>2.7686639745270265E-2</v>
      </c>
      <c r="S831" s="31">
        <f t="shared" si="104"/>
        <v>0.98025889831946278</v>
      </c>
      <c r="T831" s="31">
        <v>1.97411016805372E-2</v>
      </c>
      <c r="U831" s="31">
        <f t="shared" si="105"/>
        <v>0.98060634644756806</v>
      </c>
      <c r="V831" s="31">
        <v>1.9393653552431899E-2</v>
      </c>
      <c r="W831" s="31">
        <f t="shared" si="106"/>
        <v>0.98033907857453606</v>
      </c>
      <c r="X831" s="31">
        <f t="shared" si="106"/>
        <v>1.9560921425463937E-2</v>
      </c>
      <c r="Y831" s="21"/>
    </row>
    <row r="832" spans="12:25" x14ac:dyDescent="0.25">
      <c r="L832" s="6">
        <v>825</v>
      </c>
      <c r="M832" s="30">
        <v>0.97408179282449603</v>
      </c>
      <c r="N832" s="30">
        <v>2.5918207175503999E-2</v>
      </c>
      <c r="O832" s="30">
        <v>0.97068707428978873</v>
      </c>
      <c r="P832" s="30">
        <v>2.93129257102113E-2</v>
      </c>
      <c r="Q832" s="30">
        <f t="shared" si="103"/>
        <v>0.97224323350876229</v>
      </c>
      <c r="R832" s="30">
        <f t="shared" si="103"/>
        <v>2.7656766491237824E-2</v>
      </c>
      <c r="S832" s="31">
        <f t="shared" si="104"/>
        <v>0.98026385307867725</v>
      </c>
      <c r="T832" s="31">
        <v>1.9736146921322702E-2</v>
      </c>
      <c r="U832" s="31">
        <f t="shared" si="105"/>
        <v>0.98063277657363102</v>
      </c>
      <c r="V832" s="31">
        <v>1.9367223426368999E-2</v>
      </c>
      <c r="W832" s="31">
        <f t="shared" si="106"/>
        <v>0.98035504755393121</v>
      </c>
      <c r="X832" s="31">
        <f t="shared" si="106"/>
        <v>1.9544952446068815E-2</v>
      </c>
      <c r="Y832" s="21"/>
    </row>
    <row r="833" spans="12:25" x14ac:dyDescent="0.25">
      <c r="L833" s="6">
        <v>826</v>
      </c>
      <c r="M833" s="30">
        <v>0.97410959354239202</v>
      </c>
      <c r="N833" s="30">
        <v>2.5890406457608001E-2</v>
      </c>
      <c r="O833" s="30">
        <v>0.97071871100096629</v>
      </c>
      <c r="P833" s="30">
        <v>2.9281288999033699E-2</v>
      </c>
      <c r="Q833" s="30">
        <f t="shared" si="103"/>
        <v>0.97227299892754049</v>
      </c>
      <c r="R833" s="30">
        <f t="shared" si="103"/>
        <v>2.7627001072459481E-2</v>
      </c>
      <c r="S833" s="31">
        <f t="shared" si="104"/>
        <v>0.98026840365252133</v>
      </c>
      <c r="T833" s="31">
        <v>1.9731596347478699E-2</v>
      </c>
      <c r="U833" s="31">
        <f t="shared" si="105"/>
        <v>0.98065894704675538</v>
      </c>
      <c r="V833" s="31">
        <v>1.9341052953244599E-2</v>
      </c>
      <c r="W833" s="31">
        <f t="shared" si="106"/>
        <v>0.98037068651905868</v>
      </c>
      <c r="X833" s="31">
        <f t="shared" si="106"/>
        <v>1.9529313480941279E-2</v>
      </c>
      <c r="Y833" s="21"/>
    </row>
    <row r="834" spans="12:25" x14ac:dyDescent="0.25">
      <c r="L834" s="6">
        <v>827</v>
      </c>
      <c r="M834" s="30">
        <v>0.97413730102965435</v>
      </c>
      <c r="N834" s="30">
        <v>2.58626989703457E-2</v>
      </c>
      <c r="O834" s="30">
        <v>0.97075022719608017</v>
      </c>
      <c r="P834" s="30">
        <v>2.9249772803919799E-2</v>
      </c>
      <c r="Q834" s="30">
        <f t="shared" si="103"/>
        <v>0.97230265713031117</v>
      </c>
      <c r="R834" s="30">
        <f t="shared" si="103"/>
        <v>2.7597342869688821E-2</v>
      </c>
      <c r="S834" s="31">
        <f t="shared" si="104"/>
        <v>0.98027255739038355</v>
      </c>
      <c r="T834" s="31">
        <v>1.9727442609616501E-2</v>
      </c>
      <c r="U834" s="31">
        <f t="shared" si="105"/>
        <v>0.9806848556895027</v>
      </c>
      <c r="V834" s="31">
        <v>1.9315144310497301E-2</v>
      </c>
      <c r="W834" s="31">
        <f t="shared" si="106"/>
        <v>0.98038599793226266</v>
      </c>
      <c r="X834" s="31">
        <f t="shared" si="106"/>
        <v>1.9514002067737301E-2</v>
      </c>
      <c r="Y834" s="21"/>
    </row>
    <row r="835" spans="12:25" x14ac:dyDescent="0.25">
      <c r="L835" s="6">
        <v>828</v>
      </c>
      <c r="M835" s="30">
        <v>0.97416491582447395</v>
      </c>
      <c r="N835" s="30">
        <v>2.5835084175526098E-2</v>
      </c>
      <c r="O835" s="30">
        <v>0.97078162357146025</v>
      </c>
      <c r="P835" s="30">
        <v>2.9218376428539701E-2</v>
      </c>
      <c r="Q835" s="30">
        <f t="shared" si="103"/>
        <v>0.97233220873632076</v>
      </c>
      <c r="R835" s="30">
        <f t="shared" si="103"/>
        <v>2.7567791263679222E-2</v>
      </c>
      <c r="S835" s="31">
        <f t="shared" si="104"/>
        <v>0.98027632164165257</v>
      </c>
      <c r="T835" s="31">
        <v>1.9723678358347398E-2</v>
      </c>
      <c r="U835" s="31">
        <f t="shared" si="105"/>
        <v>0.98071050032443463</v>
      </c>
      <c r="V835" s="31">
        <v>1.92894996755654E-2</v>
      </c>
      <c r="W835" s="31">
        <f t="shared" si="106"/>
        <v>0.9804009842558874</v>
      </c>
      <c r="X835" s="31">
        <f t="shared" si="106"/>
        <v>1.9499015744112676E-2</v>
      </c>
      <c r="Y835" s="21"/>
    </row>
    <row r="836" spans="12:25" x14ac:dyDescent="0.25">
      <c r="L836" s="6">
        <v>829</v>
      </c>
      <c r="M836" s="30">
        <v>0.974192438465042</v>
      </c>
      <c r="N836" s="30">
        <v>2.5807561534958001E-2</v>
      </c>
      <c r="O836" s="30">
        <v>0.9708129008234363</v>
      </c>
      <c r="P836" s="30">
        <v>2.9187099176563699E-2</v>
      </c>
      <c r="Q836" s="30">
        <f t="shared" si="103"/>
        <v>0.97236165436481592</v>
      </c>
      <c r="R836" s="30">
        <f t="shared" si="103"/>
        <v>2.7538345635184071E-2</v>
      </c>
      <c r="S836" s="31">
        <f t="shared" si="104"/>
        <v>0.98027970375571705</v>
      </c>
      <c r="T836" s="31">
        <v>1.9720296244282901E-2</v>
      </c>
      <c r="U836" s="31">
        <f t="shared" si="105"/>
        <v>0.9807358787741125</v>
      </c>
      <c r="V836" s="31">
        <v>1.9264121225887498E-2</v>
      </c>
      <c r="W836" s="31">
        <f t="shared" si="106"/>
        <v>0.98041564795227654</v>
      </c>
      <c r="X836" s="31">
        <f t="shared" si="106"/>
        <v>1.9484352047723471E-2</v>
      </c>
      <c r="Y836" s="21"/>
    </row>
    <row r="837" spans="12:25" x14ac:dyDescent="0.25">
      <c r="L837" s="6">
        <v>830</v>
      </c>
      <c r="M837" s="30">
        <v>0.97421986948954942</v>
      </c>
      <c r="N837" s="30">
        <v>2.57801305104506E-2</v>
      </c>
      <c r="O837" s="30">
        <v>0.97084405964833775</v>
      </c>
      <c r="P837" s="30">
        <v>2.9155940351662201E-2</v>
      </c>
      <c r="Q837" s="30">
        <f t="shared" si="103"/>
        <v>0.97239099463504297</v>
      </c>
      <c r="R837" s="30">
        <f t="shared" si="103"/>
        <v>2.7509005364956984E-2</v>
      </c>
      <c r="S837" s="31">
        <f t="shared" si="104"/>
        <v>0.98028271108196574</v>
      </c>
      <c r="T837" s="31">
        <v>1.9717288918034301E-2</v>
      </c>
      <c r="U837" s="31">
        <f t="shared" si="105"/>
        <v>0.98076098886109808</v>
      </c>
      <c r="V837" s="31">
        <v>1.9239011138901901E-2</v>
      </c>
      <c r="W837" s="31">
        <f t="shared" si="106"/>
        <v>0.98042999148377452</v>
      </c>
      <c r="X837" s="31">
        <f t="shared" si="106"/>
        <v>1.947000851622549E-2</v>
      </c>
      <c r="Y837" s="21"/>
    </row>
    <row r="838" spans="12:25" x14ac:dyDescent="0.25">
      <c r="L838" s="6">
        <v>831</v>
      </c>
      <c r="M838" s="30">
        <v>0.97424720943618737</v>
      </c>
      <c r="N838" s="30">
        <v>2.5752790563812598E-2</v>
      </c>
      <c r="O838" s="30">
        <v>0.97087510074249461</v>
      </c>
      <c r="P838" s="30">
        <v>2.9124899257505402E-2</v>
      </c>
      <c r="Q838" s="30">
        <f t="shared" si="103"/>
        <v>0.97242023016624879</v>
      </c>
      <c r="R838" s="30">
        <f t="shared" si="103"/>
        <v>2.7479769833751257E-2</v>
      </c>
      <c r="S838" s="31">
        <f t="shared" si="104"/>
        <v>0.98028535096978697</v>
      </c>
      <c r="T838" s="31">
        <v>1.9714649030213E-2</v>
      </c>
      <c r="U838" s="31">
        <f t="shared" si="105"/>
        <v>0.98078582840795281</v>
      </c>
      <c r="V838" s="31">
        <v>1.9214171592047202E-2</v>
      </c>
      <c r="W838" s="31">
        <f t="shared" si="106"/>
        <v>0.98044401731272524</v>
      </c>
      <c r="X838" s="31">
        <f t="shared" si="106"/>
        <v>1.9455982687274741E-2</v>
      </c>
      <c r="Y838" s="21"/>
    </row>
    <row r="839" spans="12:25" x14ac:dyDescent="0.25">
      <c r="L839" s="6">
        <v>832</v>
      </c>
      <c r="M839" s="30">
        <v>0.97427445884314701</v>
      </c>
      <c r="N839" s="30">
        <v>2.5725541156853E-2</v>
      </c>
      <c r="O839" s="30">
        <v>0.97090602480223631</v>
      </c>
      <c r="P839" s="30">
        <v>2.9093975197763699E-2</v>
      </c>
      <c r="Q839" s="30">
        <f t="shared" si="103"/>
        <v>0.97244936157767958</v>
      </c>
      <c r="R839" s="30">
        <f t="shared" si="103"/>
        <v>2.7450638422320414E-2</v>
      </c>
      <c r="S839" s="31">
        <f t="shared" si="104"/>
        <v>0.98028763076856962</v>
      </c>
      <c r="T839" s="31">
        <v>1.97123692314304E-2</v>
      </c>
      <c r="U839" s="31">
        <f t="shared" si="105"/>
        <v>0.98081039523723834</v>
      </c>
      <c r="V839" s="31">
        <v>1.91896047627617E-2</v>
      </c>
      <c r="W839" s="31">
        <f t="shared" si="106"/>
        <v>0.9804577279014729</v>
      </c>
      <c r="X839" s="31">
        <f t="shared" si="106"/>
        <v>1.9442272098527079E-2</v>
      </c>
      <c r="Y839" s="21"/>
    </row>
    <row r="840" spans="12:25" x14ac:dyDescent="0.25">
      <c r="L840" s="6">
        <v>833</v>
      </c>
      <c r="M840" s="30">
        <v>0.97430161824861916</v>
      </c>
      <c r="N840" s="30">
        <v>2.5698381751380801E-2</v>
      </c>
      <c r="O840" s="30">
        <v>0.97093683252389285</v>
      </c>
      <c r="P840" s="30">
        <v>2.90631674761072E-2</v>
      </c>
      <c r="Q840" s="30">
        <f t="shared" ref="Q840:R903" si="107">(O840*0.5129)+(M840*0.487)</f>
        <v>0.97247838948858223</v>
      </c>
      <c r="R840" s="30">
        <f t="shared" si="107"/>
        <v>2.7421610511417834E-2</v>
      </c>
      <c r="S840" s="31">
        <f t="shared" ref="S840:S903" si="108">1-T840</f>
        <v>0.98028955782770211</v>
      </c>
      <c r="T840" s="31">
        <v>1.97104421722979E-2</v>
      </c>
      <c r="U840" s="31">
        <f t="shared" ref="U840:U903" si="109">1-V840</f>
        <v>0.98083468717154365</v>
      </c>
      <c r="V840" s="31">
        <v>1.91653128284563E-2</v>
      </c>
      <c r="W840" s="31">
        <f t="shared" ref="W840:X903" si="110">(U840*0.5129)+(S840*0.487)</f>
        <v>0.98047112571237571</v>
      </c>
      <c r="X840" s="31">
        <f t="shared" si="110"/>
        <v>1.9428874287624312E-2</v>
      </c>
      <c r="Y840" s="21"/>
    </row>
    <row r="841" spans="12:25" x14ac:dyDescent="0.25">
      <c r="L841" s="6">
        <v>834</v>
      </c>
      <c r="M841" s="30">
        <v>0.97432868819079499</v>
      </c>
      <c r="N841" s="30">
        <v>2.5671311809205E-2</v>
      </c>
      <c r="O841" s="30">
        <v>0.97096752460379365</v>
      </c>
      <c r="P841" s="30">
        <v>2.90324753962064E-2</v>
      </c>
      <c r="Q841" s="30">
        <f t="shared" si="107"/>
        <v>0.97250731451820283</v>
      </c>
      <c r="R841" s="30">
        <f t="shared" si="107"/>
        <v>2.7392685481797099E-2</v>
      </c>
      <c r="S841" s="31">
        <f t="shared" si="108"/>
        <v>0.98029113949657321</v>
      </c>
      <c r="T841" s="31">
        <v>1.9708860503426798E-2</v>
      </c>
      <c r="U841" s="31">
        <f t="shared" si="109"/>
        <v>0.98085870275363995</v>
      </c>
      <c r="V841" s="31">
        <v>1.9141297246360101E-2</v>
      </c>
      <c r="W841" s="31">
        <f t="shared" si="110"/>
        <v>0.98048421357717319</v>
      </c>
      <c r="X841" s="31">
        <f t="shared" si="110"/>
        <v>1.9415786422826948E-2</v>
      </c>
      <c r="Y841" s="21"/>
    </row>
    <row r="842" spans="12:25" x14ac:dyDescent="0.25">
      <c r="L842" s="6">
        <v>835</v>
      </c>
      <c r="M842" s="30">
        <v>0.97435566920786565</v>
      </c>
      <c r="N842" s="30">
        <v>2.56443307921344E-2</v>
      </c>
      <c r="O842" s="30">
        <v>0.9709981017382685</v>
      </c>
      <c r="P842" s="30">
        <v>2.9001898261731499E-2</v>
      </c>
      <c r="Q842" s="30">
        <f t="shared" si="107"/>
        <v>0.97253613728578847</v>
      </c>
      <c r="R842" s="30">
        <f t="shared" si="107"/>
        <v>2.736386271421154E-2</v>
      </c>
      <c r="S842" s="31">
        <f t="shared" si="108"/>
        <v>0.98029238312457145</v>
      </c>
      <c r="T842" s="31">
        <v>1.9707616875428501E-2</v>
      </c>
      <c r="U842" s="31">
        <f t="shared" si="109"/>
        <v>0.98088244312103423</v>
      </c>
      <c r="V842" s="31">
        <v>1.91175568789658E-2</v>
      </c>
      <c r="W842" s="31">
        <f t="shared" si="110"/>
        <v>0.98049699565844484</v>
      </c>
      <c r="X842" s="31">
        <f t="shared" si="110"/>
        <v>1.940300434155524E-2</v>
      </c>
      <c r="Y842" s="21"/>
    </row>
    <row r="843" spans="12:25" x14ac:dyDescent="0.25">
      <c r="L843" s="6">
        <v>836</v>
      </c>
      <c r="M843" s="30">
        <v>0.97438256183802197</v>
      </c>
      <c r="N843" s="30">
        <v>2.5617438161978E-2</v>
      </c>
      <c r="O843" s="30">
        <v>0.97102856462364706</v>
      </c>
      <c r="P843" s="30">
        <v>2.89714353763529E-2</v>
      </c>
      <c r="Q843" s="30">
        <f t="shared" si="107"/>
        <v>0.97256485841058526</v>
      </c>
      <c r="R843" s="30">
        <f t="shared" si="107"/>
        <v>2.7335141589414687E-2</v>
      </c>
      <c r="S843" s="31">
        <f t="shared" si="108"/>
        <v>0.98029329606108562</v>
      </c>
      <c r="T843" s="31">
        <v>1.97067039389144E-2</v>
      </c>
      <c r="U843" s="31">
        <f t="shared" si="109"/>
        <v>0.98090590999539218</v>
      </c>
      <c r="V843" s="31">
        <v>1.9094090004607801E-2</v>
      </c>
      <c r="W843" s="31">
        <f t="shared" si="110"/>
        <v>0.98050947641838526</v>
      </c>
      <c r="X843" s="31">
        <f t="shared" si="110"/>
        <v>1.9390523581614652E-2</v>
      </c>
      <c r="Y843" s="21"/>
    </row>
    <row r="844" spans="12:25" x14ac:dyDescent="0.25">
      <c r="L844" s="6">
        <v>837</v>
      </c>
      <c r="M844" s="30">
        <v>0.97440936661945532</v>
      </c>
      <c r="N844" s="30">
        <v>2.5590633380544701E-2</v>
      </c>
      <c r="O844" s="30">
        <v>0.97105891395625932</v>
      </c>
      <c r="P844" s="30">
        <v>2.89410860437407E-2</v>
      </c>
      <c r="Q844" s="30">
        <f t="shared" si="107"/>
        <v>0.97259347851184019</v>
      </c>
      <c r="R844" s="30">
        <f t="shared" si="107"/>
        <v>2.7306521488159874E-2</v>
      </c>
      <c r="S844" s="31">
        <f t="shared" si="108"/>
        <v>0.98029388565550413</v>
      </c>
      <c r="T844" s="31">
        <v>1.9706114344495901E-2</v>
      </c>
      <c r="U844" s="31">
        <f t="shared" si="109"/>
        <v>0.98092910509837938</v>
      </c>
      <c r="V844" s="31">
        <v>1.9070894901620599E-2</v>
      </c>
      <c r="W844" s="31">
        <f t="shared" si="110"/>
        <v>0.9805216603191893</v>
      </c>
      <c r="X844" s="31">
        <f t="shared" si="110"/>
        <v>1.9378339680810708E-2</v>
      </c>
      <c r="Y844" s="21"/>
    </row>
    <row r="845" spans="12:25" x14ac:dyDescent="0.25">
      <c r="L845" s="6">
        <v>838</v>
      </c>
      <c r="M845" s="30">
        <v>0.97443608409035654</v>
      </c>
      <c r="N845" s="30">
        <v>2.5563915909643499E-2</v>
      </c>
      <c r="O845" s="30">
        <v>0.9710891504324346</v>
      </c>
      <c r="P845" s="30">
        <v>2.89108495675654E-2</v>
      </c>
      <c r="Q845" s="30">
        <f t="shared" si="107"/>
        <v>0.97262199820879935</v>
      </c>
      <c r="R845" s="30">
        <f t="shared" si="107"/>
        <v>2.7278001791200678E-2</v>
      </c>
      <c r="S845" s="31">
        <f t="shared" si="108"/>
        <v>0.98029415925721575</v>
      </c>
      <c r="T845" s="31">
        <v>1.9705840742784302E-2</v>
      </c>
      <c r="U845" s="31">
        <f t="shared" si="109"/>
        <v>0.98095203015166132</v>
      </c>
      <c r="V845" s="31">
        <v>1.9047969848338699E-2</v>
      </c>
      <c r="W845" s="31">
        <f t="shared" si="110"/>
        <v>0.98053355182305113</v>
      </c>
      <c r="X845" s="31">
        <f t="shared" si="110"/>
        <v>1.9366448176948874E-2</v>
      </c>
      <c r="Y845" s="21"/>
    </row>
    <row r="846" spans="12:25" x14ac:dyDescent="0.25">
      <c r="L846" s="6">
        <v>839</v>
      </c>
      <c r="M846" s="30">
        <v>0.97446271478891666</v>
      </c>
      <c r="N846" s="30">
        <v>2.55372852110833E-2</v>
      </c>
      <c r="O846" s="30">
        <v>0.9711192747485029</v>
      </c>
      <c r="P846" s="30">
        <v>2.88807252514971E-2</v>
      </c>
      <c r="Q846" s="30">
        <f t="shared" si="107"/>
        <v>0.97265041812070963</v>
      </c>
      <c r="R846" s="30">
        <f t="shared" si="107"/>
        <v>2.7249581879290431E-2</v>
      </c>
      <c r="S846" s="31">
        <f t="shared" si="108"/>
        <v>0.98029412421560902</v>
      </c>
      <c r="T846" s="31">
        <v>1.9705875784391001E-2</v>
      </c>
      <c r="U846" s="31">
        <f t="shared" si="109"/>
        <v>0.98097468687690337</v>
      </c>
      <c r="V846" s="31">
        <v>1.9025313123096601E-2</v>
      </c>
      <c r="W846" s="31">
        <f t="shared" si="110"/>
        <v>0.98054515539216536</v>
      </c>
      <c r="X846" s="31">
        <f t="shared" si="110"/>
        <v>1.9354844607834664E-2</v>
      </c>
      <c r="Y846" s="21"/>
    </row>
    <row r="847" spans="12:25" x14ac:dyDescent="0.25">
      <c r="L847" s="6">
        <v>840</v>
      </c>
      <c r="M847" s="30">
        <v>0.97448925925332686</v>
      </c>
      <c r="N847" s="30">
        <v>2.5510740746673099E-2</v>
      </c>
      <c r="O847" s="30">
        <v>0.97114928760079366</v>
      </c>
      <c r="P847" s="30">
        <v>2.8850712399206301E-2</v>
      </c>
      <c r="Q847" s="30">
        <f t="shared" si="107"/>
        <v>0.97267873886681722</v>
      </c>
      <c r="R847" s="30">
        <f t="shared" si="107"/>
        <v>2.7221261133182711E-2</v>
      </c>
      <c r="S847" s="31">
        <f t="shared" si="108"/>
        <v>0.9802937878800726</v>
      </c>
      <c r="T847" s="31">
        <v>1.9706212119927399E-2</v>
      </c>
      <c r="U847" s="31">
        <f t="shared" si="109"/>
        <v>0.98099707699577143</v>
      </c>
      <c r="V847" s="31">
        <v>1.9002923004228602E-2</v>
      </c>
      <c r="W847" s="31">
        <f t="shared" si="110"/>
        <v>0.9805564754887266</v>
      </c>
      <c r="X847" s="31">
        <f t="shared" si="110"/>
        <v>1.9343524511273493E-2</v>
      </c>
      <c r="Y847" s="21"/>
    </row>
    <row r="848" spans="12:25" x14ac:dyDescent="0.25">
      <c r="L848" s="6">
        <v>841</v>
      </c>
      <c r="M848" s="30">
        <v>0.97451571802177817</v>
      </c>
      <c r="N848" s="30">
        <v>2.54842819782218E-2</v>
      </c>
      <c r="O848" s="30">
        <v>0.97117918968563688</v>
      </c>
      <c r="P848" s="30">
        <v>2.88208103143631E-2</v>
      </c>
      <c r="Q848" s="30">
        <f t="shared" si="107"/>
        <v>0.97270696106636911</v>
      </c>
      <c r="R848" s="30">
        <f t="shared" si="107"/>
        <v>2.7193038933630849E-2</v>
      </c>
      <c r="S848" s="31">
        <f t="shared" si="108"/>
        <v>0.98029315759999514</v>
      </c>
      <c r="T848" s="31">
        <v>1.9706842400004899E-2</v>
      </c>
      <c r="U848" s="31">
        <f t="shared" si="109"/>
        <v>0.98101920222993055</v>
      </c>
      <c r="V848" s="31">
        <v>1.8980797770069401E-2</v>
      </c>
      <c r="W848" s="31">
        <f t="shared" si="110"/>
        <v>0.98056751657492902</v>
      </c>
      <c r="X848" s="31">
        <f t="shared" si="110"/>
        <v>1.9332483425070983E-2</v>
      </c>
      <c r="Y848" s="21"/>
    </row>
    <row r="849" spans="12:25" x14ac:dyDescent="0.25">
      <c r="L849" s="6">
        <v>842</v>
      </c>
      <c r="M849" s="30">
        <v>0.97454209163246164</v>
      </c>
      <c r="N849" s="30">
        <v>2.54579083675384E-2</v>
      </c>
      <c r="O849" s="30">
        <v>0.97120898169936209</v>
      </c>
      <c r="P849" s="30">
        <v>2.8791018300637902E-2</v>
      </c>
      <c r="Q849" s="30">
        <f t="shared" si="107"/>
        <v>0.97273508533861164</v>
      </c>
      <c r="R849" s="30">
        <f t="shared" si="107"/>
        <v>2.716491466138838E-2</v>
      </c>
      <c r="S849" s="31">
        <f t="shared" si="108"/>
        <v>0.98029224072476517</v>
      </c>
      <c r="T849" s="31">
        <v>1.9707759275234799E-2</v>
      </c>
      <c r="U849" s="31">
        <f t="shared" si="109"/>
        <v>0.98104106430104676</v>
      </c>
      <c r="V849" s="31">
        <v>1.8958935698953201E-2</v>
      </c>
      <c r="W849" s="31">
        <f t="shared" si="110"/>
        <v>0.98057828311296746</v>
      </c>
      <c r="X849" s="31">
        <f t="shared" si="110"/>
        <v>1.9321716887032443E-2</v>
      </c>
      <c r="Y849" s="21"/>
    </row>
    <row r="850" spans="12:25" x14ac:dyDescent="0.25">
      <c r="L850" s="6">
        <v>843</v>
      </c>
      <c r="M850" s="30">
        <v>0.97456838062356832</v>
      </c>
      <c r="N850" s="30">
        <v>2.5431619376431701E-2</v>
      </c>
      <c r="O850" s="30">
        <v>0.97123866433829886</v>
      </c>
      <c r="P850" s="30">
        <v>2.8761335661701099E-2</v>
      </c>
      <c r="Q850" s="30">
        <f t="shared" si="107"/>
        <v>0.97276311230279133</v>
      </c>
      <c r="R850" s="30">
        <f t="shared" si="107"/>
        <v>2.7136887697208734E-2</v>
      </c>
      <c r="S850" s="31">
        <f t="shared" si="108"/>
        <v>0.98029104460377137</v>
      </c>
      <c r="T850" s="31">
        <v>1.9708955396228599E-2</v>
      </c>
      <c r="U850" s="31">
        <f t="shared" si="109"/>
        <v>0.98106266493078531</v>
      </c>
      <c r="V850" s="31">
        <v>1.89373350692147E-2</v>
      </c>
      <c r="W850" s="31">
        <f t="shared" si="110"/>
        <v>0.98058877956503643</v>
      </c>
      <c r="X850" s="31">
        <f t="shared" si="110"/>
        <v>1.9311220434963548E-2</v>
      </c>
      <c r="Y850" s="21"/>
    </row>
    <row r="851" spans="12:25" x14ac:dyDescent="0.25">
      <c r="L851" s="6">
        <v>844</v>
      </c>
      <c r="M851" s="30">
        <v>0.97459458553328915</v>
      </c>
      <c r="N851" s="30">
        <v>2.54054144667108E-2</v>
      </c>
      <c r="O851" s="30">
        <v>0.97126823829877718</v>
      </c>
      <c r="P851" s="30">
        <v>2.87317617012228E-2</v>
      </c>
      <c r="Q851" s="30">
        <f t="shared" si="107"/>
        <v>0.97279104257815474</v>
      </c>
      <c r="R851" s="30">
        <f t="shared" si="107"/>
        <v>2.7108957421845332E-2</v>
      </c>
      <c r="S851" s="31">
        <f t="shared" si="108"/>
        <v>0.98028957658640248</v>
      </c>
      <c r="T851" s="31">
        <v>1.9710423413597501E-2</v>
      </c>
      <c r="U851" s="31">
        <f t="shared" si="109"/>
        <v>0.9810840058408119</v>
      </c>
      <c r="V851" s="31">
        <v>1.8915994159188099E-2</v>
      </c>
      <c r="W851" s="31">
        <f t="shared" si="110"/>
        <v>0.98059901039333042</v>
      </c>
      <c r="X851" s="31">
        <f t="shared" si="110"/>
        <v>1.9300989606669559E-2</v>
      </c>
      <c r="Y851" s="21"/>
    </row>
    <row r="852" spans="12:25" x14ac:dyDescent="0.25">
      <c r="L852" s="6">
        <v>845</v>
      </c>
      <c r="M852" s="30">
        <v>0.9746207068998155</v>
      </c>
      <c r="N852" s="30">
        <v>2.53792931001845E-2</v>
      </c>
      <c r="O852" s="30">
        <v>0.97129770427712658</v>
      </c>
      <c r="P852" s="30">
        <v>2.8702295722873399E-2</v>
      </c>
      <c r="Q852" s="30">
        <f t="shared" si="107"/>
        <v>0.97281887678394841</v>
      </c>
      <c r="R852" s="30">
        <f t="shared" si="107"/>
        <v>2.708112321605162E-2</v>
      </c>
      <c r="S852" s="31">
        <f t="shared" si="108"/>
        <v>0.98028784402204694</v>
      </c>
      <c r="T852" s="31">
        <v>1.9712155977953099E-2</v>
      </c>
      <c r="U852" s="31">
        <f t="shared" si="109"/>
        <v>0.98110508875279179</v>
      </c>
      <c r="V852" s="31">
        <v>1.8894911247208199E-2</v>
      </c>
      <c r="W852" s="31">
        <f t="shared" si="110"/>
        <v>0.98060898006004382</v>
      </c>
      <c r="X852" s="31">
        <f t="shared" si="110"/>
        <v>1.9291019939956244E-2</v>
      </c>
      <c r="Y852" s="21"/>
    </row>
    <row r="853" spans="12:25" x14ac:dyDescent="0.25">
      <c r="L853" s="6">
        <v>846</v>
      </c>
      <c r="M853" s="30">
        <v>0.9746467452613381</v>
      </c>
      <c r="N853" s="30">
        <v>2.5353254738661901E-2</v>
      </c>
      <c r="O853" s="30">
        <v>0.97132706296967675</v>
      </c>
      <c r="P853" s="30">
        <v>2.8672937030323201E-2</v>
      </c>
      <c r="Q853" s="30">
        <f t="shared" si="107"/>
        <v>0.97284661553941887</v>
      </c>
      <c r="R853" s="30">
        <f t="shared" si="107"/>
        <v>2.7053384460581115E-2</v>
      </c>
      <c r="S853" s="31">
        <f t="shared" si="108"/>
        <v>0.9802858542600934</v>
      </c>
      <c r="T853" s="31">
        <v>1.97141457399066E-2</v>
      </c>
      <c r="U853" s="31">
        <f t="shared" si="109"/>
        <v>0.98112591538839078</v>
      </c>
      <c r="V853" s="31">
        <v>1.88740846116092E-2</v>
      </c>
      <c r="W853" s="31">
        <f t="shared" si="110"/>
        <v>0.98061869302737104</v>
      </c>
      <c r="X853" s="31">
        <f t="shared" si="110"/>
        <v>1.9281306972628871E-2</v>
      </c>
      <c r="Y853" s="21"/>
    </row>
    <row r="854" spans="12:25" x14ac:dyDescent="0.25">
      <c r="L854" s="6">
        <v>847</v>
      </c>
      <c r="M854" s="30">
        <v>0.9746727011560482</v>
      </c>
      <c r="N854" s="30">
        <v>2.5327298843951799E-2</v>
      </c>
      <c r="O854" s="30">
        <v>0.97135631507275755</v>
      </c>
      <c r="P854" s="30">
        <v>2.86436849272424E-2</v>
      </c>
      <c r="Q854" s="30">
        <f t="shared" si="107"/>
        <v>0.9728742594638129</v>
      </c>
      <c r="R854" s="30">
        <f t="shared" si="107"/>
        <v>2.7025740536187153E-2</v>
      </c>
      <c r="S854" s="31">
        <f t="shared" si="108"/>
        <v>0.98028361464993063</v>
      </c>
      <c r="T854" s="31">
        <v>1.97163853500694E-2</v>
      </c>
      <c r="U854" s="31">
        <f t="shared" si="109"/>
        <v>0.98114648746927435</v>
      </c>
      <c r="V854" s="31">
        <v>1.8853512530725602E-2</v>
      </c>
      <c r="W854" s="31">
        <f t="shared" si="110"/>
        <v>0.98062815375750711</v>
      </c>
      <c r="X854" s="31">
        <f t="shared" si="110"/>
        <v>1.9271846242492958E-2</v>
      </c>
      <c r="Y854" s="21"/>
    </row>
    <row r="855" spans="12:25" x14ac:dyDescent="0.25">
      <c r="L855" s="6">
        <v>848</v>
      </c>
      <c r="M855" s="30">
        <v>0.97469857512213665</v>
      </c>
      <c r="N855" s="30">
        <v>2.5301424877863299E-2</v>
      </c>
      <c r="O855" s="30">
        <v>0.97138546128269865</v>
      </c>
      <c r="P855" s="30">
        <v>2.8614538717301401E-2</v>
      </c>
      <c r="Q855" s="30">
        <f t="shared" si="107"/>
        <v>0.9729018091763767</v>
      </c>
      <c r="R855" s="30">
        <f t="shared" si="107"/>
        <v>2.6998190823623314E-2</v>
      </c>
      <c r="S855" s="31">
        <f t="shared" si="108"/>
        <v>0.98028113254094706</v>
      </c>
      <c r="T855" s="31">
        <v>1.9718867459052901E-2</v>
      </c>
      <c r="U855" s="31">
        <f t="shared" si="109"/>
        <v>0.9811668067171081</v>
      </c>
      <c r="V855" s="31">
        <v>1.8833193282891899E-2</v>
      </c>
      <c r="W855" s="31">
        <f t="shared" si="110"/>
        <v>0.98063736671264601</v>
      </c>
      <c r="X855" s="31">
        <f t="shared" si="110"/>
        <v>1.9262633287354017E-2</v>
      </c>
      <c r="Y855" s="21"/>
    </row>
    <row r="856" spans="12:25" x14ac:dyDescent="0.25">
      <c r="L856" s="6">
        <v>849</v>
      </c>
      <c r="M856" s="30">
        <v>0.97472436769779491</v>
      </c>
      <c r="N856" s="30">
        <v>2.52756323022051E-2</v>
      </c>
      <c r="O856" s="30">
        <v>0.97141450229582949</v>
      </c>
      <c r="P856" s="30">
        <v>2.8585497704170501E-2</v>
      </c>
      <c r="Q856" s="30">
        <f t="shared" si="107"/>
        <v>0.97292926529635704</v>
      </c>
      <c r="R856" s="30">
        <f t="shared" si="107"/>
        <v>2.6970734703642935E-2</v>
      </c>
      <c r="S856" s="31">
        <f t="shared" si="108"/>
        <v>0.98027841528253146</v>
      </c>
      <c r="T856" s="31">
        <v>1.9721584717468502E-2</v>
      </c>
      <c r="U856" s="31">
        <f t="shared" si="109"/>
        <v>0.98118687485355738</v>
      </c>
      <c r="V856" s="31">
        <v>1.8813125146442601E-2</v>
      </c>
      <c r="W856" s="31">
        <f t="shared" si="110"/>
        <v>0.98064633635498244</v>
      </c>
      <c r="X856" s="31">
        <f t="shared" si="110"/>
        <v>1.9253663645017571E-2</v>
      </c>
      <c r="Y856" s="21"/>
    </row>
    <row r="857" spans="12:25" x14ac:dyDescent="0.25">
      <c r="L857" s="6">
        <v>850</v>
      </c>
      <c r="M857" s="30">
        <v>0.97475007942121361</v>
      </c>
      <c r="N857" s="30">
        <v>2.5249920578786399E-2</v>
      </c>
      <c r="O857" s="30">
        <v>0.97144343880848005</v>
      </c>
      <c r="P857" s="30">
        <v>2.8556561191519999E-2</v>
      </c>
      <c r="Q857" s="30">
        <f t="shared" si="107"/>
        <v>0.97295662844300046</v>
      </c>
      <c r="R857" s="30">
        <f t="shared" si="107"/>
        <v>2.6943371556999586E-2</v>
      </c>
      <c r="S857" s="31">
        <f t="shared" si="108"/>
        <v>0.98027547022407235</v>
      </c>
      <c r="T857" s="31">
        <v>1.9724529775927601E-2</v>
      </c>
      <c r="U857" s="31">
        <f t="shared" si="109"/>
        <v>0.98120669360028778</v>
      </c>
      <c r="V857" s="31">
        <v>1.87933063997122E-2</v>
      </c>
      <c r="W857" s="31">
        <f t="shared" si="110"/>
        <v>0.9806550671467108</v>
      </c>
      <c r="X857" s="31">
        <f t="shared" si="110"/>
        <v>1.9244932853289126E-2</v>
      </c>
      <c r="Y857" s="21"/>
    </row>
    <row r="858" spans="12:25" x14ac:dyDescent="0.25">
      <c r="L858" s="6">
        <v>851</v>
      </c>
      <c r="M858" s="30">
        <v>0.97477571083058401</v>
      </c>
      <c r="N858" s="30">
        <v>2.5224289169415999E-2</v>
      </c>
      <c r="O858" s="30">
        <v>0.97147227151698001</v>
      </c>
      <c r="P858" s="30">
        <v>2.8527728483020001E-2</v>
      </c>
      <c r="Q858" s="30">
        <f t="shared" si="107"/>
        <v>0.97298389923555351</v>
      </c>
      <c r="R858" s="30">
        <f t="shared" si="107"/>
        <v>2.691610076444655E-2</v>
      </c>
      <c r="S858" s="31">
        <f t="shared" si="108"/>
        <v>0.98027230471495852</v>
      </c>
      <c r="T858" s="31">
        <v>1.9727695285041501E-2</v>
      </c>
      <c r="U858" s="31">
        <f t="shared" si="109"/>
        <v>0.98122626467896501</v>
      </c>
      <c r="V858" s="31">
        <v>1.8773735321035E-2</v>
      </c>
      <c r="W858" s="31">
        <f t="shared" si="110"/>
        <v>0.98066356355002593</v>
      </c>
      <c r="X858" s="31">
        <f t="shared" si="110"/>
        <v>1.9236436449974061E-2</v>
      </c>
      <c r="Y858" s="21"/>
    </row>
    <row r="859" spans="12:25" x14ac:dyDescent="0.25">
      <c r="L859" s="6">
        <v>852</v>
      </c>
      <c r="M859" s="30">
        <v>0.97480126246409715</v>
      </c>
      <c r="N859" s="30">
        <v>2.51987375359028E-2</v>
      </c>
      <c r="O859" s="30">
        <v>0.97150100111765891</v>
      </c>
      <c r="P859" s="30">
        <v>2.8498998882341101E-2</v>
      </c>
      <c r="Q859" s="30">
        <f t="shared" si="107"/>
        <v>0.97301107829326261</v>
      </c>
      <c r="R859" s="30">
        <f t="shared" si="107"/>
        <v>2.6888921706737415E-2</v>
      </c>
      <c r="S859" s="31">
        <f t="shared" si="108"/>
        <v>0.98026892610457828</v>
      </c>
      <c r="T859" s="31">
        <v>1.97310738954217E-2</v>
      </c>
      <c r="U859" s="31">
        <f t="shared" si="109"/>
        <v>0.98124558981125443</v>
      </c>
      <c r="V859" s="31">
        <v>1.8754410188745602E-2</v>
      </c>
      <c r="W859" s="31">
        <f t="shared" si="110"/>
        <v>0.98067183002712199</v>
      </c>
      <c r="X859" s="31">
        <f t="shared" si="110"/>
        <v>1.922816997287799E-2</v>
      </c>
      <c r="Y859" s="21"/>
    </row>
    <row r="860" spans="12:25" x14ac:dyDescent="0.25">
      <c r="L860" s="6">
        <v>853</v>
      </c>
      <c r="M860" s="30">
        <v>0.97482673485994409</v>
      </c>
      <c r="N860" s="30">
        <v>2.5173265140055901E-2</v>
      </c>
      <c r="O860" s="30">
        <v>0.97152962830684664</v>
      </c>
      <c r="P860" s="30">
        <v>2.8470371693153401E-2</v>
      </c>
      <c r="Q860" s="30">
        <f t="shared" si="107"/>
        <v>0.97303816623537442</v>
      </c>
      <c r="R860" s="30">
        <f t="shared" si="107"/>
        <v>2.6861833764625604E-2</v>
      </c>
      <c r="S860" s="31">
        <f t="shared" si="108"/>
        <v>0.98026534174232061</v>
      </c>
      <c r="T860" s="31">
        <v>1.9734658257679401E-2</v>
      </c>
      <c r="U860" s="31">
        <f t="shared" si="109"/>
        <v>0.98126467071882162</v>
      </c>
      <c r="V860" s="31">
        <v>1.8735329281178398E-2</v>
      </c>
      <c r="W860" s="31">
        <f t="shared" si="110"/>
        <v>0.98067987104019383</v>
      </c>
      <c r="X860" s="31">
        <f t="shared" si="110"/>
        <v>1.9220128959806269E-2</v>
      </c>
      <c r="Y860" s="21"/>
    </row>
    <row r="861" spans="12:25" x14ac:dyDescent="0.25">
      <c r="L861" s="6">
        <v>854</v>
      </c>
      <c r="M861" s="30">
        <v>0.97485212855631587</v>
      </c>
      <c r="N861" s="30">
        <v>2.5147871443684099E-2</v>
      </c>
      <c r="O861" s="30">
        <v>0.97155815378087274</v>
      </c>
      <c r="P861" s="30">
        <v>2.8441846219127299E-2</v>
      </c>
      <c r="Q861" s="30">
        <f t="shared" si="107"/>
        <v>0.97306516368113549</v>
      </c>
      <c r="R861" s="30">
        <f t="shared" si="107"/>
        <v>2.6834836318864547E-2</v>
      </c>
      <c r="S861" s="31">
        <f t="shared" si="108"/>
        <v>0.98026155897757394</v>
      </c>
      <c r="T861" s="31">
        <v>1.9738441022426102E-2</v>
      </c>
      <c r="U861" s="31">
        <f t="shared" si="109"/>
        <v>0.98128350912333207</v>
      </c>
      <c r="V861" s="31">
        <v>1.87164908766679E-2</v>
      </c>
      <c r="W861" s="31">
        <f t="shared" si="110"/>
        <v>0.98068769105143561</v>
      </c>
      <c r="X861" s="31">
        <f t="shared" si="110"/>
        <v>1.9212308948564478E-2</v>
      </c>
      <c r="Y861" s="21"/>
    </row>
    <row r="862" spans="12:25" x14ac:dyDescent="0.25">
      <c r="L862" s="6">
        <v>855</v>
      </c>
      <c r="M862" s="30">
        <v>0.97487744409140364</v>
      </c>
      <c r="N862" s="30">
        <v>2.5122555908596401E-2</v>
      </c>
      <c r="O862" s="30">
        <v>0.97158657823606698</v>
      </c>
      <c r="P862" s="30">
        <v>2.8413421763933001E-2</v>
      </c>
      <c r="Q862" s="30">
        <f t="shared" si="107"/>
        <v>0.97309207124979236</v>
      </c>
      <c r="R862" s="30">
        <f t="shared" si="107"/>
        <v>2.6807928750207682E-2</v>
      </c>
      <c r="S862" s="31">
        <f t="shared" si="108"/>
        <v>0.98025758515972694</v>
      </c>
      <c r="T862" s="31">
        <v>1.9742414840273101E-2</v>
      </c>
      <c r="U862" s="31">
        <f t="shared" si="109"/>
        <v>0.98130210674645146</v>
      </c>
      <c r="V862" s="31">
        <v>1.8697893253548498E-2</v>
      </c>
      <c r="W862" s="31">
        <f t="shared" si="110"/>
        <v>0.98069529452304205</v>
      </c>
      <c r="X862" s="31">
        <f t="shared" si="110"/>
        <v>1.9204705476958024E-2</v>
      </c>
      <c r="Y862" s="21"/>
    </row>
    <row r="863" spans="12:25" x14ac:dyDescent="0.25">
      <c r="L863" s="6">
        <v>856</v>
      </c>
      <c r="M863" s="30">
        <v>0.97490268200339825</v>
      </c>
      <c r="N863" s="30">
        <v>2.5097317996601701E-2</v>
      </c>
      <c r="O863" s="30">
        <v>0.97161490236875925</v>
      </c>
      <c r="P863" s="30">
        <v>2.8385097631240801E-2</v>
      </c>
      <c r="Q863" s="30">
        <f t="shared" si="107"/>
        <v>0.97311888956059156</v>
      </c>
      <c r="R863" s="30">
        <f t="shared" si="107"/>
        <v>2.6781110439408437E-2</v>
      </c>
      <c r="S863" s="31">
        <f t="shared" si="108"/>
        <v>0.98025342763816814</v>
      </c>
      <c r="T863" s="31">
        <v>1.9746572361831902E-2</v>
      </c>
      <c r="U863" s="31">
        <f t="shared" si="109"/>
        <v>0.98132046530984529</v>
      </c>
      <c r="V863" s="31">
        <v>1.8679534690154698E-2</v>
      </c>
      <c r="W863" s="31">
        <f t="shared" si="110"/>
        <v>0.98070268591720755</v>
      </c>
      <c r="X863" s="31">
        <f t="shared" si="110"/>
        <v>1.9197314082792481E-2</v>
      </c>
      <c r="Y863" s="21"/>
    </row>
    <row r="864" spans="12:25" x14ac:dyDescent="0.25">
      <c r="L864" s="6">
        <v>857</v>
      </c>
      <c r="M864" s="30">
        <v>0.97492784283049105</v>
      </c>
      <c r="N864" s="30">
        <v>2.5072157169508998E-2</v>
      </c>
      <c r="O864" s="30">
        <v>0.97164312687527887</v>
      </c>
      <c r="P864" s="30">
        <v>2.8356873124721099E-2</v>
      </c>
      <c r="Q864" s="30">
        <f t="shared" si="107"/>
        <v>0.97314561923277965</v>
      </c>
      <c r="R864" s="30">
        <f t="shared" si="107"/>
        <v>2.6754380767220334E-2</v>
      </c>
      <c r="S864" s="31">
        <f t="shared" si="108"/>
        <v>0.98024909376228619</v>
      </c>
      <c r="T864" s="31">
        <v>1.9750906237713799E-2</v>
      </c>
      <c r="U864" s="31">
        <f t="shared" si="109"/>
        <v>0.98133858653517891</v>
      </c>
      <c r="V864" s="31">
        <v>1.86614134648211E-2</v>
      </c>
      <c r="W864" s="31">
        <f t="shared" si="110"/>
        <v>0.98070986969612672</v>
      </c>
      <c r="X864" s="31">
        <f t="shared" si="110"/>
        <v>1.9190130303873364E-2</v>
      </c>
      <c r="Y864" s="21"/>
    </row>
    <row r="865" spans="12:25" x14ac:dyDescent="0.25">
      <c r="L865" s="6">
        <v>858</v>
      </c>
      <c r="M865" s="30">
        <v>0.97495292711087278</v>
      </c>
      <c r="N865" s="30">
        <v>2.5047072889127199E-2</v>
      </c>
      <c r="O865" s="30">
        <v>0.97167125245195585</v>
      </c>
      <c r="P865" s="30">
        <v>2.8328747548044101E-2</v>
      </c>
      <c r="Q865" s="30">
        <f t="shared" si="107"/>
        <v>0.97317226088560327</v>
      </c>
      <c r="R865" s="30">
        <f t="shared" si="107"/>
        <v>2.6727739114396767E-2</v>
      </c>
      <c r="S865" s="31">
        <f t="shared" si="108"/>
        <v>0.98024459088146987</v>
      </c>
      <c r="T865" s="31">
        <v>1.97554091185301E-2</v>
      </c>
      <c r="U865" s="31">
        <f t="shared" si="109"/>
        <v>0.98135647214411814</v>
      </c>
      <c r="V865" s="31">
        <v>1.86435278558819E-2</v>
      </c>
      <c r="W865" s="31">
        <f t="shared" si="110"/>
        <v>0.98071685032199407</v>
      </c>
      <c r="X865" s="31">
        <f t="shared" si="110"/>
        <v>1.9183149678005988E-2</v>
      </c>
      <c r="Y865" s="21"/>
    </row>
    <row r="866" spans="12:25" x14ac:dyDescent="0.25">
      <c r="L866" s="6">
        <v>859</v>
      </c>
      <c r="M866" s="30">
        <v>0.9749779353827347</v>
      </c>
      <c r="N866" s="30">
        <v>2.5022064617265301E-2</v>
      </c>
      <c r="O866" s="30">
        <v>0.97169927979511994</v>
      </c>
      <c r="P866" s="30">
        <v>2.83007202048801E-2</v>
      </c>
      <c r="Q866" s="30">
        <f t="shared" si="107"/>
        <v>0.97319881513830886</v>
      </c>
      <c r="R866" s="30">
        <f t="shared" si="107"/>
        <v>2.6701184861691207E-2</v>
      </c>
      <c r="S866" s="31">
        <f t="shared" si="108"/>
        <v>0.9802399263451077</v>
      </c>
      <c r="T866" s="31">
        <v>1.97600736548923E-2</v>
      </c>
      <c r="U866" s="31">
        <f t="shared" si="109"/>
        <v>0.98137412385832823</v>
      </c>
      <c r="V866" s="31">
        <v>1.8625876141671799E-2</v>
      </c>
      <c r="W866" s="31">
        <f t="shared" si="110"/>
        <v>0.98072363225700399</v>
      </c>
      <c r="X866" s="31">
        <f t="shared" si="110"/>
        <v>1.9176367742996015E-2</v>
      </c>
      <c r="Y866" s="21"/>
    </row>
    <row r="867" spans="12:25" x14ac:dyDescent="0.25">
      <c r="L867" s="6">
        <v>860</v>
      </c>
      <c r="M867" s="30">
        <v>0.97500286818426785</v>
      </c>
      <c r="N867" s="30">
        <v>2.4997131815732199E-2</v>
      </c>
      <c r="O867" s="30">
        <v>0.97172720960110059</v>
      </c>
      <c r="P867" s="30">
        <v>2.8272790398899399E-2</v>
      </c>
      <c r="Q867" s="30">
        <f t="shared" si="107"/>
        <v>0.97322528261014285</v>
      </c>
      <c r="R867" s="30">
        <f t="shared" si="107"/>
        <v>2.6674717389857085E-2</v>
      </c>
      <c r="S867" s="31">
        <f t="shared" si="108"/>
        <v>0.98023510750258835</v>
      </c>
      <c r="T867" s="31">
        <v>1.9764892497411701E-2</v>
      </c>
      <c r="U867" s="31">
        <f t="shared" si="109"/>
        <v>0.98139154339947499</v>
      </c>
      <c r="V867" s="31">
        <v>1.8608456600525E-2</v>
      </c>
      <c r="W867" s="31">
        <f t="shared" si="110"/>
        <v>0.98073021996335119</v>
      </c>
      <c r="X867" s="31">
        <f t="shared" si="110"/>
        <v>1.9169780036648772E-2</v>
      </c>
      <c r="Y867" s="21"/>
    </row>
    <row r="868" spans="12:25" x14ac:dyDescent="0.25">
      <c r="L868" s="6">
        <v>861</v>
      </c>
      <c r="M868" s="30">
        <v>0.97502772605366306</v>
      </c>
      <c r="N868" s="30">
        <v>2.4972273946336901E-2</v>
      </c>
      <c r="O868" s="30">
        <v>0.97175504256622758</v>
      </c>
      <c r="P868" s="30">
        <v>2.8244957433772401E-2</v>
      </c>
      <c r="Q868" s="30">
        <f t="shared" si="107"/>
        <v>0.97325166392035201</v>
      </c>
      <c r="R868" s="30">
        <f t="shared" si="107"/>
        <v>2.6648336079647936E-2</v>
      </c>
      <c r="S868" s="31">
        <f t="shared" si="108"/>
        <v>0.98023014170330025</v>
      </c>
      <c r="T868" s="31">
        <v>1.9769858296699701E-2</v>
      </c>
      <c r="U868" s="31">
        <f t="shared" si="109"/>
        <v>0.98140873248922367</v>
      </c>
      <c r="V868" s="31">
        <v>1.8591267510776301E-2</v>
      </c>
      <c r="W868" s="31">
        <f t="shared" si="110"/>
        <v>0.98073661790322997</v>
      </c>
      <c r="X868" s="31">
        <f t="shared" si="110"/>
        <v>1.9163382096769918E-2</v>
      </c>
      <c r="Y868" s="21"/>
    </row>
    <row r="869" spans="12:25" x14ac:dyDescent="0.25">
      <c r="L869" s="6">
        <v>862</v>
      </c>
      <c r="M869" s="30">
        <v>0.97505250952911182</v>
      </c>
      <c r="N869" s="30">
        <v>2.4947490470888199E-2</v>
      </c>
      <c r="O869" s="30">
        <v>0.97178277938683066</v>
      </c>
      <c r="P869" s="30">
        <v>2.8217220613169301E-2</v>
      </c>
      <c r="Q869" s="30">
        <f t="shared" si="107"/>
        <v>0.97327795968818287</v>
      </c>
      <c r="R869" s="30">
        <f t="shared" si="107"/>
        <v>2.6622040311817089E-2</v>
      </c>
      <c r="S869" s="31">
        <f t="shared" si="108"/>
        <v>0.98022503629663216</v>
      </c>
      <c r="T869" s="31">
        <v>1.9774963703367801E-2</v>
      </c>
      <c r="U869" s="31">
        <f t="shared" si="109"/>
        <v>0.98142569284924008</v>
      </c>
      <c r="V869" s="31">
        <v>1.8574307150759899E-2</v>
      </c>
      <c r="W869" s="31">
        <f t="shared" si="110"/>
        <v>0.98074283053883515</v>
      </c>
      <c r="X869" s="31">
        <f t="shared" si="110"/>
        <v>1.9157169461164872E-2</v>
      </c>
      <c r="Y869" s="21"/>
    </row>
    <row r="870" spans="12:25" x14ac:dyDescent="0.25">
      <c r="L870" s="6">
        <v>863</v>
      </c>
      <c r="M870" s="30">
        <v>0.97507721914880485</v>
      </c>
      <c r="N870" s="30">
        <v>2.4922780851195099E-2</v>
      </c>
      <c r="O870" s="30">
        <v>0.97181042075923962</v>
      </c>
      <c r="P870" s="30">
        <v>2.8189579240760401E-2</v>
      </c>
      <c r="Q870" s="30">
        <f t="shared" si="107"/>
        <v>0.97330417053288198</v>
      </c>
      <c r="R870" s="30">
        <f t="shared" si="107"/>
        <v>2.6595829467118023E-2</v>
      </c>
      <c r="S870" s="31">
        <f t="shared" si="108"/>
        <v>0.98021979863197295</v>
      </c>
      <c r="T870" s="31">
        <v>1.9780201368027099E-2</v>
      </c>
      <c r="U870" s="31">
        <f t="shared" si="109"/>
        <v>0.98144242620118971</v>
      </c>
      <c r="V870" s="31">
        <v>1.85575737988103E-2</v>
      </c>
      <c r="W870" s="31">
        <f t="shared" si="110"/>
        <v>0.98074886233236103</v>
      </c>
      <c r="X870" s="31">
        <f t="shared" si="110"/>
        <v>1.9151137667638998E-2</v>
      </c>
      <c r="Y870" s="21"/>
    </row>
    <row r="871" spans="12:25" x14ac:dyDescent="0.25">
      <c r="L871" s="6">
        <v>864</v>
      </c>
      <c r="M871" s="30">
        <v>0.97510185545093331</v>
      </c>
      <c r="N871" s="30">
        <v>2.4898144549066699E-2</v>
      </c>
      <c r="O871" s="30">
        <v>0.97183796737978401</v>
      </c>
      <c r="P871" s="30">
        <v>2.8162032620216E-2</v>
      </c>
      <c r="Q871" s="30">
        <f t="shared" si="107"/>
        <v>0.97333029707369567</v>
      </c>
      <c r="R871" s="30">
        <f t="shared" si="107"/>
        <v>2.656970292630427E-2</v>
      </c>
      <c r="S871" s="31">
        <f t="shared" si="108"/>
        <v>0.98021443605871084</v>
      </c>
      <c r="T871" s="31">
        <v>1.9785563941289198E-2</v>
      </c>
      <c r="U871" s="31">
        <f t="shared" si="109"/>
        <v>0.98145893426673791</v>
      </c>
      <c r="V871" s="31">
        <v>1.8541065733262099E-2</v>
      </c>
      <c r="W871" s="31">
        <f t="shared" si="110"/>
        <v>0.98075471774600209</v>
      </c>
      <c r="X871" s="31">
        <f t="shared" si="110"/>
        <v>1.9145282253997968E-2</v>
      </c>
      <c r="Y871" s="21"/>
    </row>
    <row r="872" spans="12:25" x14ac:dyDescent="0.25">
      <c r="L872" s="6">
        <v>865</v>
      </c>
      <c r="M872" s="30">
        <v>0.97512641897368835</v>
      </c>
      <c r="N872" s="30">
        <v>2.4873581026311702E-2</v>
      </c>
      <c r="O872" s="30">
        <v>0.97186541994479358</v>
      </c>
      <c r="P872" s="30">
        <v>2.8134580055206401E-2</v>
      </c>
      <c r="Q872" s="30">
        <f t="shared" si="107"/>
        <v>0.97335633992987081</v>
      </c>
      <c r="R872" s="30">
        <f t="shared" si="107"/>
        <v>2.6543660070129163E-2</v>
      </c>
      <c r="S872" s="31">
        <f t="shared" si="108"/>
        <v>0.98020895592623447</v>
      </c>
      <c r="T872" s="31">
        <v>1.9791044073765501E-2</v>
      </c>
      <c r="U872" s="31">
        <f t="shared" si="109"/>
        <v>0.98147521876755039</v>
      </c>
      <c r="V872" s="31">
        <v>1.8524781232449598E-2</v>
      </c>
      <c r="W872" s="31">
        <f t="shared" si="110"/>
        <v>0.98076040124195285</v>
      </c>
      <c r="X872" s="31">
        <f t="shared" si="110"/>
        <v>1.9139598758047199E-2</v>
      </c>
      <c r="Y872" s="21"/>
    </row>
    <row r="873" spans="12:25" x14ac:dyDescent="0.25">
      <c r="L873" s="6">
        <v>866</v>
      </c>
      <c r="M873" s="30">
        <v>0.97515091025526079</v>
      </c>
      <c r="N873" s="30">
        <v>2.4849089744739199E-2</v>
      </c>
      <c r="O873" s="30">
        <v>0.97189277915059813</v>
      </c>
      <c r="P873" s="30">
        <v>2.8107220849401902E-2</v>
      </c>
      <c r="Q873" s="30">
        <f t="shared" si="107"/>
        <v>0.97338229972065382</v>
      </c>
      <c r="R873" s="30">
        <f t="shared" si="107"/>
        <v>2.6517700279346225E-2</v>
      </c>
      <c r="S873" s="31">
        <f t="shared" si="108"/>
        <v>0.98020336558393284</v>
      </c>
      <c r="T873" s="31">
        <v>1.9796634416067199E-2</v>
      </c>
      <c r="U873" s="31">
        <f t="shared" si="109"/>
        <v>0.98149128142529263</v>
      </c>
      <c r="V873" s="31">
        <v>1.85087185747074E-2</v>
      </c>
      <c r="W873" s="31">
        <f t="shared" si="110"/>
        <v>0.98076591728240792</v>
      </c>
      <c r="X873" s="31">
        <f t="shared" si="110"/>
        <v>1.9134082717592153E-2</v>
      </c>
      <c r="Y873" s="21"/>
    </row>
    <row r="874" spans="12:25" x14ac:dyDescent="0.25">
      <c r="L874" s="6">
        <v>867</v>
      </c>
      <c r="M874" s="30">
        <v>0.97517532983384192</v>
      </c>
      <c r="N874" s="30">
        <v>2.4824670166158101E-2</v>
      </c>
      <c r="O874" s="30">
        <v>0.97192004569352719</v>
      </c>
      <c r="P874" s="30">
        <v>2.8079954306472799E-2</v>
      </c>
      <c r="Q874" s="30">
        <f t="shared" si="107"/>
        <v>0.97340817706529115</v>
      </c>
      <c r="R874" s="30">
        <f t="shared" si="107"/>
        <v>2.6491822934708895E-2</v>
      </c>
      <c r="S874" s="31">
        <f t="shared" si="108"/>
        <v>0.98019767238119415</v>
      </c>
      <c r="T874" s="31">
        <v>1.98023276188058E-2</v>
      </c>
      <c r="U874" s="31">
        <f t="shared" si="109"/>
        <v>0.98150712396163009</v>
      </c>
      <c r="V874" s="31">
        <v>1.8492876038369899E-2</v>
      </c>
      <c r="W874" s="31">
        <f t="shared" si="110"/>
        <v>0.98077127032956168</v>
      </c>
      <c r="X874" s="31">
        <f t="shared" si="110"/>
        <v>1.9128729670438348E-2</v>
      </c>
      <c r="Y874" s="21"/>
    </row>
    <row r="875" spans="12:25" x14ac:dyDescent="0.25">
      <c r="L875" s="6">
        <v>868</v>
      </c>
      <c r="M875" s="30">
        <v>0.97519967824762266</v>
      </c>
      <c r="N875" s="30">
        <v>2.48003217523773E-2</v>
      </c>
      <c r="O875" s="30">
        <v>0.97194722026991065</v>
      </c>
      <c r="P875" s="30">
        <v>2.8052779730089399E-2</v>
      </c>
      <c r="Q875" s="30">
        <f t="shared" si="107"/>
        <v>0.97343397258302944</v>
      </c>
      <c r="R875" s="30">
        <f t="shared" si="107"/>
        <v>2.64660274169706E-2</v>
      </c>
      <c r="S875" s="31">
        <f t="shared" si="108"/>
        <v>0.98019188366740739</v>
      </c>
      <c r="T875" s="31">
        <v>1.98081163325926E-2</v>
      </c>
      <c r="U875" s="31">
        <f t="shared" si="109"/>
        <v>0.98152274809822848</v>
      </c>
      <c r="V875" s="31">
        <v>1.8477251901771501E-2</v>
      </c>
      <c r="W875" s="31">
        <f t="shared" si="110"/>
        <v>0.98077646484560876</v>
      </c>
      <c r="X875" s="31">
        <f t="shared" si="110"/>
        <v>1.9123535154391198E-2</v>
      </c>
      <c r="Y875" s="21"/>
    </row>
    <row r="876" spans="12:25" x14ac:dyDescent="0.25">
      <c r="L876" s="6">
        <v>869</v>
      </c>
      <c r="M876" s="30">
        <v>0.97522395603479417</v>
      </c>
      <c r="N876" s="30">
        <v>2.4776043965205798E-2</v>
      </c>
      <c r="O876" s="30">
        <v>0.97197430357607795</v>
      </c>
      <c r="P876" s="30">
        <v>2.8025696423922001E-2</v>
      </c>
      <c r="Q876" s="30">
        <f t="shared" si="107"/>
        <v>0.97345968689311513</v>
      </c>
      <c r="R876" s="30">
        <f t="shared" si="107"/>
        <v>2.644031310688482E-2</v>
      </c>
      <c r="S876" s="31">
        <f t="shared" si="108"/>
        <v>0.980186006791961</v>
      </c>
      <c r="T876" s="31">
        <v>1.9813993208039001E-2</v>
      </c>
      <c r="U876" s="31">
        <f t="shared" si="109"/>
        <v>0.98153815555675317</v>
      </c>
      <c r="V876" s="31">
        <v>1.8461844443246798E-2</v>
      </c>
      <c r="W876" s="31">
        <f t="shared" si="110"/>
        <v>0.98078150529274377</v>
      </c>
      <c r="X876" s="31">
        <f t="shared" si="110"/>
        <v>1.9118494707256278E-2</v>
      </c>
      <c r="Y876" s="21"/>
    </row>
    <row r="877" spans="12:25" x14ac:dyDescent="0.25">
      <c r="L877" s="6">
        <v>870</v>
      </c>
      <c r="M877" s="30">
        <v>0.9752481637335475</v>
      </c>
      <c r="N877" s="30">
        <v>2.4751836266452502E-2</v>
      </c>
      <c r="O877" s="30">
        <v>0.97200129630835908</v>
      </c>
      <c r="P877" s="30">
        <v>2.7998703691640901E-2</v>
      </c>
      <c r="Q877" s="30">
        <f t="shared" si="107"/>
        <v>0.97348532061479498</v>
      </c>
      <c r="R877" s="30">
        <f t="shared" si="107"/>
        <v>2.6414679385204986E-2</v>
      </c>
      <c r="S877" s="31">
        <f t="shared" si="108"/>
        <v>0.9801800491042435</v>
      </c>
      <c r="T877" s="31">
        <v>1.98199508957565E-2</v>
      </c>
      <c r="U877" s="31">
        <f t="shared" si="109"/>
        <v>0.98155334805886985</v>
      </c>
      <c r="V877" s="31">
        <v>1.8446651941130099E-2</v>
      </c>
      <c r="W877" s="31">
        <f t="shared" si="110"/>
        <v>0.98078639613316099</v>
      </c>
      <c r="X877" s="31">
        <f t="shared" si="110"/>
        <v>1.9113603866839045E-2</v>
      </c>
      <c r="Y877" s="21"/>
    </row>
    <row r="878" spans="12:25" x14ac:dyDescent="0.25">
      <c r="L878" s="6">
        <v>871</v>
      </c>
      <c r="M878" s="30">
        <v>0.97527230188207359</v>
      </c>
      <c r="N878" s="30">
        <v>2.4727698117926401E-2</v>
      </c>
      <c r="O878" s="30">
        <v>0.97202819916308358</v>
      </c>
      <c r="P878" s="30">
        <v>2.7971800836916399E-2</v>
      </c>
      <c r="Q878" s="30">
        <f t="shared" si="107"/>
        <v>0.97351087436731532</v>
      </c>
      <c r="R878" s="30">
        <f t="shared" si="107"/>
        <v>2.6389125632684578E-2</v>
      </c>
      <c r="S878" s="31">
        <f t="shared" si="108"/>
        <v>0.98017401795364367</v>
      </c>
      <c r="T878" s="31">
        <v>1.98259820463563E-2</v>
      </c>
      <c r="U878" s="31">
        <f t="shared" si="109"/>
        <v>0.98156832732624399</v>
      </c>
      <c r="V878" s="31">
        <v>1.8431672673755999E-2</v>
      </c>
      <c r="W878" s="31">
        <f t="shared" si="110"/>
        <v>0.98079114182905514</v>
      </c>
      <c r="X878" s="31">
        <f t="shared" si="110"/>
        <v>1.9108858170944973E-2</v>
      </c>
      <c r="Y878" s="21"/>
    </row>
    <row r="879" spans="12:25" x14ac:dyDescent="0.25">
      <c r="L879" s="6">
        <v>872</v>
      </c>
      <c r="M879" s="30">
        <v>0.97529637101856359</v>
      </c>
      <c r="N879" s="30">
        <v>2.4703628981436399E-2</v>
      </c>
      <c r="O879" s="30">
        <v>0.97205501283658124</v>
      </c>
      <c r="P879" s="30">
        <v>2.79449871634187E-2</v>
      </c>
      <c r="Q879" s="30">
        <f t="shared" si="107"/>
        <v>0.97353634876992301</v>
      </c>
      <c r="R879" s="30">
        <f t="shared" si="107"/>
        <v>2.636365123007698E-2</v>
      </c>
      <c r="S879" s="31">
        <f t="shared" si="108"/>
        <v>0.98016792068955005</v>
      </c>
      <c r="T879" s="31">
        <v>1.9832079310449901E-2</v>
      </c>
      <c r="U879" s="31">
        <f t="shared" si="109"/>
        <v>0.98158309508054098</v>
      </c>
      <c r="V879" s="31">
        <v>1.8416904919459E-2</v>
      </c>
      <c r="W879" s="31">
        <f t="shared" si="110"/>
        <v>0.98079574684262039</v>
      </c>
      <c r="X879" s="31">
        <f t="shared" si="110"/>
        <v>1.9104253157379621E-2</v>
      </c>
      <c r="Y879" s="21"/>
    </row>
    <row r="880" spans="12:25" x14ac:dyDescent="0.25">
      <c r="L880" s="6">
        <v>873</v>
      </c>
      <c r="M880" s="30">
        <v>0.97532037168120855</v>
      </c>
      <c r="N880" s="30">
        <v>2.4679628318791499E-2</v>
      </c>
      <c r="O880" s="30">
        <v>0.97208173802518183</v>
      </c>
      <c r="P880" s="30">
        <v>2.7918261974818202E-2</v>
      </c>
      <c r="Q880" s="30">
        <f t="shared" si="107"/>
        <v>0.97356174444186427</v>
      </c>
      <c r="R880" s="30">
        <f t="shared" si="107"/>
        <v>2.6338255558135716E-2</v>
      </c>
      <c r="S880" s="31">
        <f t="shared" si="108"/>
        <v>0.98016176466135152</v>
      </c>
      <c r="T880" s="31">
        <v>1.9838235338648501E-2</v>
      </c>
      <c r="U880" s="31">
        <f t="shared" si="109"/>
        <v>0.98159765304342672</v>
      </c>
      <c r="V880" s="31">
        <v>1.84023469565733E-2</v>
      </c>
      <c r="W880" s="31">
        <f t="shared" si="110"/>
        <v>0.9808002156360518</v>
      </c>
      <c r="X880" s="31">
        <f t="shared" si="110"/>
        <v>1.9099784363948265E-2</v>
      </c>
      <c r="Y880" s="21"/>
    </row>
    <row r="881" spans="12:25" x14ac:dyDescent="0.25">
      <c r="L881" s="6">
        <v>874</v>
      </c>
      <c r="M881" s="30">
        <v>0.97534430440819953</v>
      </c>
      <c r="N881" s="30">
        <v>2.4655695591800499E-2</v>
      </c>
      <c r="O881" s="30">
        <v>0.97210837542521478</v>
      </c>
      <c r="P881" s="30">
        <v>2.7891624574785199E-2</v>
      </c>
      <c r="Q881" s="30">
        <f t="shared" si="107"/>
        <v>0.97358706200238587</v>
      </c>
      <c r="R881" s="30">
        <f t="shared" si="107"/>
        <v>2.6312937997614173E-2</v>
      </c>
      <c r="S881" s="31">
        <f t="shared" si="108"/>
        <v>0.98015555721843628</v>
      </c>
      <c r="T881" s="31">
        <v>1.98444427815637E-2</v>
      </c>
      <c r="U881" s="31">
        <f t="shared" si="109"/>
        <v>0.98161200293656625</v>
      </c>
      <c r="V881" s="31">
        <v>1.8387997063433699E-2</v>
      </c>
      <c r="W881" s="31">
        <f t="shared" si="110"/>
        <v>0.98080455267154321</v>
      </c>
      <c r="X881" s="31">
        <f t="shared" si="110"/>
        <v>1.9095447328456666E-2</v>
      </c>
      <c r="Y881" s="21"/>
    </row>
    <row r="882" spans="12:25" x14ac:dyDescent="0.25">
      <c r="L882" s="6">
        <v>875</v>
      </c>
      <c r="M882" s="30">
        <v>0.97536816973772755</v>
      </c>
      <c r="N882" s="30">
        <v>2.4631830262272499E-2</v>
      </c>
      <c r="O882" s="30">
        <v>0.97213492573301008</v>
      </c>
      <c r="P882" s="30">
        <v>2.7865074266989899E-2</v>
      </c>
      <c r="Q882" s="30">
        <f t="shared" si="107"/>
        <v>0.97361230207073413</v>
      </c>
      <c r="R882" s="30">
        <f t="shared" si="107"/>
        <v>2.6287697929265826E-2</v>
      </c>
      <c r="S882" s="31">
        <f t="shared" si="108"/>
        <v>0.98014930571019321</v>
      </c>
      <c r="T882" s="31">
        <v>1.9850694289806799E-2</v>
      </c>
      <c r="U882" s="31">
        <f t="shared" si="109"/>
        <v>0.98162614648162561</v>
      </c>
      <c r="V882" s="31">
        <v>1.8373853518374401E-2</v>
      </c>
      <c r="W882" s="31">
        <f t="shared" si="110"/>
        <v>0.98080876241128978</v>
      </c>
      <c r="X882" s="31">
        <f t="shared" si="110"/>
        <v>1.909123758871014E-2</v>
      </c>
      <c r="Y882" s="21"/>
    </row>
    <row r="883" spans="12:25" x14ac:dyDescent="0.25">
      <c r="L883" s="6">
        <v>876</v>
      </c>
      <c r="M883" s="30">
        <v>0.97539196820798368</v>
      </c>
      <c r="N883" s="30">
        <v>2.4608031792016299E-2</v>
      </c>
      <c r="O883" s="30">
        <v>0.97216138964489729</v>
      </c>
      <c r="P883" s="30">
        <v>2.78386103551027E-2</v>
      </c>
      <c r="Q883" s="30">
        <f t="shared" si="107"/>
        <v>0.97363746526615591</v>
      </c>
      <c r="R883" s="30">
        <f t="shared" si="107"/>
        <v>2.6262534733844115E-2</v>
      </c>
      <c r="S883" s="31">
        <f t="shared" si="108"/>
        <v>0.98014301748601085</v>
      </c>
      <c r="T883" s="31">
        <v>1.9856982513989201E-2</v>
      </c>
      <c r="U883" s="31">
        <f t="shared" si="109"/>
        <v>0.98164008540027003</v>
      </c>
      <c r="V883" s="31">
        <v>1.835991459973E-2</v>
      </c>
      <c r="W883" s="31">
        <f t="shared" si="110"/>
        <v>0.98081284931748591</v>
      </c>
      <c r="X883" s="31">
        <f t="shared" si="110"/>
        <v>1.9087150682514258E-2</v>
      </c>
      <c r="Y883" s="21"/>
    </row>
    <row r="884" spans="12:25" x14ac:dyDescent="0.25">
      <c r="L884" s="6">
        <v>877</v>
      </c>
      <c r="M884" s="30">
        <v>0.97541570035715897</v>
      </c>
      <c r="N884" s="30">
        <v>2.4584299642841E-2</v>
      </c>
      <c r="O884" s="30">
        <v>0.97218776785720606</v>
      </c>
      <c r="P884" s="30">
        <v>2.7812232142793901E-2</v>
      </c>
      <c r="Q884" s="30">
        <f t="shared" si="107"/>
        <v>0.97366255220789744</v>
      </c>
      <c r="R884" s="30">
        <f t="shared" si="107"/>
        <v>2.6237447792102561E-2</v>
      </c>
      <c r="S884" s="31">
        <f t="shared" si="108"/>
        <v>0.98013669989527785</v>
      </c>
      <c r="T884" s="31">
        <v>1.9863300104722099E-2</v>
      </c>
      <c r="U884" s="31">
        <f t="shared" si="109"/>
        <v>0.98165382141416513</v>
      </c>
      <c r="V884" s="31">
        <v>1.8346178585834899E-2</v>
      </c>
      <c r="W884" s="31">
        <f t="shared" si="110"/>
        <v>0.98081681785232555</v>
      </c>
      <c r="X884" s="31">
        <f t="shared" si="110"/>
        <v>1.9083182147674384E-2</v>
      </c>
      <c r="Y884" s="21"/>
    </row>
    <row r="885" spans="12:25" x14ac:dyDescent="0.25">
      <c r="L885" s="6">
        <v>878</v>
      </c>
      <c r="M885" s="30">
        <v>0.97543936672344456</v>
      </c>
      <c r="N885" s="30">
        <v>2.4560633276555398E-2</v>
      </c>
      <c r="O885" s="30">
        <v>0.97221406106626629</v>
      </c>
      <c r="P885" s="30">
        <v>2.7785938933733701E-2</v>
      </c>
      <c r="Q885" s="30">
        <f t="shared" si="107"/>
        <v>0.97368756351520547</v>
      </c>
      <c r="R885" s="30">
        <f t="shared" si="107"/>
        <v>2.6212436484794495E-2</v>
      </c>
      <c r="S885" s="31">
        <f t="shared" si="108"/>
        <v>0.98013036028738287</v>
      </c>
      <c r="T885" s="31">
        <v>1.9869639712617099E-2</v>
      </c>
      <c r="U885" s="31">
        <f t="shared" si="109"/>
        <v>0.98166735624497636</v>
      </c>
      <c r="V885" s="31">
        <v>1.8332643755023598E-2</v>
      </c>
      <c r="W885" s="31">
        <f t="shared" si="110"/>
        <v>0.98082067247800375</v>
      </c>
      <c r="X885" s="31">
        <f t="shared" si="110"/>
        <v>1.907932752199613E-2</v>
      </c>
      <c r="Y885" s="21"/>
    </row>
    <row r="886" spans="12:25" x14ac:dyDescent="0.25">
      <c r="L886" s="6">
        <v>879</v>
      </c>
      <c r="M886" s="30">
        <v>0.9754629678450315</v>
      </c>
      <c r="N886" s="30">
        <v>2.45370321549685E-2</v>
      </c>
      <c r="O886" s="30">
        <v>0.97224026996840751</v>
      </c>
      <c r="P886" s="30">
        <v>2.7759730031592499E-2</v>
      </c>
      <c r="Q886" s="30">
        <f t="shared" si="107"/>
        <v>0.97371249980732655</v>
      </c>
      <c r="R886" s="30">
        <f t="shared" si="107"/>
        <v>2.6187500192673453E-2</v>
      </c>
      <c r="S886" s="31">
        <f t="shared" si="108"/>
        <v>0.98012400601171445</v>
      </c>
      <c r="T886" s="31">
        <v>1.98759939882855E-2</v>
      </c>
      <c r="U886" s="31">
        <f t="shared" si="109"/>
        <v>0.98168069161436944</v>
      </c>
      <c r="V886" s="31">
        <v>1.83193083856306E-2</v>
      </c>
      <c r="W886" s="31">
        <f t="shared" si="110"/>
        <v>0.98082441765671502</v>
      </c>
      <c r="X886" s="31">
        <f t="shared" si="110"/>
        <v>1.9075582343284974E-2</v>
      </c>
      <c r="Y886" s="21"/>
    </row>
    <row r="887" spans="12:25" x14ac:dyDescent="0.25">
      <c r="L887" s="6">
        <v>880</v>
      </c>
      <c r="M887" s="30">
        <v>0.97548650426011085</v>
      </c>
      <c r="N887" s="30">
        <v>2.4513495739889202E-2</v>
      </c>
      <c r="O887" s="30">
        <v>0.9722663952599595</v>
      </c>
      <c r="P887" s="30">
        <v>2.77336047400405E-2</v>
      </c>
      <c r="Q887" s="30">
        <f t="shared" si="107"/>
        <v>0.97373736170350722</v>
      </c>
      <c r="R887" s="30">
        <f t="shared" si="107"/>
        <v>2.6162638296492811E-2</v>
      </c>
      <c r="S887" s="31">
        <f t="shared" si="108"/>
        <v>0.98011764441766136</v>
      </c>
      <c r="T887" s="31">
        <v>1.9882355582338598E-2</v>
      </c>
      <c r="U887" s="31">
        <f t="shared" si="109"/>
        <v>0.98169382924400972</v>
      </c>
      <c r="V887" s="31">
        <v>1.8306170755990302E-2</v>
      </c>
      <c r="W887" s="31">
        <f t="shared" si="110"/>
        <v>0.98082805785065363</v>
      </c>
      <c r="X887" s="31">
        <f t="shared" si="110"/>
        <v>1.9071942149346321E-2</v>
      </c>
      <c r="Y887" s="21"/>
    </row>
    <row r="888" spans="12:25" x14ac:dyDescent="0.25">
      <c r="L888" s="6">
        <v>881</v>
      </c>
      <c r="M888" s="30">
        <v>0.97550997650687354</v>
      </c>
      <c r="N888" s="30">
        <v>2.4490023493126501E-2</v>
      </c>
      <c r="O888" s="30">
        <v>0.97229243763725193</v>
      </c>
      <c r="P888" s="30">
        <v>2.77075623627481E-2</v>
      </c>
      <c r="Q888" s="30">
        <f t="shared" si="107"/>
        <v>0.97376214982299403</v>
      </c>
      <c r="R888" s="30">
        <f t="shared" si="107"/>
        <v>2.6137850177006108E-2</v>
      </c>
      <c r="S888" s="31">
        <f t="shared" si="108"/>
        <v>0.98011128285461213</v>
      </c>
      <c r="T888" s="31">
        <v>1.98887171453879E-2</v>
      </c>
      <c r="U888" s="31">
        <f t="shared" si="109"/>
        <v>0.9817067708555629</v>
      </c>
      <c r="V888" s="31">
        <v>1.8293229144437099E-2</v>
      </c>
      <c r="W888" s="31">
        <f t="shared" si="110"/>
        <v>0.98083159752201432</v>
      </c>
      <c r="X888" s="31">
        <f t="shared" si="110"/>
        <v>1.9068402477985698E-2</v>
      </c>
      <c r="Y888" s="21"/>
    </row>
    <row r="889" spans="12:25" x14ac:dyDescent="0.25">
      <c r="L889" s="6">
        <v>882</v>
      </c>
      <c r="M889" s="30">
        <v>0.97553338512351062</v>
      </c>
      <c r="N889" s="30">
        <v>2.44666148764894E-2</v>
      </c>
      <c r="O889" s="30">
        <v>0.97231839779661455</v>
      </c>
      <c r="P889" s="30">
        <v>2.7681602203385499E-2</v>
      </c>
      <c r="Q889" s="30">
        <f t="shared" si="107"/>
        <v>0.97378686478503329</v>
      </c>
      <c r="R889" s="30">
        <f t="shared" si="107"/>
        <v>2.6113135214966762E-2</v>
      </c>
      <c r="S889" s="31">
        <f t="shared" si="108"/>
        <v>0.98010492867195531</v>
      </c>
      <c r="T889" s="31">
        <v>1.9895071328044699E-2</v>
      </c>
      <c r="U889" s="31">
        <f t="shared" si="109"/>
        <v>0.98171951817069436</v>
      </c>
      <c r="V889" s="31">
        <v>1.8280481829305601E-2</v>
      </c>
      <c r="W889" s="31">
        <f t="shared" si="110"/>
        <v>0.98083504113299136</v>
      </c>
      <c r="X889" s="31">
        <f t="shared" si="110"/>
        <v>1.9064958867008611E-2</v>
      </c>
      <c r="Y889" s="21"/>
    </row>
    <row r="890" spans="12:25" x14ac:dyDescent="0.25">
      <c r="L890" s="6">
        <v>883</v>
      </c>
      <c r="M890" s="30">
        <v>0.97555673064821335</v>
      </c>
      <c r="N890" s="30">
        <v>2.4443269351786701E-2</v>
      </c>
      <c r="O890" s="30">
        <v>0.97234427643437704</v>
      </c>
      <c r="P890" s="30">
        <v>2.7655723565623E-2</v>
      </c>
      <c r="Q890" s="30">
        <f t="shared" si="107"/>
        <v>0.97381150720887188</v>
      </c>
      <c r="R890" s="30">
        <f t="shared" si="107"/>
        <v>2.6088492791128161E-2</v>
      </c>
      <c r="S890" s="31">
        <f t="shared" si="108"/>
        <v>0.98009858921907955</v>
      </c>
      <c r="T890" s="31">
        <v>1.9901410780920399E-2</v>
      </c>
      <c r="U890" s="31">
        <f t="shared" si="109"/>
        <v>0.98173207291106979</v>
      </c>
      <c r="V890" s="31">
        <v>1.82679270889302E-2</v>
      </c>
      <c r="W890" s="31">
        <f t="shared" si="110"/>
        <v>0.98083839314577947</v>
      </c>
      <c r="X890" s="31">
        <f t="shared" si="110"/>
        <v>1.9061606854220536E-2</v>
      </c>
      <c r="Y890" s="21"/>
    </row>
    <row r="891" spans="12:25" x14ac:dyDescent="0.25">
      <c r="L891" s="6">
        <v>884</v>
      </c>
      <c r="M891" s="30">
        <v>0.97558001361917257</v>
      </c>
      <c r="N891" s="30">
        <v>2.4419986380827399E-2</v>
      </c>
      <c r="O891" s="30">
        <v>0.97237007424686905</v>
      </c>
      <c r="P891" s="30">
        <v>2.7629925753131002E-2</v>
      </c>
      <c r="Q891" s="30">
        <f t="shared" si="107"/>
        <v>0.97383607771375624</v>
      </c>
      <c r="R891" s="30">
        <f t="shared" si="107"/>
        <v>2.6063922286243834E-2</v>
      </c>
      <c r="S891" s="31">
        <f t="shared" si="108"/>
        <v>0.98009227184537362</v>
      </c>
      <c r="T891" s="31">
        <v>1.9907728154626401E-2</v>
      </c>
      <c r="U891" s="31">
        <f t="shared" si="109"/>
        <v>0.98174443679835455</v>
      </c>
      <c r="V891" s="31">
        <v>1.8255563201645401E-2</v>
      </c>
      <c r="W891" s="31">
        <f t="shared" si="110"/>
        <v>0.98084165802257295</v>
      </c>
      <c r="X891" s="31">
        <f t="shared" si="110"/>
        <v>1.9058341977426986E-2</v>
      </c>
      <c r="Y891" s="21"/>
    </row>
    <row r="892" spans="12:25" x14ac:dyDescent="0.25">
      <c r="L892" s="6">
        <v>885</v>
      </c>
      <c r="M892" s="30">
        <v>0.97560323457457954</v>
      </c>
      <c r="N892" s="30">
        <v>2.4396765425420502E-2</v>
      </c>
      <c r="O892" s="30">
        <v>0.97239579193042036</v>
      </c>
      <c r="P892" s="30">
        <v>2.7604208069579601E-2</v>
      </c>
      <c r="Q892" s="30">
        <f t="shared" si="107"/>
        <v>0.9738605769189328</v>
      </c>
      <c r="R892" s="30">
        <f t="shared" si="107"/>
        <v>2.6039423081067162E-2</v>
      </c>
      <c r="S892" s="31">
        <f t="shared" si="108"/>
        <v>0.98008598390022605</v>
      </c>
      <c r="T892" s="31">
        <v>1.9914016099774001E-2</v>
      </c>
      <c r="U892" s="31">
        <f t="shared" si="109"/>
        <v>0.98175661155421445</v>
      </c>
      <c r="V892" s="31">
        <v>1.8243388445785599E-2</v>
      </c>
      <c r="W892" s="31">
        <f t="shared" si="110"/>
        <v>0.98084484022556662</v>
      </c>
      <c r="X892" s="31">
        <f t="shared" si="110"/>
        <v>1.9055159774433374E-2</v>
      </c>
      <c r="Y892" s="21"/>
    </row>
    <row r="893" spans="12:25" x14ac:dyDescent="0.25">
      <c r="L893" s="6">
        <v>886</v>
      </c>
      <c r="M893" s="30">
        <v>0.97562639405262508</v>
      </c>
      <c r="N893" s="30">
        <v>2.43736059473749E-2</v>
      </c>
      <c r="O893" s="30">
        <v>0.97242143018136062</v>
      </c>
      <c r="P893" s="30">
        <v>2.75785698186394E-2</v>
      </c>
      <c r="Q893" s="30">
        <f t="shared" si="107"/>
        <v>0.97388500544364831</v>
      </c>
      <c r="R893" s="30">
        <f t="shared" si="107"/>
        <v>2.6014994556351725E-2</v>
      </c>
      <c r="S893" s="31">
        <f t="shared" si="108"/>
        <v>0.9800797327330254</v>
      </c>
      <c r="T893" s="31">
        <v>1.9920267266974601E-2</v>
      </c>
      <c r="U893" s="31">
        <f t="shared" si="109"/>
        <v>0.98176859890031465</v>
      </c>
      <c r="V893" s="31">
        <v>1.8231401099685299E-2</v>
      </c>
      <c r="W893" s="31">
        <f t="shared" si="110"/>
        <v>0.98084794421695476</v>
      </c>
      <c r="X893" s="31">
        <f t="shared" si="110"/>
        <v>1.9052055783045221E-2</v>
      </c>
      <c r="Y893" s="21"/>
    </row>
    <row r="894" spans="12:25" x14ac:dyDescent="0.25">
      <c r="L894" s="6">
        <v>887</v>
      </c>
      <c r="M894" s="30">
        <v>0.97564949259150047</v>
      </c>
      <c r="N894" s="30">
        <v>2.4350507408499499E-2</v>
      </c>
      <c r="O894" s="30">
        <v>0.97244698969601961</v>
      </c>
      <c r="P894" s="30">
        <v>2.7553010303980399E-2</v>
      </c>
      <c r="Q894" s="30">
        <f t="shared" si="107"/>
        <v>0.97390936390714922</v>
      </c>
      <c r="R894" s="30">
        <f t="shared" si="107"/>
        <v>2.5990636092850801E-2</v>
      </c>
      <c r="S894" s="31">
        <f t="shared" si="108"/>
        <v>0.98007352569316031</v>
      </c>
      <c r="T894" s="31">
        <v>1.9926474306839699E-2</v>
      </c>
      <c r="U894" s="31">
        <f t="shared" si="109"/>
        <v>0.98178040055832105</v>
      </c>
      <c r="V894" s="31">
        <v>1.8219599441678901E-2</v>
      </c>
      <c r="W894" s="31">
        <f t="shared" si="110"/>
        <v>0.98085097445893199</v>
      </c>
      <c r="X894" s="31">
        <f t="shared" si="110"/>
        <v>1.9049025541068042E-2</v>
      </c>
      <c r="Y894" s="21"/>
    </row>
    <row r="895" spans="12:25" x14ac:dyDescent="0.25">
      <c r="L895" s="6">
        <v>888</v>
      </c>
      <c r="M895" s="30">
        <v>0.97567253072939675</v>
      </c>
      <c r="N895" s="30">
        <v>2.43274692706032E-2</v>
      </c>
      <c r="O895" s="30">
        <v>0.97247247117072688</v>
      </c>
      <c r="P895" s="30">
        <v>2.7527528829273101E-2</v>
      </c>
      <c r="Q895" s="30">
        <f t="shared" si="107"/>
        <v>0.97393365292868206</v>
      </c>
      <c r="R895" s="30">
        <f t="shared" si="107"/>
        <v>2.5966347071317931E-2</v>
      </c>
      <c r="S895" s="31">
        <f t="shared" si="108"/>
        <v>0.98006737013001954</v>
      </c>
      <c r="T895" s="31">
        <v>1.9932629869980501E-2</v>
      </c>
      <c r="U895" s="31">
        <f t="shared" si="109"/>
        <v>0.98179201824989903</v>
      </c>
      <c r="V895" s="31">
        <v>1.8207981750101E-2</v>
      </c>
      <c r="W895" s="31">
        <f t="shared" si="110"/>
        <v>0.9808539354136927</v>
      </c>
      <c r="X895" s="31">
        <f t="shared" si="110"/>
        <v>1.9046064586307306E-2</v>
      </c>
      <c r="Y895" s="21"/>
    </row>
    <row r="896" spans="12:25" x14ac:dyDescent="0.25">
      <c r="L896" s="6">
        <v>889</v>
      </c>
      <c r="M896" s="30">
        <v>0.97569550900450486</v>
      </c>
      <c r="N896" s="30">
        <v>2.4304490995495101E-2</v>
      </c>
      <c r="O896" s="30">
        <v>0.97249787530181242</v>
      </c>
      <c r="P896" s="30">
        <v>2.7502124698187601E-2</v>
      </c>
      <c r="Q896" s="30">
        <f t="shared" si="107"/>
        <v>0.97395787312749349</v>
      </c>
      <c r="R896" s="30">
        <f t="shared" si="107"/>
        <v>2.5942126872506535E-2</v>
      </c>
      <c r="S896" s="31">
        <f t="shared" si="108"/>
        <v>0.98006127339299165</v>
      </c>
      <c r="T896" s="31">
        <v>1.9938726607008399E-2</v>
      </c>
      <c r="U896" s="31">
        <f t="shared" si="109"/>
        <v>0.98180345369671396</v>
      </c>
      <c r="V896" s="31">
        <v>1.8196546303286001E-2</v>
      </c>
      <c r="W896" s="31">
        <f t="shared" si="110"/>
        <v>0.98085683154343162</v>
      </c>
      <c r="X896" s="31">
        <f t="shared" si="110"/>
        <v>1.904316845656848E-2</v>
      </c>
      <c r="Y896" s="21"/>
    </row>
    <row r="897" spans="12:25" x14ac:dyDescent="0.25">
      <c r="L897" s="6">
        <v>890</v>
      </c>
      <c r="M897" s="30">
        <v>0.97571842795501595</v>
      </c>
      <c r="N897" s="30">
        <v>2.4281572044984101E-2</v>
      </c>
      <c r="O897" s="30">
        <v>0.97252320278560556</v>
      </c>
      <c r="P897" s="30">
        <v>2.7476797214394399E-2</v>
      </c>
      <c r="Q897" s="30">
        <f t="shared" si="107"/>
        <v>0.97398202512282994</v>
      </c>
      <c r="R897" s="30">
        <f t="shared" si="107"/>
        <v>2.5917974877170145E-2</v>
      </c>
      <c r="S897" s="31">
        <f t="shared" si="108"/>
        <v>0.98005524283146506</v>
      </c>
      <c r="T897" s="31">
        <v>1.9944757168534999E-2</v>
      </c>
      <c r="U897" s="31">
        <f t="shared" si="109"/>
        <v>0.98181470862043174</v>
      </c>
      <c r="V897" s="31">
        <v>1.81852913795683E-2</v>
      </c>
      <c r="W897" s="31">
        <f t="shared" si="110"/>
        <v>0.98085966731034291</v>
      </c>
      <c r="X897" s="31">
        <f t="shared" si="110"/>
        <v>1.9040332689657127E-2</v>
      </c>
      <c r="Y897" s="21"/>
    </row>
    <row r="898" spans="12:25" x14ac:dyDescent="0.25">
      <c r="L898" s="6">
        <v>891</v>
      </c>
      <c r="M898" s="30">
        <v>0.97574128811912098</v>
      </c>
      <c r="N898" s="30">
        <v>2.4258711880879E-2</v>
      </c>
      <c r="O898" s="30">
        <v>0.97254845431843628</v>
      </c>
      <c r="P898" s="30">
        <v>2.7451545681563699E-2</v>
      </c>
      <c r="Q898" s="30">
        <f t="shared" si="107"/>
        <v>0.97400610953393785</v>
      </c>
      <c r="R898" s="30">
        <f t="shared" si="107"/>
        <v>2.5893890466062094E-2</v>
      </c>
      <c r="S898" s="31">
        <f t="shared" si="108"/>
        <v>0.98004928579482864</v>
      </c>
      <c r="T898" s="31">
        <v>1.9950714205171399E-2</v>
      </c>
      <c r="U898" s="31">
        <f t="shared" si="109"/>
        <v>0.98182578474271764</v>
      </c>
      <c r="V898" s="31">
        <v>1.8174215257282401E-2</v>
      </c>
      <c r="W898" s="31">
        <f t="shared" si="110"/>
        <v>0.98086244717662141</v>
      </c>
      <c r="X898" s="31">
        <f t="shared" si="110"/>
        <v>1.9037552823378615E-2</v>
      </c>
      <c r="Y898" s="21"/>
    </row>
    <row r="899" spans="12:25" x14ac:dyDescent="0.25">
      <c r="L899" s="6">
        <v>892</v>
      </c>
      <c r="M899" s="30">
        <v>0.97576409003501108</v>
      </c>
      <c r="N899" s="30">
        <v>2.4235909964988901E-2</v>
      </c>
      <c r="O899" s="30">
        <v>0.97257363059663415</v>
      </c>
      <c r="P899" s="30">
        <v>2.7426369403365802E-2</v>
      </c>
      <c r="Q899" s="30">
        <f t="shared" si="107"/>
        <v>0.97403012698006408</v>
      </c>
      <c r="R899" s="30">
        <f t="shared" si="107"/>
        <v>2.5869873019935916E-2</v>
      </c>
      <c r="S899" s="31">
        <f t="shared" si="108"/>
        <v>0.98004340963247094</v>
      </c>
      <c r="T899" s="31">
        <v>1.9956590367529101E-2</v>
      </c>
      <c r="U899" s="31">
        <f t="shared" si="109"/>
        <v>0.98183668378523725</v>
      </c>
      <c r="V899" s="31">
        <v>1.8163316214762699E-2</v>
      </c>
      <c r="W899" s="31">
        <f t="shared" si="110"/>
        <v>0.98086517560446151</v>
      </c>
      <c r="X899" s="31">
        <f t="shared" si="110"/>
        <v>1.9034824395538462E-2</v>
      </c>
      <c r="Y899" s="21"/>
    </row>
    <row r="900" spans="12:25" x14ac:dyDescent="0.25">
      <c r="L900" s="6">
        <v>893</v>
      </c>
      <c r="M900" s="30">
        <v>0.97578683424087731</v>
      </c>
      <c r="N900" s="30">
        <v>2.42131657591227E-2</v>
      </c>
      <c r="O900" s="30">
        <v>0.97259873231652905</v>
      </c>
      <c r="P900" s="30">
        <v>2.7401267683470901E-2</v>
      </c>
      <c r="Q900" s="30">
        <f t="shared" si="107"/>
        <v>0.97405407808045497</v>
      </c>
      <c r="R900" s="30">
        <f t="shared" si="107"/>
        <v>2.5845921919544983E-2</v>
      </c>
      <c r="S900" s="31">
        <f t="shared" si="108"/>
        <v>0.98003762169378061</v>
      </c>
      <c r="T900" s="31">
        <v>1.99623783062194E-2</v>
      </c>
      <c r="U900" s="31">
        <f t="shared" si="109"/>
        <v>0.98184740746965615</v>
      </c>
      <c r="V900" s="31">
        <v>1.8152592530343799E-2</v>
      </c>
      <c r="W900" s="31">
        <f t="shared" si="110"/>
        <v>0.98086785705605783</v>
      </c>
      <c r="X900" s="31">
        <f t="shared" si="110"/>
        <v>1.9032142943942183E-2</v>
      </c>
      <c r="Y900" s="21"/>
    </row>
    <row r="901" spans="12:25" x14ac:dyDescent="0.25">
      <c r="L901" s="6">
        <v>894</v>
      </c>
      <c r="M901" s="30">
        <v>0.97580952127491072</v>
      </c>
      <c r="N901" s="30">
        <v>2.4190478725089299E-2</v>
      </c>
      <c r="O901" s="30">
        <v>0.97262376017445051</v>
      </c>
      <c r="P901" s="30">
        <v>2.73762398255495E-2</v>
      </c>
      <c r="Q901" s="30">
        <f t="shared" si="107"/>
        <v>0.97407796345435727</v>
      </c>
      <c r="R901" s="30">
        <f t="shared" si="107"/>
        <v>2.5822036545642829E-2</v>
      </c>
      <c r="S901" s="31">
        <f t="shared" si="108"/>
        <v>0.9800319293281462</v>
      </c>
      <c r="T901" s="31">
        <v>1.9968070671853799E-2</v>
      </c>
      <c r="U901" s="31">
        <f t="shared" si="109"/>
        <v>0.98185795751763993</v>
      </c>
      <c r="V901" s="31">
        <v>1.81420424823601E-2</v>
      </c>
      <c r="W901" s="31">
        <f t="shared" si="110"/>
        <v>0.98087049599360476</v>
      </c>
      <c r="X901" s="31">
        <f t="shared" si="110"/>
        <v>1.9029504006395297E-2</v>
      </c>
      <c r="Y901" s="21"/>
    </row>
    <row r="902" spans="12:25" x14ac:dyDescent="0.25">
      <c r="L902" s="6">
        <v>895</v>
      </c>
      <c r="M902" s="30">
        <v>0.97583215167530235</v>
      </c>
      <c r="N902" s="30">
        <v>2.4167848324697701E-2</v>
      </c>
      <c r="O902" s="30">
        <v>0.97264871486672821</v>
      </c>
      <c r="P902" s="30">
        <v>2.7351285133271799E-2</v>
      </c>
      <c r="Q902" s="30">
        <f t="shared" si="107"/>
        <v>0.97410178372101719</v>
      </c>
      <c r="R902" s="30">
        <f t="shared" si="107"/>
        <v>2.5798216278982884E-2</v>
      </c>
      <c r="S902" s="31">
        <f t="shared" si="108"/>
        <v>0.98002633988495624</v>
      </c>
      <c r="T902" s="31">
        <v>1.9973660115043701E-2</v>
      </c>
      <c r="U902" s="31">
        <f t="shared" si="109"/>
        <v>0.98186833565085385</v>
      </c>
      <c r="V902" s="31">
        <v>1.81316643491461E-2</v>
      </c>
      <c r="W902" s="31">
        <f t="shared" si="110"/>
        <v>0.98087309687929669</v>
      </c>
      <c r="X902" s="31">
        <f t="shared" si="110"/>
        <v>1.9026903120703317E-2</v>
      </c>
      <c r="Y902" s="21"/>
    </row>
    <row r="903" spans="12:25" x14ac:dyDescent="0.25">
      <c r="L903" s="6">
        <v>896</v>
      </c>
      <c r="M903" s="30">
        <v>0.97585472598024325</v>
      </c>
      <c r="N903" s="30">
        <v>2.4145274019756802E-2</v>
      </c>
      <c r="O903" s="30">
        <v>0.97267359708969203</v>
      </c>
      <c r="P903" s="30">
        <v>2.7326402910307999E-2</v>
      </c>
      <c r="Q903" s="30">
        <f t="shared" si="107"/>
        <v>0.9741255394996815</v>
      </c>
      <c r="R903" s="30">
        <f t="shared" si="107"/>
        <v>2.5774460500318536E-2</v>
      </c>
      <c r="S903" s="31">
        <f t="shared" si="108"/>
        <v>0.98002086071359973</v>
      </c>
      <c r="T903" s="31">
        <v>1.9979139286400299E-2</v>
      </c>
      <c r="U903" s="31">
        <f t="shared" si="109"/>
        <v>0.98187854359096383</v>
      </c>
      <c r="V903" s="31">
        <v>1.8121456409036198E-2</v>
      </c>
      <c r="W903" s="31">
        <f t="shared" si="110"/>
        <v>0.98087566417532845</v>
      </c>
      <c r="X903" s="31">
        <f t="shared" si="110"/>
        <v>1.9024335824671612E-2</v>
      </c>
      <c r="Y903" s="21"/>
    </row>
    <row r="904" spans="12:25" x14ac:dyDescent="0.25">
      <c r="L904" s="6">
        <v>897</v>
      </c>
      <c r="M904" s="30">
        <v>0.97587724472792448</v>
      </c>
      <c r="N904" s="30">
        <v>2.41227552720755E-2</v>
      </c>
      <c r="O904" s="30">
        <v>0.97269840753967152</v>
      </c>
      <c r="P904" s="30">
        <v>2.7301592460328501E-2</v>
      </c>
      <c r="Q904" s="30">
        <f t="shared" ref="Q904:R967" si="111">(O904*0.5129)+(M904*0.487)</f>
        <v>0.97414923140959675</v>
      </c>
      <c r="R904" s="30">
        <f t="shared" si="111"/>
        <v>2.5750768590403258E-2</v>
      </c>
      <c r="S904" s="31">
        <f t="shared" ref="S904:S967" si="112">1-T904</f>
        <v>0.98001549916346486</v>
      </c>
      <c r="T904" s="31">
        <v>1.99845008365351E-2</v>
      </c>
      <c r="U904" s="31">
        <f t="shared" ref="U904:U967" si="113">1-V904</f>
        <v>0.98188858305963522</v>
      </c>
      <c r="V904" s="31">
        <v>1.8111416940364802E-2</v>
      </c>
      <c r="W904" s="31">
        <f t="shared" ref="W904:X967" si="114">(U904*0.5129)+(S904*0.487)</f>
        <v>0.98087820234389422</v>
      </c>
      <c r="X904" s="31">
        <f t="shared" si="114"/>
        <v>1.9021797656105698E-2</v>
      </c>
      <c r="Y904" s="21"/>
    </row>
    <row r="905" spans="12:25" x14ac:dyDescent="0.25">
      <c r="L905" s="6">
        <v>898</v>
      </c>
      <c r="M905" s="30">
        <v>0.97589970845653717</v>
      </c>
      <c r="N905" s="30">
        <v>2.4100291543462798E-2</v>
      </c>
      <c r="O905" s="30">
        <v>0.97272314691299644</v>
      </c>
      <c r="P905" s="30">
        <v>2.7276853087003599E-2</v>
      </c>
      <c r="Q905" s="30">
        <f t="shared" si="111"/>
        <v>0.97417286007000947</v>
      </c>
      <c r="R905" s="30">
        <f t="shared" si="111"/>
        <v>2.5727139929990532E-2</v>
      </c>
      <c r="S905" s="31">
        <f t="shared" si="112"/>
        <v>0.98001026258394064</v>
      </c>
      <c r="T905" s="31">
        <v>1.9989737416059399E-2</v>
      </c>
      <c r="U905" s="31">
        <f t="shared" si="113"/>
        <v>0.98189845577853341</v>
      </c>
      <c r="V905" s="31">
        <v>1.8101544221466599E-2</v>
      </c>
      <c r="W905" s="31">
        <f t="shared" si="114"/>
        <v>0.98088071584718883</v>
      </c>
      <c r="X905" s="31">
        <f t="shared" si="114"/>
        <v>1.9019284152811143E-2</v>
      </c>
      <c r="Y905" s="21"/>
    </row>
    <row r="906" spans="12:25" x14ac:dyDescent="0.25">
      <c r="L906" s="6">
        <v>899</v>
      </c>
      <c r="M906" s="30">
        <v>0.97592211770427229</v>
      </c>
      <c r="N906" s="30">
        <v>2.4077882295727701E-2</v>
      </c>
      <c r="O906" s="30">
        <v>0.97274781590599635</v>
      </c>
      <c r="P906" s="30">
        <v>2.7252184094003599E-2</v>
      </c>
      <c r="Q906" s="30">
        <f t="shared" si="111"/>
        <v>0.9741964261001661</v>
      </c>
      <c r="R906" s="30">
        <f t="shared" si="111"/>
        <v>2.5703573899833836E-2</v>
      </c>
      <c r="S906" s="31">
        <f t="shared" si="112"/>
        <v>0.98000515832441537</v>
      </c>
      <c r="T906" s="31">
        <v>1.9994841675584601E-2</v>
      </c>
      <c r="U906" s="31">
        <f t="shared" si="113"/>
        <v>0.98190816346932419</v>
      </c>
      <c r="V906" s="31">
        <v>1.8091836530675798E-2</v>
      </c>
      <c r="W906" s="31">
        <f t="shared" si="114"/>
        <v>0.98088320914740668</v>
      </c>
      <c r="X906" s="31">
        <f t="shared" si="114"/>
        <v>1.9016790852593318E-2</v>
      </c>
      <c r="Y906" s="21"/>
    </row>
    <row r="907" spans="12:25" x14ac:dyDescent="0.25">
      <c r="L907" s="6">
        <v>900</v>
      </c>
      <c r="M907" s="30">
        <v>0.97594447300932097</v>
      </c>
      <c r="N907" s="30">
        <v>2.4055526990679001E-2</v>
      </c>
      <c r="O907" s="30">
        <v>0.97277241521500124</v>
      </c>
      <c r="P907" s="30">
        <v>2.7227584784998801E-2</v>
      </c>
      <c r="Q907" s="30">
        <f t="shared" si="111"/>
        <v>0.97421993011931352</v>
      </c>
      <c r="R907" s="30">
        <f t="shared" si="111"/>
        <v>2.5680069880686558E-2</v>
      </c>
      <c r="S907" s="31">
        <f t="shared" si="112"/>
        <v>0.98000019373427782</v>
      </c>
      <c r="T907" s="31">
        <v>1.99998062657222E-2</v>
      </c>
      <c r="U907" s="31">
        <f t="shared" si="113"/>
        <v>0.98191770785367305</v>
      </c>
      <c r="V907" s="31">
        <v>1.8082292146326999E-2</v>
      </c>
      <c r="W907" s="31">
        <f t="shared" si="114"/>
        <v>0.98088568670674225</v>
      </c>
      <c r="X907" s="31">
        <f t="shared" si="114"/>
        <v>1.9014313293257829E-2</v>
      </c>
      <c r="Y907" s="21"/>
    </row>
    <row r="908" spans="12:25" x14ac:dyDescent="0.25">
      <c r="L908" s="6">
        <v>901</v>
      </c>
      <c r="M908" s="30">
        <v>0.97596677490987416</v>
      </c>
      <c r="N908" s="30">
        <v>2.4033225090125801E-2</v>
      </c>
      <c r="O908" s="30">
        <v>0.97279694553634055</v>
      </c>
      <c r="P908" s="30">
        <v>2.72030544636594E-2</v>
      </c>
      <c r="Q908" s="30">
        <f t="shared" si="111"/>
        <v>0.97424337274669781</v>
      </c>
      <c r="R908" s="30">
        <f t="shared" si="111"/>
        <v>2.5656627253302172E-2</v>
      </c>
      <c r="S908" s="31">
        <f t="shared" si="112"/>
        <v>0.97999537469192921</v>
      </c>
      <c r="T908" s="31">
        <v>2.00046253080708E-2</v>
      </c>
      <c r="U908" s="31">
        <f t="shared" si="113"/>
        <v>0.98192709065324535</v>
      </c>
      <c r="V908" s="31">
        <v>1.8072909346754599E-2</v>
      </c>
      <c r="W908" s="31">
        <f t="shared" si="114"/>
        <v>0.98088815227101911</v>
      </c>
      <c r="X908" s="31">
        <f t="shared" si="114"/>
        <v>1.9011847728980916E-2</v>
      </c>
      <c r="Y908" s="21"/>
    </row>
    <row r="909" spans="12:25" x14ac:dyDescent="0.25">
      <c r="L909" s="6">
        <v>902</v>
      </c>
      <c r="M909" s="30">
        <v>0.97598902394412312</v>
      </c>
      <c r="N909" s="30">
        <v>2.40109760558769E-2</v>
      </c>
      <c r="O909" s="30">
        <v>0.97282140756634428</v>
      </c>
      <c r="P909" s="30">
        <v>2.71785924336557E-2</v>
      </c>
      <c r="Q909" s="30">
        <f t="shared" si="111"/>
        <v>0.97426675460156598</v>
      </c>
      <c r="R909" s="30">
        <f t="shared" si="111"/>
        <v>2.5633245398434059E-2</v>
      </c>
      <c r="S909" s="31">
        <f t="shared" si="112"/>
        <v>0.97999070119182141</v>
      </c>
      <c r="T909" s="31">
        <v>2.0009298808178599E-2</v>
      </c>
      <c r="U909" s="31">
        <f t="shared" si="113"/>
        <v>0.9819363135897069</v>
      </c>
      <c r="V909" s="31">
        <v>1.8063686410293101E-2</v>
      </c>
      <c r="W909" s="31">
        <f t="shared" si="114"/>
        <v>0.98089060672057771</v>
      </c>
      <c r="X909" s="31">
        <f t="shared" si="114"/>
        <v>1.9009393279422311E-2</v>
      </c>
      <c r="Y909" s="21"/>
    </row>
    <row r="910" spans="12:25" x14ac:dyDescent="0.25">
      <c r="L910" s="6">
        <v>903</v>
      </c>
      <c r="M910" s="30">
        <v>0.97601122065025858</v>
      </c>
      <c r="N910" s="30">
        <v>2.3988779349741401E-2</v>
      </c>
      <c r="O910" s="30">
        <v>0.97284580200134185</v>
      </c>
      <c r="P910" s="30">
        <v>2.7154197998658199E-2</v>
      </c>
      <c r="Q910" s="30">
        <f t="shared" si="111"/>
        <v>0.97429007630316422</v>
      </c>
      <c r="R910" s="30">
        <f t="shared" si="111"/>
        <v>2.5609923696835853E-2</v>
      </c>
      <c r="S910" s="31">
        <f t="shared" si="112"/>
        <v>0.97998617175741876</v>
      </c>
      <c r="T910" s="31">
        <v>2.0013828242581199E-2</v>
      </c>
      <c r="U910" s="31">
        <f t="shared" si="113"/>
        <v>0.98194537838472296</v>
      </c>
      <c r="V910" s="31">
        <v>1.8054621615276999E-2</v>
      </c>
      <c r="W910" s="31">
        <f t="shared" si="114"/>
        <v>0.98089305021938733</v>
      </c>
      <c r="X910" s="31">
        <f t="shared" si="114"/>
        <v>1.9006949780612618E-2</v>
      </c>
      <c r="Y910" s="21"/>
    </row>
    <row r="911" spans="12:25" x14ac:dyDescent="0.25">
      <c r="L911" s="6">
        <v>904</v>
      </c>
      <c r="M911" s="30">
        <v>0.97603336556647202</v>
      </c>
      <c r="N911" s="30">
        <v>2.3966634433527999E-2</v>
      </c>
      <c r="O911" s="30">
        <v>0.97287012953766305</v>
      </c>
      <c r="P911" s="30">
        <v>2.7129870462336999E-2</v>
      </c>
      <c r="Q911" s="30">
        <f t="shared" si="111"/>
        <v>0.9743133384707392</v>
      </c>
      <c r="R911" s="30">
        <f t="shared" si="111"/>
        <v>2.5586661529260785E-2</v>
      </c>
      <c r="S911" s="31">
        <f t="shared" si="112"/>
        <v>0.9799817849121859</v>
      </c>
      <c r="T911" s="31">
        <v>2.0018215087814099E-2</v>
      </c>
      <c r="U911" s="31">
        <f t="shared" si="113"/>
        <v>0.98195428675995933</v>
      </c>
      <c r="V911" s="31">
        <v>1.8045713240040701E-2</v>
      </c>
      <c r="W911" s="31">
        <f t="shared" si="114"/>
        <v>0.98089548293141759</v>
      </c>
      <c r="X911" s="31">
        <f t="shared" si="114"/>
        <v>1.900451706858234E-2</v>
      </c>
      <c r="Y911" s="21"/>
    </row>
    <row r="912" spans="12:25" x14ac:dyDescent="0.25">
      <c r="L912" s="6">
        <v>905</v>
      </c>
      <c r="M912" s="30">
        <v>0.97605545923095405</v>
      </c>
      <c r="N912" s="30">
        <v>2.39445407690459E-2</v>
      </c>
      <c r="O912" s="30">
        <v>0.97289439087163765</v>
      </c>
      <c r="P912" s="30">
        <v>2.71056091283624E-2</v>
      </c>
      <c r="Q912" s="30">
        <f t="shared" si="111"/>
        <v>0.97433654172353767</v>
      </c>
      <c r="R912" s="30">
        <f t="shared" si="111"/>
        <v>2.5563458276462427E-2</v>
      </c>
      <c r="S912" s="31">
        <f t="shared" si="112"/>
        <v>0.97997753917958719</v>
      </c>
      <c r="T912" s="31">
        <v>2.0022460820412799E-2</v>
      </c>
      <c r="U912" s="31">
        <f t="shared" si="113"/>
        <v>0.98196304043708127</v>
      </c>
      <c r="V912" s="31">
        <v>1.8036959562918699E-2</v>
      </c>
      <c r="W912" s="31">
        <f t="shared" si="114"/>
        <v>0.98089790502063789</v>
      </c>
      <c r="X912" s="31">
        <f t="shared" si="114"/>
        <v>1.9002094979362033E-2</v>
      </c>
      <c r="Y912" s="21"/>
    </row>
    <row r="913" spans="12:25" x14ac:dyDescent="0.25">
      <c r="L913" s="6">
        <v>906</v>
      </c>
      <c r="M913" s="30">
        <v>0.97607750218189615</v>
      </c>
      <c r="N913" s="30">
        <v>2.3922497818103901E-2</v>
      </c>
      <c r="O913" s="30">
        <v>0.97291858669959519</v>
      </c>
      <c r="P913" s="30">
        <v>2.70814133004048E-2</v>
      </c>
      <c r="Q913" s="30">
        <f t="shared" si="111"/>
        <v>0.97435968668080575</v>
      </c>
      <c r="R913" s="30">
        <f t="shared" si="111"/>
        <v>2.5540313319194222E-2</v>
      </c>
      <c r="S913" s="31">
        <f t="shared" si="112"/>
        <v>0.97997343308308704</v>
      </c>
      <c r="T913" s="31">
        <v>2.0026566916913E-2</v>
      </c>
      <c r="U913" s="31">
        <f t="shared" si="113"/>
        <v>0.98197164113775448</v>
      </c>
      <c r="V913" s="31">
        <v>1.8028358862245498E-2</v>
      </c>
      <c r="W913" s="31">
        <f t="shared" si="114"/>
        <v>0.98090031665101762</v>
      </c>
      <c r="X913" s="31">
        <f t="shared" si="114"/>
        <v>1.8999683348982346E-2</v>
      </c>
      <c r="Y913" s="21"/>
    </row>
    <row r="914" spans="12:25" x14ac:dyDescent="0.25">
      <c r="L914" s="6">
        <v>907</v>
      </c>
      <c r="M914" s="30">
        <v>0.97609949495748904</v>
      </c>
      <c r="N914" s="30">
        <v>2.39005050425109E-2</v>
      </c>
      <c r="O914" s="30">
        <v>0.97294271771786556</v>
      </c>
      <c r="P914" s="30">
        <v>2.7057282282134401E-2</v>
      </c>
      <c r="Q914" s="30">
        <f t="shared" si="111"/>
        <v>0.9743827739617904</v>
      </c>
      <c r="R914" s="30">
        <f t="shared" si="111"/>
        <v>2.5517226038209544E-2</v>
      </c>
      <c r="S914" s="31">
        <f t="shared" si="112"/>
        <v>0.97996946514614991</v>
      </c>
      <c r="T914" s="31">
        <v>2.0030534853850101E-2</v>
      </c>
      <c r="U914" s="31">
        <f t="shared" si="113"/>
        <v>0.98198009058364455</v>
      </c>
      <c r="V914" s="31">
        <v>1.8019909416355399E-2</v>
      </c>
      <c r="W914" s="31">
        <f t="shared" si="114"/>
        <v>0.9809027179865264</v>
      </c>
      <c r="X914" s="31">
        <f t="shared" si="114"/>
        <v>1.8997282013473685E-2</v>
      </c>
      <c r="Y914" s="21"/>
    </row>
    <row r="915" spans="12:25" x14ac:dyDescent="0.25">
      <c r="L915" s="6">
        <v>908</v>
      </c>
      <c r="M915" s="30">
        <v>0.976121438095924</v>
      </c>
      <c r="N915" s="30">
        <v>2.3878561904076001E-2</v>
      </c>
      <c r="O915" s="30">
        <v>0.97296678462277841</v>
      </c>
      <c r="P915" s="30">
        <v>2.7033215377221601E-2</v>
      </c>
      <c r="Q915" s="30">
        <f t="shared" si="111"/>
        <v>0.97440580418573808</v>
      </c>
      <c r="R915" s="30">
        <f t="shared" si="111"/>
        <v>2.5494195814261971E-2</v>
      </c>
      <c r="S915" s="31">
        <f t="shared" si="112"/>
        <v>0.97996563389224034</v>
      </c>
      <c r="T915" s="31">
        <v>2.0034366107759698E-2</v>
      </c>
      <c r="U915" s="31">
        <f t="shared" si="113"/>
        <v>0.98198839049641695</v>
      </c>
      <c r="V915" s="31">
        <v>1.80116095035831E-2</v>
      </c>
      <c r="W915" s="31">
        <f t="shared" si="114"/>
        <v>0.98090510919113338</v>
      </c>
      <c r="X915" s="31">
        <f t="shared" si="114"/>
        <v>1.8994890808866745E-2</v>
      </c>
      <c r="Y915" s="21"/>
    </row>
    <row r="916" spans="12:25" x14ac:dyDescent="0.25">
      <c r="L916" s="6">
        <v>909</v>
      </c>
      <c r="M916" s="30">
        <v>0.97614333213539195</v>
      </c>
      <c r="N916" s="30">
        <v>2.3856667864608001E-2</v>
      </c>
      <c r="O916" s="30">
        <v>0.97299078811066342</v>
      </c>
      <c r="P916" s="30">
        <v>2.7009211889336599E-2</v>
      </c>
      <c r="Q916" s="30">
        <f t="shared" si="111"/>
        <v>0.9744287779718952</v>
      </c>
      <c r="R916" s="30">
        <f t="shared" si="111"/>
        <v>2.547122202810484E-2</v>
      </c>
      <c r="S916" s="31">
        <f t="shared" si="112"/>
        <v>0.97996193784482255</v>
      </c>
      <c r="T916" s="31">
        <v>2.0038062155177401E-2</v>
      </c>
      <c r="U916" s="31">
        <f t="shared" si="113"/>
        <v>0.98199654259773705</v>
      </c>
      <c r="V916" s="31">
        <v>1.8003457402262901E-2</v>
      </c>
      <c r="W916" s="31">
        <f t="shared" si="114"/>
        <v>0.98090749042880798</v>
      </c>
      <c r="X916" s="31">
        <f t="shared" si="114"/>
        <v>1.8992509571192036E-2</v>
      </c>
      <c r="Y916" s="21"/>
    </row>
    <row r="917" spans="12:25" x14ac:dyDescent="0.25">
      <c r="L917" s="6">
        <v>910</v>
      </c>
      <c r="M917" s="30">
        <v>0.97616517761408406</v>
      </c>
      <c r="N917" s="30">
        <v>2.3834822385915999E-2</v>
      </c>
      <c r="O917" s="30">
        <v>0.97301472887785034</v>
      </c>
      <c r="P917" s="30">
        <v>2.6985271122149702E-2</v>
      </c>
      <c r="Q917" s="30">
        <f t="shared" si="111"/>
        <v>0.97445169593950842</v>
      </c>
      <c r="R917" s="30">
        <f t="shared" si="111"/>
        <v>2.5448304060491672E-2</v>
      </c>
      <c r="S917" s="31">
        <f t="shared" si="112"/>
        <v>0.97995837552736131</v>
      </c>
      <c r="T917" s="31">
        <v>2.00416244726387E-2</v>
      </c>
      <c r="U917" s="31">
        <f t="shared" si="113"/>
        <v>0.98200454860927078</v>
      </c>
      <c r="V917" s="31">
        <v>1.7995451390729202E-2</v>
      </c>
      <c r="W917" s="31">
        <f t="shared" si="114"/>
        <v>0.98090986186352003</v>
      </c>
      <c r="X917" s="31">
        <f t="shared" si="114"/>
        <v>1.8990138136480053E-2</v>
      </c>
      <c r="Y917" s="21"/>
    </row>
    <row r="918" spans="12:25" x14ac:dyDescent="0.25">
      <c r="L918" s="6">
        <v>911</v>
      </c>
      <c r="M918" s="30">
        <v>0.97618697507019125</v>
      </c>
      <c r="N918" s="30">
        <v>2.3813024929808701E-2</v>
      </c>
      <c r="O918" s="30">
        <v>0.97303860762066874</v>
      </c>
      <c r="P918" s="30">
        <v>2.69613923793313E-2</v>
      </c>
      <c r="Q918" s="30">
        <f t="shared" si="111"/>
        <v>0.97447455870782407</v>
      </c>
      <c r="R918" s="30">
        <f t="shared" si="111"/>
        <v>2.542544129217586E-2</v>
      </c>
      <c r="S918" s="31">
        <f t="shared" si="112"/>
        <v>0.97995494546332085</v>
      </c>
      <c r="T918" s="31">
        <v>2.00450545366791E-2</v>
      </c>
      <c r="U918" s="31">
        <f t="shared" si="113"/>
        <v>0.98201241025268327</v>
      </c>
      <c r="V918" s="31">
        <v>1.79875897473167E-2</v>
      </c>
      <c r="W918" s="31">
        <f t="shared" si="114"/>
        <v>0.98091222365923847</v>
      </c>
      <c r="X918" s="31">
        <f t="shared" si="114"/>
        <v>1.8987776340761459E-2</v>
      </c>
      <c r="Y918" s="21"/>
    </row>
    <row r="919" spans="12:25" x14ac:dyDescent="0.25">
      <c r="L919" s="6">
        <v>912</v>
      </c>
      <c r="M919" s="30">
        <v>0.9762087250419047</v>
      </c>
      <c r="N919" s="30">
        <v>2.3791274958095299E-2</v>
      </c>
      <c r="O919" s="30">
        <v>0.97306242503544838</v>
      </c>
      <c r="P919" s="30">
        <v>2.6937574964551601E-2</v>
      </c>
      <c r="Q919" s="30">
        <f t="shared" si="111"/>
        <v>0.97449736689608901</v>
      </c>
      <c r="R919" s="30">
        <f t="shared" si="111"/>
        <v>2.5402633103910926E-2</v>
      </c>
      <c r="S919" s="31">
        <f t="shared" si="112"/>
        <v>0.97995164617616592</v>
      </c>
      <c r="T919" s="31">
        <v>2.00483538238341E-2</v>
      </c>
      <c r="U919" s="31">
        <f t="shared" si="113"/>
        <v>0.98202012924964044</v>
      </c>
      <c r="V919" s="31">
        <v>1.7979870750359599E-2</v>
      </c>
      <c r="W919" s="31">
        <f t="shared" si="114"/>
        <v>0.98091457597993337</v>
      </c>
      <c r="X919" s="31">
        <f t="shared" si="114"/>
        <v>1.8985424020066644E-2</v>
      </c>
      <c r="Y919" s="21"/>
    </row>
    <row r="920" spans="12:25" x14ac:dyDescent="0.25">
      <c r="L920" s="6">
        <v>913</v>
      </c>
      <c r="M920" s="30">
        <v>0.97623042806741545</v>
      </c>
      <c r="N920" s="30">
        <v>2.3769571932584499E-2</v>
      </c>
      <c r="O920" s="30">
        <v>0.97308618181851914</v>
      </c>
      <c r="P920" s="30">
        <v>2.6913818181480899E-2</v>
      </c>
      <c r="Q920" s="30">
        <f t="shared" si="111"/>
        <v>0.9745201211235498</v>
      </c>
      <c r="R920" s="30">
        <f t="shared" si="111"/>
        <v>2.5379878876450206E-2</v>
      </c>
      <c r="S920" s="31">
        <f t="shared" si="112"/>
        <v>0.97994847618936054</v>
      </c>
      <c r="T920" s="31">
        <v>2.0051523810639502E-2</v>
      </c>
      <c r="U920" s="31">
        <f t="shared" si="113"/>
        <v>0.98202770732180744</v>
      </c>
      <c r="V920" s="31">
        <v>1.79722926781926E-2</v>
      </c>
      <c r="W920" s="31">
        <f t="shared" si="114"/>
        <v>0.98091691898957367</v>
      </c>
      <c r="X920" s="31">
        <f t="shared" si="114"/>
        <v>1.8983081010426422E-2</v>
      </c>
      <c r="Y920" s="21"/>
    </row>
    <row r="921" spans="12:25" x14ac:dyDescent="0.25">
      <c r="L921" s="6">
        <v>914</v>
      </c>
      <c r="M921" s="30">
        <v>0.97625208468491464</v>
      </c>
      <c r="N921" s="30">
        <v>2.37479153150854E-2</v>
      </c>
      <c r="O921" s="30">
        <v>0.97310987866621046</v>
      </c>
      <c r="P921" s="30">
        <v>2.6890121333789499E-2</v>
      </c>
      <c r="Q921" s="30">
        <f t="shared" si="111"/>
        <v>0.97454282200945275</v>
      </c>
      <c r="R921" s="30">
        <f t="shared" si="111"/>
        <v>2.5357177990547222E-2</v>
      </c>
      <c r="S921" s="31">
        <f t="shared" si="112"/>
        <v>0.97994543402636947</v>
      </c>
      <c r="T921" s="31">
        <v>2.0054565973630499E-2</v>
      </c>
      <c r="U921" s="31">
        <f t="shared" si="113"/>
        <v>0.98203514619084997</v>
      </c>
      <c r="V921" s="31">
        <v>1.796485380915E-2</v>
      </c>
      <c r="W921" s="31">
        <f t="shared" si="114"/>
        <v>0.98091925285212889</v>
      </c>
      <c r="X921" s="31">
        <f t="shared" si="114"/>
        <v>1.898074714787109E-2</v>
      </c>
      <c r="Y921" s="21"/>
    </row>
    <row r="922" spans="12:25" x14ac:dyDescent="0.25">
      <c r="L922" s="6">
        <v>915</v>
      </c>
      <c r="M922" s="30">
        <v>0.97627369543259301</v>
      </c>
      <c r="N922" s="30">
        <v>2.3726304567407E-2</v>
      </c>
      <c r="O922" s="30">
        <v>0.97313351627485223</v>
      </c>
      <c r="P922" s="30">
        <v>2.6866483725147799E-2</v>
      </c>
      <c r="Q922" s="30">
        <f t="shared" si="111"/>
        <v>0.97456547017304451</v>
      </c>
      <c r="R922" s="30">
        <f t="shared" si="111"/>
        <v>2.5334529826955516E-2</v>
      </c>
      <c r="S922" s="31">
        <f t="shared" si="112"/>
        <v>0.97994251821065714</v>
      </c>
      <c r="T922" s="31">
        <v>2.0057481789342899E-2</v>
      </c>
      <c r="U922" s="31">
        <f t="shared" si="113"/>
        <v>0.98204244757843373</v>
      </c>
      <c r="V922" s="31">
        <v>1.7957552421566301E-2</v>
      </c>
      <c r="W922" s="31">
        <f t="shared" si="114"/>
        <v>0.98092157773156874</v>
      </c>
      <c r="X922" s="31">
        <f t="shared" si="114"/>
        <v>1.8978422268431348E-2</v>
      </c>
      <c r="Y922" s="21"/>
    </row>
    <row r="923" spans="12:25" x14ac:dyDescent="0.25">
      <c r="L923" s="6">
        <v>916</v>
      </c>
      <c r="M923" s="30">
        <v>0.97629526084864193</v>
      </c>
      <c r="N923" s="30">
        <v>2.3704739151358099E-2</v>
      </c>
      <c r="O923" s="30">
        <v>0.9731570953407741</v>
      </c>
      <c r="P923" s="30">
        <v>2.68429046592259E-2</v>
      </c>
      <c r="Q923" s="30">
        <f t="shared" si="111"/>
        <v>0.97458806623357164</v>
      </c>
      <c r="R923" s="30">
        <f t="shared" si="111"/>
        <v>2.531193376642836E-2</v>
      </c>
      <c r="S923" s="31">
        <f t="shared" si="112"/>
        <v>0.97993972726568779</v>
      </c>
      <c r="T923" s="31">
        <v>2.0060272734312198E-2</v>
      </c>
      <c r="U923" s="31">
        <f t="shared" si="113"/>
        <v>0.98204961320622397</v>
      </c>
      <c r="V923" s="31">
        <v>1.7950386793775999E-2</v>
      </c>
      <c r="W923" s="31">
        <f t="shared" si="114"/>
        <v>0.98092389379186218</v>
      </c>
      <c r="X923" s="31">
        <f t="shared" si="114"/>
        <v>1.897610620813775E-2</v>
      </c>
      <c r="Y923" s="21"/>
    </row>
    <row r="924" spans="12:25" x14ac:dyDescent="0.25">
      <c r="L924" s="6">
        <v>917</v>
      </c>
      <c r="M924" s="30">
        <v>0.97631678147125245</v>
      </c>
      <c r="N924" s="30">
        <v>2.36832185287476E-2</v>
      </c>
      <c r="O924" s="30">
        <v>0.97318061656030574</v>
      </c>
      <c r="P924" s="30">
        <v>2.6819383439694301E-2</v>
      </c>
      <c r="Q924" s="30">
        <f t="shared" si="111"/>
        <v>0.97461061081028078</v>
      </c>
      <c r="R924" s="30">
        <f t="shared" si="111"/>
        <v>2.5289389189719288E-2</v>
      </c>
      <c r="S924" s="31">
        <f t="shared" si="112"/>
        <v>0.97993705971492606</v>
      </c>
      <c r="T924" s="31">
        <v>2.00629402850739E-2</v>
      </c>
      <c r="U924" s="31">
        <f t="shared" si="113"/>
        <v>0.98205664479588639</v>
      </c>
      <c r="V924" s="31">
        <v>1.7943355204113599E-2</v>
      </c>
      <c r="W924" s="31">
        <f t="shared" si="114"/>
        <v>0.98092620119697904</v>
      </c>
      <c r="X924" s="31">
        <f t="shared" si="114"/>
        <v>1.8973798803020855E-2</v>
      </c>
      <c r="Y924" s="21"/>
    </row>
    <row r="925" spans="12:25" x14ac:dyDescent="0.25">
      <c r="L925" s="6">
        <v>918</v>
      </c>
      <c r="M925" s="30">
        <v>0.97633825783861539</v>
      </c>
      <c r="N925" s="30">
        <v>2.36617421613846E-2</v>
      </c>
      <c r="O925" s="30">
        <v>0.97320408062977692</v>
      </c>
      <c r="P925" s="30">
        <v>2.67959193702231E-2</v>
      </c>
      <c r="Q925" s="30">
        <f t="shared" si="111"/>
        <v>0.97463310452241825</v>
      </c>
      <c r="R925" s="30">
        <f t="shared" si="111"/>
        <v>2.5266895477581729E-2</v>
      </c>
      <c r="S925" s="31">
        <f t="shared" si="112"/>
        <v>0.97993451408183652</v>
      </c>
      <c r="T925" s="31">
        <v>2.0065485918163501E-2</v>
      </c>
      <c r="U925" s="31">
        <f t="shared" si="113"/>
        <v>0.98206354406908658</v>
      </c>
      <c r="V925" s="31">
        <v>1.7936455930913399E-2</v>
      </c>
      <c r="W925" s="31">
        <f t="shared" si="114"/>
        <v>0.98092850011088895</v>
      </c>
      <c r="X925" s="31">
        <f t="shared" si="114"/>
        <v>1.8971499889111107E-2</v>
      </c>
      <c r="Y925" s="21"/>
    </row>
    <row r="926" spans="12:25" x14ac:dyDescent="0.25">
      <c r="L926" s="6">
        <v>919</v>
      </c>
      <c r="M926" s="30">
        <v>0.97635969048892202</v>
      </c>
      <c r="N926" s="30">
        <v>2.3640309511078001E-2</v>
      </c>
      <c r="O926" s="30">
        <v>0.97322748824551719</v>
      </c>
      <c r="P926" s="30">
        <v>2.6772511754482801E-2</v>
      </c>
      <c r="Q926" s="30">
        <f t="shared" si="111"/>
        <v>0.97465554798923082</v>
      </c>
      <c r="R926" s="30">
        <f t="shared" si="111"/>
        <v>2.5244452010769212E-2</v>
      </c>
      <c r="S926" s="31">
        <f t="shared" si="112"/>
        <v>0.97993208888988326</v>
      </c>
      <c r="T926" s="31">
        <v>2.0067911110116701E-2</v>
      </c>
      <c r="U926" s="31">
        <f t="shared" si="113"/>
        <v>0.98207031274749002</v>
      </c>
      <c r="V926" s="31">
        <v>1.7929687252509999E-2</v>
      </c>
      <c r="W926" s="31">
        <f t="shared" si="114"/>
        <v>0.98093079069756084</v>
      </c>
      <c r="X926" s="31">
        <f t="shared" si="114"/>
        <v>1.8969209302439213E-2</v>
      </c>
      <c r="Y926" s="21"/>
    </row>
    <row r="927" spans="12:25" x14ac:dyDescent="0.25">
      <c r="L927" s="6">
        <v>920</v>
      </c>
      <c r="M927" s="30">
        <v>0.97638107996036327</v>
      </c>
      <c r="N927" s="30">
        <v>2.3618920039636698E-2</v>
      </c>
      <c r="O927" s="30">
        <v>0.97325084010385654</v>
      </c>
      <c r="P927" s="30">
        <v>2.6749159896143501E-2</v>
      </c>
      <c r="Q927" s="30">
        <f t="shared" si="111"/>
        <v>0.97467794182996492</v>
      </c>
      <c r="R927" s="30">
        <f t="shared" si="111"/>
        <v>2.5222058170035075E-2</v>
      </c>
      <c r="S927" s="31">
        <f t="shared" si="112"/>
        <v>0.97992978266253106</v>
      </c>
      <c r="T927" s="31">
        <v>2.0070217337468901E-2</v>
      </c>
      <c r="U927" s="31">
        <f t="shared" si="113"/>
        <v>0.98207695255276206</v>
      </c>
      <c r="V927" s="31">
        <v>1.79230474472379E-2</v>
      </c>
      <c r="W927" s="31">
        <f t="shared" si="114"/>
        <v>0.98093307312096434</v>
      </c>
      <c r="X927" s="31">
        <f t="shared" si="114"/>
        <v>1.8966926879035673E-2</v>
      </c>
      <c r="Y927" s="21"/>
    </row>
    <row r="928" spans="12:25" x14ac:dyDescent="0.25">
      <c r="L928" s="6">
        <v>921</v>
      </c>
      <c r="M928" s="30">
        <v>0.97640242679113043</v>
      </c>
      <c r="N928" s="30">
        <v>2.3597573208869599E-2</v>
      </c>
      <c r="O928" s="30">
        <v>0.97327413690112441</v>
      </c>
      <c r="P928" s="30">
        <v>2.6725863098875601E-2</v>
      </c>
      <c r="Q928" s="30">
        <f t="shared" si="111"/>
        <v>0.97470028666386721</v>
      </c>
      <c r="R928" s="30">
        <f t="shared" si="111"/>
        <v>2.519971333613279E-2</v>
      </c>
      <c r="S928" s="31">
        <f t="shared" si="112"/>
        <v>0.97992759392324436</v>
      </c>
      <c r="T928" s="31">
        <v>2.00724060767557E-2</v>
      </c>
      <c r="U928" s="31">
        <f t="shared" si="113"/>
        <v>0.98208346520656864</v>
      </c>
      <c r="V928" s="31">
        <v>1.7916534793431398E-2</v>
      </c>
      <c r="W928" s="31">
        <f t="shared" si="114"/>
        <v>0.98093534754506906</v>
      </c>
      <c r="X928" s="31">
        <f t="shared" si="114"/>
        <v>1.8964652454930991E-2</v>
      </c>
      <c r="Y928" s="21"/>
    </row>
    <row r="929" spans="12:25" x14ac:dyDescent="0.25">
      <c r="L929" s="6">
        <v>922</v>
      </c>
      <c r="M929" s="30">
        <v>0.9764237315194142</v>
      </c>
      <c r="N929" s="30">
        <v>2.3576268480585801E-2</v>
      </c>
      <c r="O929" s="30">
        <v>0.97329737933365046</v>
      </c>
      <c r="P929" s="30">
        <v>2.67026206663495E-2</v>
      </c>
      <c r="Q929" s="30">
        <f t="shared" si="111"/>
        <v>0.974722583110184</v>
      </c>
      <c r="R929" s="30">
        <f t="shared" si="111"/>
        <v>2.5177416889815944E-2</v>
      </c>
      <c r="S929" s="31">
        <f t="shared" si="112"/>
        <v>0.97992552119548737</v>
      </c>
      <c r="T929" s="31">
        <v>2.0074478804512599E-2</v>
      </c>
      <c r="U929" s="31">
        <f t="shared" si="113"/>
        <v>0.98208985243057489</v>
      </c>
      <c r="V929" s="31">
        <v>1.7910147569425099E-2</v>
      </c>
      <c r="W929" s="31">
        <f t="shared" si="114"/>
        <v>0.98093761413384417</v>
      </c>
      <c r="X929" s="31">
        <f t="shared" si="114"/>
        <v>1.896238586615577E-2</v>
      </c>
      <c r="Y929" s="21"/>
    </row>
    <row r="930" spans="12:25" x14ac:dyDescent="0.25">
      <c r="L930" s="6">
        <v>923</v>
      </c>
      <c r="M930" s="30">
        <v>0.97644499468340595</v>
      </c>
      <c r="N930" s="30">
        <v>2.3555005316594099E-2</v>
      </c>
      <c r="O930" s="30">
        <v>0.97332056809776468</v>
      </c>
      <c r="P930" s="30">
        <v>2.66794319022353E-2</v>
      </c>
      <c r="Q930" s="30">
        <f t="shared" si="111"/>
        <v>0.97474483178816218</v>
      </c>
      <c r="R930" s="30">
        <f t="shared" si="111"/>
        <v>2.515516821183781E-2</v>
      </c>
      <c r="S930" s="31">
        <f t="shared" si="112"/>
        <v>0.97992356300272465</v>
      </c>
      <c r="T930" s="31">
        <v>2.00764369972753E-2</v>
      </c>
      <c r="U930" s="31">
        <f t="shared" si="113"/>
        <v>0.98209611594644664</v>
      </c>
      <c r="V930" s="31">
        <v>1.79038840535534E-2</v>
      </c>
      <c r="W930" s="31">
        <f t="shared" si="114"/>
        <v>0.9809398730512594</v>
      </c>
      <c r="X930" s="31">
        <f t="shared" si="114"/>
        <v>1.8960126948740608E-2</v>
      </c>
      <c r="Y930" s="21"/>
    </row>
    <row r="931" spans="12:25" x14ac:dyDescent="0.25">
      <c r="L931" s="6">
        <v>924</v>
      </c>
      <c r="M931" s="30">
        <v>0.97646621682129653</v>
      </c>
      <c r="N931" s="30">
        <v>2.3533783178703499E-2</v>
      </c>
      <c r="O931" s="30">
        <v>0.97334370388979674</v>
      </c>
      <c r="P931" s="30">
        <v>2.6656296110203301E-2</v>
      </c>
      <c r="Q931" s="30">
        <f t="shared" si="111"/>
        <v>0.97476703331704817</v>
      </c>
      <c r="R931" s="30">
        <f t="shared" si="111"/>
        <v>2.5132966682951875E-2</v>
      </c>
      <c r="S931" s="31">
        <f t="shared" si="112"/>
        <v>0.97992171786842075</v>
      </c>
      <c r="T931" s="31">
        <v>2.0078282131579198E-2</v>
      </c>
      <c r="U931" s="31">
        <f t="shared" si="113"/>
        <v>0.98210225747584923</v>
      </c>
      <c r="V931" s="31">
        <v>1.78977425241508E-2</v>
      </c>
      <c r="W931" s="31">
        <f t="shared" si="114"/>
        <v>0.98094212446128393</v>
      </c>
      <c r="X931" s="31">
        <f t="shared" si="114"/>
        <v>1.8957875538716015E-2</v>
      </c>
      <c r="Y931" s="21"/>
    </row>
    <row r="932" spans="12:25" x14ac:dyDescent="0.25">
      <c r="L932" s="6">
        <v>925</v>
      </c>
      <c r="M932" s="30">
        <v>0.97648739847127719</v>
      </c>
      <c r="N932" s="30">
        <v>2.3512601528722799E-2</v>
      </c>
      <c r="O932" s="30">
        <v>0.97336678740607596</v>
      </c>
      <c r="P932" s="30">
        <v>2.6633212593924E-2</v>
      </c>
      <c r="Q932" s="30">
        <f t="shared" si="111"/>
        <v>0.97478918831608841</v>
      </c>
      <c r="R932" s="30">
        <f t="shared" si="111"/>
        <v>2.5110811683911625E-2</v>
      </c>
      <c r="S932" s="31">
        <f t="shared" si="112"/>
        <v>0.97991998431604022</v>
      </c>
      <c r="T932" s="31">
        <v>2.0080015683959802E-2</v>
      </c>
      <c r="U932" s="31">
        <f t="shared" si="113"/>
        <v>0.98210827874044826</v>
      </c>
      <c r="V932" s="31">
        <v>1.7891721259551699E-2</v>
      </c>
      <c r="W932" s="31">
        <f t="shared" si="114"/>
        <v>0.98094436852788758</v>
      </c>
      <c r="X932" s="31">
        <f t="shared" si="114"/>
        <v>1.8955631472112489E-2</v>
      </c>
      <c r="Y932" s="21"/>
    </row>
    <row r="933" spans="12:25" x14ac:dyDescent="0.25">
      <c r="L933" s="6">
        <v>926</v>
      </c>
      <c r="M933" s="30">
        <v>0.97650854017153876</v>
      </c>
      <c r="N933" s="30">
        <v>2.3491459828461202E-2</v>
      </c>
      <c r="O933" s="30">
        <v>0.97338981934293245</v>
      </c>
      <c r="P933" s="30">
        <v>2.6610180657067498E-2</v>
      </c>
      <c r="Q933" s="30">
        <f t="shared" si="111"/>
        <v>0.97481129740452943</v>
      </c>
      <c r="R933" s="30">
        <f t="shared" si="111"/>
        <v>2.5088702595470525E-2</v>
      </c>
      <c r="S933" s="31">
        <f t="shared" si="112"/>
        <v>0.97991836086904716</v>
      </c>
      <c r="T933" s="31">
        <v>2.0081639130952799E-2</v>
      </c>
      <c r="U933" s="31">
        <f t="shared" si="113"/>
        <v>0.98211418146190932</v>
      </c>
      <c r="V933" s="31">
        <v>1.7885818538090702E-2</v>
      </c>
      <c r="W933" s="31">
        <f t="shared" si="114"/>
        <v>0.98094660541503931</v>
      </c>
      <c r="X933" s="31">
        <f t="shared" si="114"/>
        <v>1.8953394584960735E-2</v>
      </c>
      <c r="Y933" s="21"/>
    </row>
    <row r="934" spans="12:25" x14ac:dyDescent="0.25">
      <c r="L934" s="6">
        <v>927</v>
      </c>
      <c r="M934" s="30">
        <v>0.97652964246027252</v>
      </c>
      <c r="N934" s="30">
        <v>2.34703575397275E-2</v>
      </c>
      <c r="O934" s="30">
        <v>0.97341280039669575</v>
      </c>
      <c r="P934" s="30">
        <v>2.6587199603304201E-2</v>
      </c>
      <c r="Q934" s="30">
        <f t="shared" si="111"/>
        <v>0.97483336120161801</v>
      </c>
      <c r="R934" s="30">
        <f t="shared" si="111"/>
        <v>2.5066638798382015E-2</v>
      </c>
      <c r="S934" s="31">
        <f t="shared" si="112"/>
        <v>0.97991684605090634</v>
      </c>
      <c r="T934" s="31">
        <v>2.0083153949093699E-2</v>
      </c>
      <c r="U934" s="31">
        <f t="shared" si="113"/>
        <v>0.98211996736189788</v>
      </c>
      <c r="V934" s="31">
        <v>1.78800326381021E-2</v>
      </c>
      <c r="W934" s="31">
        <f t="shared" si="114"/>
        <v>0.98094883528670884</v>
      </c>
      <c r="X934" s="31">
        <f t="shared" si="114"/>
        <v>1.89511647132912E-2</v>
      </c>
      <c r="Y934" s="21"/>
    </row>
    <row r="935" spans="12:25" x14ac:dyDescent="0.25">
      <c r="L935" s="6">
        <v>928</v>
      </c>
      <c r="M935" s="30">
        <v>0.97655070587566939</v>
      </c>
      <c r="N935" s="30">
        <v>2.34492941243306E-2</v>
      </c>
      <c r="O935" s="30">
        <v>0.97343573126369565</v>
      </c>
      <c r="P935" s="30">
        <v>2.6564268736304401E-2</v>
      </c>
      <c r="Q935" s="30">
        <f t="shared" si="111"/>
        <v>0.97485538032660046</v>
      </c>
      <c r="R935" s="30">
        <f t="shared" si="111"/>
        <v>2.5044619673399531E-2</v>
      </c>
      <c r="S935" s="31">
        <f t="shared" si="112"/>
        <v>0.9799154383850821</v>
      </c>
      <c r="T935" s="31">
        <v>2.0084561614917899E-2</v>
      </c>
      <c r="U935" s="31">
        <f t="shared" si="113"/>
        <v>0.98212563816207965</v>
      </c>
      <c r="V935" s="31">
        <v>1.7874361837920402E-2</v>
      </c>
      <c r="W935" s="31">
        <f t="shared" si="114"/>
        <v>0.98095105830686569</v>
      </c>
      <c r="X935" s="31">
        <f t="shared" si="114"/>
        <v>1.8948941693134391E-2</v>
      </c>
      <c r="Y935" s="21"/>
    </row>
    <row r="936" spans="12:25" x14ac:dyDescent="0.25">
      <c r="L936" s="6">
        <v>929</v>
      </c>
      <c r="M936" s="30">
        <v>0.97657173095592054</v>
      </c>
      <c r="N936" s="30">
        <v>2.3428269044079499E-2</v>
      </c>
      <c r="O936" s="30">
        <v>0.97345861264026168</v>
      </c>
      <c r="P936" s="30">
        <v>2.6541387359738301E-2</v>
      </c>
      <c r="Q936" s="30">
        <f t="shared" si="111"/>
        <v>0.97487735539872356</v>
      </c>
      <c r="R936" s="30">
        <f t="shared" si="111"/>
        <v>2.5022644601276491E-2</v>
      </c>
      <c r="S936" s="31">
        <f t="shared" si="112"/>
        <v>0.97991413639503877</v>
      </c>
      <c r="T936" s="31">
        <v>2.0085863604961202E-2</v>
      </c>
      <c r="U936" s="31">
        <f t="shared" si="113"/>
        <v>0.98213119558411988</v>
      </c>
      <c r="V936" s="31">
        <v>1.78688044158801E-2</v>
      </c>
      <c r="W936" s="31">
        <f t="shared" si="114"/>
        <v>0.9809532746394789</v>
      </c>
      <c r="X936" s="31">
        <f t="shared" si="114"/>
        <v>1.8946725360521006E-2</v>
      </c>
      <c r="Y936" s="21"/>
    </row>
    <row r="937" spans="12:25" x14ac:dyDescent="0.25">
      <c r="L937" s="6">
        <v>930</v>
      </c>
      <c r="M937" s="30">
        <v>0.97659271823921678</v>
      </c>
      <c r="N937" s="30">
        <v>2.3407281760783199E-2</v>
      </c>
      <c r="O937" s="30">
        <v>0.97348144522272384</v>
      </c>
      <c r="P937" s="30">
        <v>2.6518554777276201E-2</v>
      </c>
      <c r="Q937" s="30">
        <f t="shared" si="111"/>
        <v>0.97489928703723361</v>
      </c>
      <c r="R937" s="30">
        <f t="shared" si="111"/>
        <v>2.5000712962766382E-2</v>
      </c>
      <c r="S937" s="31">
        <f t="shared" si="112"/>
        <v>0.979912938604241</v>
      </c>
      <c r="T937" s="31">
        <v>2.0087061395758998E-2</v>
      </c>
      <c r="U937" s="31">
        <f t="shared" si="113"/>
        <v>0.98213664134968426</v>
      </c>
      <c r="V937" s="31">
        <v>1.78633586503157E-2</v>
      </c>
      <c r="W937" s="31">
        <f t="shared" si="114"/>
        <v>0.98095548444851843</v>
      </c>
      <c r="X937" s="31">
        <f t="shared" si="114"/>
        <v>1.8944515551481557E-2</v>
      </c>
      <c r="Y937" s="21"/>
    </row>
    <row r="938" spans="12:25" x14ac:dyDescent="0.25">
      <c r="L938" s="6">
        <v>931</v>
      </c>
      <c r="M938" s="30">
        <v>0.97661366826374951</v>
      </c>
      <c r="N938" s="30">
        <v>2.3386331736250501E-2</v>
      </c>
      <c r="O938" s="30">
        <v>0.97350422970741135</v>
      </c>
      <c r="P938" s="30">
        <v>2.6495770292588601E-2</v>
      </c>
      <c r="Q938" s="30">
        <f t="shared" si="111"/>
        <v>0.97492117586137739</v>
      </c>
      <c r="R938" s="30">
        <f t="shared" si="111"/>
        <v>2.4978824138622686E-2</v>
      </c>
      <c r="S938" s="31">
        <f t="shared" si="112"/>
        <v>0.97991184353615324</v>
      </c>
      <c r="T938" s="31">
        <v>2.0088156463846801E-2</v>
      </c>
      <c r="U938" s="31">
        <f t="shared" si="113"/>
        <v>0.98214197718043839</v>
      </c>
      <c r="V938" s="31">
        <v>1.78580228195616E-2</v>
      </c>
      <c r="W938" s="31">
        <f t="shared" si="114"/>
        <v>0.98095768789795346</v>
      </c>
      <c r="X938" s="31">
        <f t="shared" si="114"/>
        <v>1.8942312102046537E-2</v>
      </c>
      <c r="Y938" s="21"/>
    </row>
    <row r="939" spans="12:25" x14ac:dyDescent="0.25">
      <c r="L939" s="6">
        <v>932</v>
      </c>
      <c r="M939" s="30">
        <v>0.97663458156770955</v>
      </c>
      <c r="N939" s="30">
        <v>2.33654184322904E-2</v>
      </c>
      <c r="O939" s="30">
        <v>0.97352696679065454</v>
      </c>
      <c r="P939" s="30">
        <v>2.6473033209345499E-2</v>
      </c>
      <c r="Q939" s="30">
        <f t="shared" si="111"/>
        <v>0.97494302249040121</v>
      </c>
      <c r="R939" s="30">
        <f t="shared" si="111"/>
        <v>2.4956977509598733E-2</v>
      </c>
      <c r="S939" s="31">
        <f t="shared" si="112"/>
        <v>0.97991084971423981</v>
      </c>
      <c r="T939" s="31">
        <v>2.00891502857602E-2</v>
      </c>
      <c r="U939" s="31">
        <f t="shared" si="113"/>
        <v>0.98214720479804773</v>
      </c>
      <c r="V939" s="31">
        <v>1.78527952019523E-2</v>
      </c>
      <c r="W939" s="31">
        <f t="shared" si="114"/>
        <v>0.98095988515175347</v>
      </c>
      <c r="X939" s="31">
        <f t="shared" si="114"/>
        <v>1.894011484824655E-2</v>
      </c>
      <c r="Y939" s="21"/>
    </row>
    <row r="940" spans="12:25" x14ac:dyDescent="0.25">
      <c r="L940" s="6">
        <v>933</v>
      </c>
      <c r="M940" s="30">
        <v>0.97665545868928805</v>
      </c>
      <c r="N940" s="30">
        <v>2.3344541310711901E-2</v>
      </c>
      <c r="O940" s="30">
        <v>0.97354965716878261</v>
      </c>
      <c r="P940" s="30">
        <v>2.6450342831217399E-2</v>
      </c>
      <c r="Q940" s="30">
        <f t="shared" si="111"/>
        <v>0.97496482754355185</v>
      </c>
      <c r="R940" s="30">
        <f t="shared" si="111"/>
        <v>2.49351724564481E-2</v>
      </c>
      <c r="S940" s="31">
        <f t="shared" si="112"/>
        <v>0.97990995566196515</v>
      </c>
      <c r="T940" s="31">
        <v>2.0090044338034799E-2</v>
      </c>
      <c r="U940" s="31">
        <f t="shared" si="113"/>
        <v>0.98215232592417767</v>
      </c>
      <c r="V940" s="31">
        <v>1.7847674075822301E-2</v>
      </c>
      <c r="W940" s="31">
        <f t="shared" si="114"/>
        <v>0.98096207637388777</v>
      </c>
      <c r="X940" s="31">
        <f t="shared" si="114"/>
        <v>1.8937923626112206E-2</v>
      </c>
      <c r="Y940" s="21"/>
    </row>
    <row r="941" spans="12:25" x14ac:dyDescent="0.25">
      <c r="L941" s="6">
        <v>934</v>
      </c>
      <c r="M941" s="30">
        <v>0.97667630016667606</v>
      </c>
      <c r="N941" s="30">
        <v>2.3323699833323899E-2</v>
      </c>
      <c r="O941" s="30">
        <v>0.97357230153812535</v>
      </c>
      <c r="P941" s="30">
        <v>2.6427698461874601E-2</v>
      </c>
      <c r="Q941" s="30">
        <f t="shared" si="111"/>
        <v>0.97498659164007573</v>
      </c>
      <c r="R941" s="30">
        <f t="shared" si="111"/>
        <v>2.491340835992422E-2</v>
      </c>
      <c r="S941" s="31">
        <f t="shared" si="112"/>
        <v>0.97990915990279392</v>
      </c>
      <c r="T941" s="31">
        <v>2.00908400972061E-2</v>
      </c>
      <c r="U941" s="31">
        <f t="shared" si="113"/>
        <v>0.98215734228049412</v>
      </c>
      <c r="V941" s="31">
        <v>1.7842657719505901E-2</v>
      </c>
      <c r="W941" s="31">
        <f t="shared" si="114"/>
        <v>0.98096426172832607</v>
      </c>
      <c r="X941" s="31">
        <f t="shared" si="114"/>
        <v>1.8935738271673948E-2</v>
      </c>
      <c r="Y941" s="21"/>
    </row>
    <row r="942" spans="12:25" x14ac:dyDescent="0.25">
      <c r="L942" s="6">
        <v>935</v>
      </c>
      <c r="M942" s="30">
        <v>0.97669710653806474</v>
      </c>
      <c r="N942" s="30">
        <v>2.3302893461935301E-2</v>
      </c>
      <c r="O942" s="30">
        <v>0.97359490059501275</v>
      </c>
      <c r="P942" s="30">
        <v>2.6405099404987298E-2</v>
      </c>
      <c r="Q942" s="30">
        <f t="shared" si="111"/>
        <v>0.97500831539921951</v>
      </c>
      <c r="R942" s="30">
        <f t="shared" si="111"/>
        <v>2.4891684600780478E-2</v>
      </c>
      <c r="S942" s="31">
        <f t="shared" si="112"/>
        <v>0.97990846096019035</v>
      </c>
      <c r="T942" s="31">
        <v>2.0091539039809599E-2</v>
      </c>
      <c r="U942" s="31">
        <f t="shared" si="113"/>
        <v>0.98216225558866221</v>
      </c>
      <c r="V942" s="31">
        <v>1.78377444113378E-2</v>
      </c>
      <c r="W942" s="31">
        <f t="shared" si="114"/>
        <v>0.98096644137903755</v>
      </c>
      <c r="X942" s="31">
        <f t="shared" si="114"/>
        <v>1.893355862096243E-2</v>
      </c>
      <c r="Y942" s="21"/>
    </row>
    <row r="943" spans="12:25" x14ac:dyDescent="0.25">
      <c r="L943" s="6">
        <v>936</v>
      </c>
      <c r="M943" s="30">
        <v>0.97671787834164481</v>
      </c>
      <c r="N943" s="30">
        <v>2.32821216583552E-2</v>
      </c>
      <c r="O943" s="30">
        <v>0.97361745503577424</v>
      </c>
      <c r="P943" s="30">
        <v>2.6382544964225801E-2</v>
      </c>
      <c r="Q943" s="30">
        <f t="shared" si="111"/>
        <v>0.97502999944022961</v>
      </c>
      <c r="R943" s="30">
        <f t="shared" si="111"/>
        <v>2.4870000559770393E-2</v>
      </c>
      <c r="S943" s="31">
        <f t="shared" si="112"/>
        <v>0.97990785735761909</v>
      </c>
      <c r="T943" s="31">
        <v>2.0092142642380899E-2</v>
      </c>
      <c r="U943" s="31">
        <f t="shared" si="113"/>
        <v>0.98216706757034777</v>
      </c>
      <c r="V943" s="31">
        <v>1.7832932429652198E-2</v>
      </c>
      <c r="W943" s="31">
        <f t="shared" si="114"/>
        <v>0.98096861548999192</v>
      </c>
      <c r="X943" s="31">
        <f t="shared" si="114"/>
        <v>1.8931384510008108E-2</v>
      </c>
      <c r="Y943" s="21"/>
    </row>
    <row r="944" spans="12:25" x14ac:dyDescent="0.25">
      <c r="L944" s="6">
        <v>937</v>
      </c>
      <c r="M944" s="30">
        <v>0.97673861611560775</v>
      </c>
      <c r="N944" s="30">
        <v>2.3261383884392299E-2</v>
      </c>
      <c r="O944" s="30">
        <v>0.97363996555673959</v>
      </c>
      <c r="P944" s="30">
        <v>2.6360034443260402E-2</v>
      </c>
      <c r="Q944" s="30">
        <f t="shared" si="111"/>
        <v>0.9750516443823527</v>
      </c>
      <c r="R944" s="30">
        <f t="shared" si="111"/>
        <v>2.4848355617647311E-2</v>
      </c>
      <c r="S944" s="31">
        <f t="shared" si="112"/>
        <v>0.97990734761854448</v>
      </c>
      <c r="T944" s="31">
        <v>2.0092652381455502E-2</v>
      </c>
      <c r="U944" s="31">
        <f t="shared" si="113"/>
        <v>0.98217177994721616</v>
      </c>
      <c r="V944" s="31">
        <v>1.78282200527838E-2</v>
      </c>
      <c r="W944" s="31">
        <f t="shared" si="114"/>
        <v>0.98097078422515827</v>
      </c>
      <c r="X944" s="31">
        <f t="shared" si="114"/>
        <v>1.8929215774841641E-2</v>
      </c>
      <c r="Y944" s="21"/>
    </row>
    <row r="945" spans="12:25" x14ac:dyDescent="0.25">
      <c r="L945" s="6">
        <v>938</v>
      </c>
      <c r="M945" s="30">
        <v>0.97675932039814417</v>
      </c>
      <c r="N945" s="30">
        <v>2.3240679601855802E-2</v>
      </c>
      <c r="O945" s="30">
        <v>0.97366243285423848</v>
      </c>
      <c r="P945" s="30">
        <v>2.6337567145761499E-2</v>
      </c>
      <c r="Q945" s="30">
        <f t="shared" si="111"/>
        <v>0.9750732508448352</v>
      </c>
      <c r="R945" s="30">
        <f t="shared" si="111"/>
        <v>2.4826749155164848E-2</v>
      </c>
      <c r="S945" s="31">
        <f t="shared" si="112"/>
        <v>0.97990693026643105</v>
      </c>
      <c r="T945" s="31">
        <v>2.0093069733568999E-2</v>
      </c>
      <c r="U945" s="31">
        <f t="shared" si="113"/>
        <v>0.98217639444093308</v>
      </c>
      <c r="V945" s="31">
        <v>1.78236055590669E-2</v>
      </c>
      <c r="W945" s="31">
        <f t="shared" si="114"/>
        <v>0.98097294774850652</v>
      </c>
      <c r="X945" s="31">
        <f t="shared" si="114"/>
        <v>1.8927052251493517E-2</v>
      </c>
      <c r="Y945" s="21"/>
    </row>
    <row r="946" spans="12:25" x14ac:dyDescent="0.25">
      <c r="L946" s="6">
        <v>939</v>
      </c>
      <c r="M946" s="30">
        <v>0.97677999172744556</v>
      </c>
      <c r="N946" s="30">
        <v>2.32200082725544E-2</v>
      </c>
      <c r="O946" s="30">
        <v>0.97368485762460066</v>
      </c>
      <c r="P946" s="30">
        <v>2.6315142375399302E-2</v>
      </c>
      <c r="Q946" s="30">
        <f t="shared" si="111"/>
        <v>0.97509481944692367</v>
      </c>
      <c r="R946" s="30">
        <f t="shared" si="111"/>
        <v>2.4805180553076296E-2</v>
      </c>
      <c r="S946" s="31">
        <f t="shared" si="112"/>
        <v>0.97990660382474304</v>
      </c>
      <c r="T946" s="31">
        <v>2.0093396175256999E-2</v>
      </c>
      <c r="U946" s="31">
        <f t="shared" si="113"/>
        <v>0.98218091277316399</v>
      </c>
      <c r="V946" s="31">
        <v>1.7819087226835999E-2</v>
      </c>
      <c r="W946" s="31">
        <f t="shared" si="114"/>
        <v>0.98097510622400574</v>
      </c>
      <c r="X946" s="31">
        <f t="shared" si="114"/>
        <v>1.8924893775994343E-2</v>
      </c>
      <c r="Y946" s="21"/>
    </row>
    <row r="947" spans="12:25" x14ac:dyDescent="0.25">
      <c r="L947" s="6">
        <v>940</v>
      </c>
      <c r="M947" s="30">
        <v>0.97680063064170275</v>
      </c>
      <c r="N947" s="30">
        <v>2.3199369358297198E-2</v>
      </c>
      <c r="O947" s="30">
        <v>0.97370724056415592</v>
      </c>
      <c r="P947" s="30">
        <v>2.6292759435844099E-2</v>
      </c>
      <c r="Q947" s="30">
        <f t="shared" si="111"/>
        <v>0.97511635080786485</v>
      </c>
      <c r="R947" s="30">
        <f t="shared" si="111"/>
        <v>2.4783649192135174E-2</v>
      </c>
      <c r="S947" s="31">
        <f t="shared" si="112"/>
        <v>0.9799063668169451</v>
      </c>
      <c r="T947" s="31">
        <v>2.0093633183054901E-2</v>
      </c>
      <c r="U947" s="31">
        <f t="shared" si="113"/>
        <v>0.98218533666557428</v>
      </c>
      <c r="V947" s="31">
        <v>1.78146633344257E-2</v>
      </c>
      <c r="W947" s="31">
        <f t="shared" si="114"/>
        <v>0.98097725981562545</v>
      </c>
      <c r="X947" s="31">
        <f t="shared" si="114"/>
        <v>1.8922740184374679E-2</v>
      </c>
      <c r="Y947" s="21"/>
    </row>
    <row r="948" spans="12:25" x14ac:dyDescent="0.25">
      <c r="L948" s="6">
        <v>941</v>
      </c>
      <c r="M948" s="30">
        <v>0.97682123767910689</v>
      </c>
      <c r="N948" s="30">
        <v>2.3178762320893099E-2</v>
      </c>
      <c r="O948" s="30">
        <v>0.97372958236923379</v>
      </c>
      <c r="P948" s="30">
        <v>2.62704176307662E-2</v>
      </c>
      <c r="Q948" s="30">
        <f t="shared" si="111"/>
        <v>0.97513784554690508</v>
      </c>
      <c r="R948" s="30">
        <f t="shared" si="111"/>
        <v>2.4762154453094924E-2</v>
      </c>
      <c r="S948" s="31">
        <f t="shared" si="112"/>
        <v>0.97990621776650155</v>
      </c>
      <c r="T948" s="31">
        <v>2.0093782233498399E-2</v>
      </c>
      <c r="U948" s="31">
        <f t="shared" si="113"/>
        <v>0.98218966783982975</v>
      </c>
      <c r="V948" s="31">
        <v>1.7810332160170202E-2</v>
      </c>
      <c r="W948" s="31">
        <f t="shared" si="114"/>
        <v>0.98097940868733491</v>
      </c>
      <c r="X948" s="31">
        <f t="shared" si="114"/>
        <v>1.8920591312665016E-2</v>
      </c>
      <c r="Y948" s="21"/>
    </row>
    <row r="949" spans="12:25" x14ac:dyDescent="0.25">
      <c r="L949" s="6">
        <v>942</v>
      </c>
      <c r="M949" s="30">
        <v>0.97684181337784903</v>
      </c>
      <c r="N949" s="30">
        <v>2.3158186622151002E-2</v>
      </c>
      <c r="O949" s="30">
        <v>0.97375188373616406</v>
      </c>
      <c r="P949" s="30">
        <v>2.6248116263835899E-2</v>
      </c>
      <c r="Q949" s="30">
        <f t="shared" si="111"/>
        <v>0.97515930428329112</v>
      </c>
      <c r="R949" s="30">
        <f t="shared" si="111"/>
        <v>2.474069571670897E-2</v>
      </c>
      <c r="S949" s="31">
        <f t="shared" si="112"/>
        <v>0.97990615519687707</v>
      </c>
      <c r="T949" s="31">
        <v>2.0093844803122901E-2</v>
      </c>
      <c r="U949" s="31">
        <f t="shared" si="113"/>
        <v>0.98219390801759576</v>
      </c>
      <c r="V949" s="31">
        <v>1.7806091982404199E-2</v>
      </c>
      <c r="W949" s="31">
        <f t="shared" si="114"/>
        <v>0.98098155300310408</v>
      </c>
      <c r="X949" s="31">
        <f t="shared" si="114"/>
        <v>1.8918446996895967E-2</v>
      </c>
      <c r="Y949" s="21"/>
    </row>
    <row r="950" spans="12:25" x14ac:dyDescent="0.25">
      <c r="L950" s="6">
        <v>943</v>
      </c>
      <c r="M950" s="30">
        <v>0.97686235827612011</v>
      </c>
      <c r="N950" s="30">
        <v>2.3137641723879901E-2</v>
      </c>
      <c r="O950" s="30">
        <v>0.97377414536127638</v>
      </c>
      <c r="P950" s="30">
        <v>2.6225854638723602E-2</v>
      </c>
      <c r="Q950" s="30">
        <f t="shared" si="111"/>
        <v>0.97518072763626917</v>
      </c>
      <c r="R950" s="30">
        <f t="shared" si="111"/>
        <v>2.4719272363730845E-2</v>
      </c>
      <c r="S950" s="31">
        <f t="shared" si="112"/>
        <v>0.97990617763153598</v>
      </c>
      <c r="T950" s="31">
        <v>2.0093822368464E-2</v>
      </c>
      <c r="U950" s="31">
        <f t="shared" si="113"/>
        <v>0.98219805892053791</v>
      </c>
      <c r="V950" s="31">
        <v>1.7801941079462098E-2</v>
      </c>
      <c r="W950" s="31">
        <f t="shared" si="114"/>
        <v>0.98098369292690191</v>
      </c>
      <c r="X950" s="31">
        <f t="shared" si="114"/>
        <v>1.8916307073098076E-2</v>
      </c>
      <c r="Y950" s="21"/>
    </row>
    <row r="951" spans="12:25" x14ac:dyDescent="0.25">
      <c r="L951" s="6">
        <v>944</v>
      </c>
      <c r="M951" s="30">
        <v>0.97688287291211129</v>
      </c>
      <c r="N951" s="30">
        <v>2.3117127087888701E-2</v>
      </c>
      <c r="O951" s="30">
        <v>0.97379636794090063</v>
      </c>
      <c r="P951" s="30">
        <v>2.62036320590994E-2</v>
      </c>
      <c r="Q951" s="30">
        <f t="shared" si="111"/>
        <v>0.97520211622508612</v>
      </c>
      <c r="R951" s="30">
        <f t="shared" si="111"/>
        <v>2.469788377491388E-2</v>
      </c>
      <c r="S951" s="31">
        <f t="shared" si="112"/>
        <v>0.97990628359394272</v>
      </c>
      <c r="T951" s="31">
        <v>2.00937164060573E-2</v>
      </c>
      <c r="U951" s="31">
        <f t="shared" si="113"/>
        <v>0.98220212227032166</v>
      </c>
      <c r="V951" s="31">
        <v>1.7797877729678301E-2</v>
      </c>
      <c r="W951" s="31">
        <f t="shared" si="114"/>
        <v>0.98098582862269812</v>
      </c>
      <c r="X951" s="31">
        <f t="shared" si="114"/>
        <v>1.8914171377301905E-2</v>
      </c>
      <c r="Y951" s="21"/>
    </row>
    <row r="952" spans="12:25" x14ac:dyDescent="0.25">
      <c r="L952" s="6">
        <v>945</v>
      </c>
      <c r="M952" s="30">
        <v>0.97690335782401361</v>
      </c>
      <c r="N952" s="30">
        <v>2.30966421759864E-2</v>
      </c>
      <c r="O952" s="30">
        <v>0.97381855217136626</v>
      </c>
      <c r="P952" s="30">
        <v>2.61814478286337E-2</v>
      </c>
      <c r="Q952" s="30">
        <f t="shared" si="111"/>
        <v>0.9752234706689884</v>
      </c>
      <c r="R952" s="30">
        <f t="shared" si="111"/>
        <v>2.4676529331011603E-2</v>
      </c>
      <c r="S952" s="31">
        <f t="shared" si="112"/>
        <v>0.97990647160756172</v>
      </c>
      <c r="T952" s="31">
        <v>2.00935283924383E-2</v>
      </c>
      <c r="U952" s="31">
        <f t="shared" si="113"/>
        <v>0.98220609978861273</v>
      </c>
      <c r="V952" s="31">
        <v>1.7793900211387301E-2</v>
      </c>
      <c r="W952" s="31">
        <f t="shared" si="114"/>
        <v>0.98098796025446211</v>
      </c>
      <c r="X952" s="31">
        <f t="shared" si="114"/>
        <v>1.8912039745537998E-2</v>
      </c>
      <c r="Y952" s="21"/>
    </row>
    <row r="953" spans="12:25" x14ac:dyDescent="0.25">
      <c r="L953" s="6">
        <v>946</v>
      </c>
      <c r="M953" s="30">
        <v>0.97692381355001812</v>
      </c>
      <c r="N953" s="30">
        <v>2.3076186449981901E-2</v>
      </c>
      <c r="O953" s="30">
        <v>0.97384069874900314</v>
      </c>
      <c r="P953" s="30">
        <v>2.61593012509969E-2</v>
      </c>
      <c r="Q953" s="30">
        <f t="shared" si="111"/>
        <v>0.97524479158722255</v>
      </c>
      <c r="R953" s="30">
        <f t="shared" si="111"/>
        <v>2.4655208412777498E-2</v>
      </c>
      <c r="S953" s="31">
        <f t="shared" si="112"/>
        <v>0.97990674019585755</v>
      </c>
      <c r="T953" s="31">
        <v>2.0093259804142501E-2</v>
      </c>
      <c r="U953" s="31">
        <f t="shared" si="113"/>
        <v>0.98220999319707647</v>
      </c>
      <c r="V953" s="31">
        <v>1.7790006802923499E-2</v>
      </c>
      <c r="W953" s="31">
        <f t="shared" si="114"/>
        <v>0.98099008798616316</v>
      </c>
      <c r="X953" s="31">
        <f t="shared" si="114"/>
        <v>1.8909912013836863E-2</v>
      </c>
      <c r="Y953" s="21"/>
    </row>
    <row r="954" spans="12:25" x14ac:dyDescent="0.25">
      <c r="L954" s="6">
        <v>947</v>
      </c>
      <c r="M954" s="30">
        <v>0.97694424062831586</v>
      </c>
      <c r="N954" s="30">
        <v>2.3055759371684099E-2</v>
      </c>
      <c r="O954" s="30">
        <v>0.97386280837014094</v>
      </c>
      <c r="P954" s="30">
        <v>2.6137191629859099E-2</v>
      </c>
      <c r="Q954" s="30">
        <f t="shared" si="111"/>
        <v>0.97526607959903511</v>
      </c>
      <c r="R954" s="30">
        <f t="shared" si="111"/>
        <v>2.463392040096489E-2</v>
      </c>
      <c r="S954" s="31">
        <f t="shared" si="112"/>
        <v>0.97990708788229453</v>
      </c>
      <c r="T954" s="31">
        <v>2.0092912117705499E-2</v>
      </c>
      <c r="U954" s="31">
        <f t="shared" si="113"/>
        <v>0.98221380421737847</v>
      </c>
      <c r="V954" s="31">
        <v>1.77861957826215E-2</v>
      </c>
      <c r="W954" s="31">
        <f t="shared" si="114"/>
        <v>0.98099221198177089</v>
      </c>
      <c r="X954" s="31">
        <f t="shared" si="114"/>
        <v>1.8907788018229146E-2</v>
      </c>
      <c r="Y954" s="21"/>
    </row>
    <row r="955" spans="12:25" x14ac:dyDescent="0.25">
      <c r="L955" s="6">
        <v>948</v>
      </c>
      <c r="M955" s="30">
        <v>0.97696463959709801</v>
      </c>
      <c r="N955" s="30">
        <v>2.3035360402902001E-2</v>
      </c>
      <c r="O955" s="30">
        <v>0.97388488173110932</v>
      </c>
      <c r="P955" s="30">
        <v>2.6115118268890701E-2</v>
      </c>
      <c r="Q955" s="30">
        <f t="shared" si="111"/>
        <v>0.97528733532367262</v>
      </c>
      <c r="R955" s="30">
        <f t="shared" si="111"/>
        <v>2.4612664676327316E-2</v>
      </c>
      <c r="S955" s="31">
        <f t="shared" si="112"/>
        <v>0.97990751319033709</v>
      </c>
      <c r="T955" s="31">
        <v>2.0092486809662899E-2</v>
      </c>
      <c r="U955" s="31">
        <f t="shared" si="113"/>
        <v>0.98221753457118433</v>
      </c>
      <c r="V955" s="31">
        <v>1.7782465428815699E-2</v>
      </c>
      <c r="W955" s="31">
        <f t="shared" si="114"/>
        <v>0.98099433240525458</v>
      </c>
      <c r="X955" s="31">
        <f t="shared" si="114"/>
        <v>1.8905667594745403E-2</v>
      </c>
      <c r="Y955" s="21"/>
    </row>
    <row r="956" spans="12:25" x14ac:dyDescent="0.25">
      <c r="L956" s="6">
        <v>949</v>
      </c>
      <c r="M956" s="30">
        <v>0.97698501099455548</v>
      </c>
      <c r="N956" s="30">
        <v>2.3014989005444499E-2</v>
      </c>
      <c r="O956" s="30">
        <v>0.97390691952823805</v>
      </c>
      <c r="P956" s="30">
        <v>2.6093080471761999E-2</v>
      </c>
      <c r="Q956" s="30">
        <f t="shared" si="111"/>
        <v>0.97530855938038186</v>
      </c>
      <c r="R956" s="30">
        <f t="shared" si="111"/>
        <v>2.4591440619618203E-2</v>
      </c>
      <c r="S956" s="31">
        <f t="shared" si="112"/>
        <v>0.97990801464344979</v>
      </c>
      <c r="T956" s="31">
        <v>2.0091985356550199E-2</v>
      </c>
      <c r="U956" s="31">
        <f t="shared" si="113"/>
        <v>0.98222118598015951</v>
      </c>
      <c r="V956" s="31">
        <v>1.7778814019840501E-2</v>
      </c>
      <c r="W956" s="31">
        <f t="shared" si="114"/>
        <v>0.98099644942058384</v>
      </c>
      <c r="X956" s="31">
        <f t="shared" si="114"/>
        <v>1.8903550579416138E-2</v>
      </c>
      <c r="Y956" s="21"/>
    </row>
    <row r="957" spans="12:25" x14ac:dyDescent="0.25">
      <c r="L957" s="6">
        <v>950</v>
      </c>
      <c r="M957" s="30">
        <v>0.97700535535887933</v>
      </c>
      <c r="N957" s="30">
        <v>2.29946446411207E-2</v>
      </c>
      <c r="O957" s="30">
        <v>0.97392892245785678</v>
      </c>
      <c r="P957" s="30">
        <v>2.60710775421432E-2</v>
      </c>
      <c r="Q957" s="30">
        <f t="shared" si="111"/>
        <v>0.97532975238840902</v>
      </c>
      <c r="R957" s="30">
        <f t="shared" si="111"/>
        <v>2.4570247611591031E-2</v>
      </c>
      <c r="S957" s="31">
        <f t="shared" si="112"/>
        <v>0.97990859076509707</v>
      </c>
      <c r="T957" s="31">
        <v>2.00914092349029E-2</v>
      </c>
      <c r="U957" s="31">
        <f t="shared" si="113"/>
        <v>0.98222476016596949</v>
      </c>
      <c r="V957" s="31">
        <v>1.7775239834030499E-2</v>
      </c>
      <c r="W957" s="31">
        <f t="shared" si="114"/>
        <v>0.98099856319172807</v>
      </c>
      <c r="X957" s="31">
        <f t="shared" si="114"/>
        <v>1.8901436808271957E-2</v>
      </c>
      <c r="Y957" s="21"/>
    </row>
    <row r="958" spans="12:25" x14ac:dyDescent="0.25">
      <c r="L958" s="6">
        <v>951</v>
      </c>
      <c r="M958" s="30">
        <v>0.97702567322826073</v>
      </c>
      <c r="N958" s="30">
        <v>2.2974326771739301E-2</v>
      </c>
      <c r="O958" s="30">
        <v>0.97395089121629519</v>
      </c>
      <c r="P958" s="30">
        <v>2.60491087837048E-2</v>
      </c>
      <c r="Q958" s="30">
        <f t="shared" si="111"/>
        <v>0.97535091496700077</v>
      </c>
      <c r="R958" s="30">
        <f t="shared" si="111"/>
        <v>2.4549085032999234E-2</v>
      </c>
      <c r="S958" s="31">
        <f t="shared" si="112"/>
        <v>0.97990924007874336</v>
      </c>
      <c r="T958" s="31">
        <v>2.0090759921256598E-2</v>
      </c>
      <c r="U958" s="31">
        <f t="shared" si="113"/>
        <v>0.98222825885027998</v>
      </c>
      <c r="V958" s="31">
        <v>1.7771741149720001E-2</v>
      </c>
      <c r="W958" s="31">
        <f t="shared" si="114"/>
        <v>0.98100067388265666</v>
      </c>
      <c r="X958" s="31">
        <f t="shared" si="114"/>
        <v>1.8899326117343351E-2</v>
      </c>
      <c r="Y958" s="21"/>
    </row>
    <row r="959" spans="12:25" x14ac:dyDescent="0.25">
      <c r="L959" s="6">
        <v>952</v>
      </c>
      <c r="M959" s="30">
        <v>0.97704596514089059</v>
      </c>
      <c r="N959" s="30">
        <v>2.29540348591094E-2</v>
      </c>
      <c r="O959" s="30">
        <v>0.97397282649988315</v>
      </c>
      <c r="P959" s="30">
        <v>2.60271735001169E-2</v>
      </c>
      <c r="Q959" s="30">
        <f t="shared" si="111"/>
        <v>0.97537204773540376</v>
      </c>
      <c r="R959" s="30">
        <f t="shared" si="111"/>
        <v>2.4527952264596236E-2</v>
      </c>
      <c r="S959" s="31">
        <f t="shared" si="112"/>
        <v>0.97990996110785322</v>
      </c>
      <c r="T959" s="31">
        <v>2.0090038892146798E-2</v>
      </c>
      <c r="U959" s="31">
        <f t="shared" si="113"/>
        <v>0.98223168375475645</v>
      </c>
      <c r="V959" s="31">
        <v>1.7768316245243498E-2</v>
      </c>
      <c r="W959" s="31">
        <f t="shared" si="114"/>
        <v>0.98100278165733912</v>
      </c>
      <c r="X959" s="31">
        <f t="shared" si="114"/>
        <v>1.8897218342660879E-2</v>
      </c>
      <c r="Y959" s="21"/>
    </row>
    <row r="960" spans="12:25" x14ac:dyDescent="0.25">
      <c r="L960" s="6">
        <v>953</v>
      </c>
      <c r="M960" s="30">
        <v>0.9770662316349602</v>
      </c>
      <c r="N960" s="30">
        <v>2.2933768365039801E-2</v>
      </c>
      <c r="O960" s="30">
        <v>0.97399472900495021</v>
      </c>
      <c r="P960" s="30">
        <v>2.60052709950498E-2</v>
      </c>
      <c r="Q960" s="30">
        <f t="shared" si="111"/>
        <v>0.97539315131286464</v>
      </c>
      <c r="R960" s="30">
        <f t="shared" si="111"/>
        <v>2.4506848687135426E-2</v>
      </c>
      <c r="S960" s="31">
        <f t="shared" si="112"/>
        <v>0.97991075237589098</v>
      </c>
      <c r="T960" s="31">
        <v>2.0089247624109002E-2</v>
      </c>
      <c r="U960" s="31">
        <f t="shared" si="113"/>
        <v>0.98223503660106437</v>
      </c>
      <c r="V960" s="31">
        <v>1.7764963398935602E-2</v>
      </c>
      <c r="W960" s="31">
        <f t="shared" si="114"/>
        <v>0.98100488667974495</v>
      </c>
      <c r="X960" s="31">
        <f t="shared" si="114"/>
        <v>1.8895113320255154E-2</v>
      </c>
      <c r="Y960" s="21"/>
    </row>
    <row r="961" spans="12:25" x14ac:dyDescent="0.25">
      <c r="L961" s="6">
        <v>954</v>
      </c>
      <c r="M961" s="30">
        <v>0.97708647324866027</v>
      </c>
      <c r="N961" s="30">
        <v>2.2913526751339699E-2</v>
      </c>
      <c r="O961" s="30">
        <v>0.97401659942782604</v>
      </c>
      <c r="P961" s="30">
        <v>2.5983400572173999E-2</v>
      </c>
      <c r="Q961" s="30">
        <f t="shared" si="111"/>
        <v>0.97541422631862951</v>
      </c>
      <c r="R961" s="30">
        <f t="shared" si="111"/>
        <v>2.4485773681370476E-2</v>
      </c>
      <c r="S961" s="31">
        <f t="shared" si="112"/>
        <v>0.97991161240632108</v>
      </c>
      <c r="T961" s="31">
        <v>2.00883875936789E-2</v>
      </c>
      <c r="U961" s="31">
        <f t="shared" si="113"/>
        <v>0.98223831911086945</v>
      </c>
      <c r="V961" s="31">
        <v>1.7761680889130601E-2</v>
      </c>
      <c r="W961" s="31">
        <f t="shared" si="114"/>
        <v>0.98100698911384332</v>
      </c>
      <c r="X961" s="31">
        <f t="shared" si="114"/>
        <v>1.8893010886156709E-2</v>
      </c>
      <c r="Y961" s="21"/>
    </row>
    <row r="962" spans="12:25" x14ac:dyDescent="0.25">
      <c r="L962" s="6">
        <v>955</v>
      </c>
      <c r="M962" s="30">
        <v>0.97710669052018218</v>
      </c>
      <c r="N962" s="30">
        <v>2.2893309479817801E-2</v>
      </c>
      <c r="O962" s="30">
        <v>0.97403843846484039</v>
      </c>
      <c r="P962" s="30">
        <v>2.5961561535159602E-2</v>
      </c>
      <c r="Q962" s="30">
        <f t="shared" si="111"/>
        <v>0.97543527337194535</v>
      </c>
      <c r="R962" s="30">
        <f t="shared" si="111"/>
        <v>2.4464726628054628E-2</v>
      </c>
      <c r="S962" s="31">
        <f t="shared" si="112"/>
        <v>0.97991253972260806</v>
      </c>
      <c r="T962" s="31">
        <v>2.0087460277392E-2</v>
      </c>
      <c r="U962" s="31">
        <f t="shared" si="113"/>
        <v>0.98224153300583694</v>
      </c>
      <c r="V962" s="31">
        <v>1.77584669941631E-2</v>
      </c>
      <c r="W962" s="31">
        <f t="shared" si="114"/>
        <v>0.98100908912360385</v>
      </c>
      <c r="X962" s="31">
        <f t="shared" si="114"/>
        <v>1.8890910876396157E-2</v>
      </c>
      <c r="Y962" s="21"/>
    </row>
    <row r="963" spans="12:25" x14ac:dyDescent="0.25">
      <c r="L963" s="6">
        <v>956</v>
      </c>
      <c r="M963" s="30">
        <v>0.97712688398771685</v>
      </c>
      <c r="N963" s="30">
        <v>2.2873116012283101E-2</v>
      </c>
      <c r="O963" s="30">
        <v>0.97406024681232306</v>
      </c>
      <c r="P963" s="30">
        <v>2.5939753187676901E-2</v>
      </c>
      <c r="Q963" s="30">
        <f t="shared" si="111"/>
        <v>0.97545629309205861</v>
      </c>
      <c r="R963" s="30">
        <f t="shared" si="111"/>
        <v>2.4443706907941353E-2</v>
      </c>
      <c r="S963" s="31">
        <f t="shared" si="112"/>
        <v>0.97991353284821625</v>
      </c>
      <c r="T963" s="31">
        <v>2.0086467151783801E-2</v>
      </c>
      <c r="U963" s="31">
        <f t="shared" si="113"/>
        <v>0.98224468000763265</v>
      </c>
      <c r="V963" s="31">
        <v>1.7755319992367399E-2</v>
      </c>
      <c r="W963" s="31">
        <f t="shared" si="114"/>
        <v>0.98101118687299615</v>
      </c>
      <c r="X963" s="31">
        <f t="shared" si="114"/>
        <v>1.888881312700395E-2</v>
      </c>
      <c r="Y963" s="21"/>
    </row>
    <row r="964" spans="12:25" x14ac:dyDescent="0.25">
      <c r="L964" s="6">
        <v>957</v>
      </c>
      <c r="M964" s="30">
        <v>0.97714705418945536</v>
      </c>
      <c r="N964" s="30">
        <v>2.28529458105446E-2</v>
      </c>
      <c r="O964" s="30">
        <v>0.97408202516660369</v>
      </c>
      <c r="P964" s="30">
        <v>2.59179748333963E-2</v>
      </c>
      <c r="Q964" s="30">
        <f t="shared" si="111"/>
        <v>0.97547728609821582</v>
      </c>
      <c r="R964" s="30">
        <f t="shared" si="111"/>
        <v>2.4422713901784181E-2</v>
      </c>
      <c r="S964" s="31">
        <f t="shared" si="112"/>
        <v>0.97991459030661021</v>
      </c>
      <c r="T964" s="31">
        <v>2.0085409693389799E-2</v>
      </c>
      <c r="U964" s="31">
        <f t="shared" si="113"/>
        <v>0.98224776183792184</v>
      </c>
      <c r="V964" s="31">
        <v>1.7752238162078202E-2</v>
      </c>
      <c r="W964" s="31">
        <f t="shared" si="114"/>
        <v>0.98101328252598929</v>
      </c>
      <c r="X964" s="31">
        <f t="shared" si="114"/>
        <v>1.8886717474010741E-2</v>
      </c>
      <c r="Y964" s="21"/>
    </row>
    <row r="965" spans="12:25" x14ac:dyDescent="0.25">
      <c r="L965" s="6">
        <v>958</v>
      </c>
      <c r="M965" s="30">
        <v>0.97716720166358884</v>
      </c>
      <c r="N965" s="30">
        <v>2.2832798336411199E-2</v>
      </c>
      <c r="O965" s="30">
        <v>0.97410377422401195</v>
      </c>
      <c r="P965" s="30">
        <v>2.5896225775988099E-2</v>
      </c>
      <c r="Q965" s="30">
        <f t="shared" si="111"/>
        <v>0.97549825300966353</v>
      </c>
      <c r="R965" s="30">
        <f t="shared" si="111"/>
        <v>2.4401746990336551E-2</v>
      </c>
      <c r="S965" s="31">
        <f t="shared" si="112"/>
        <v>0.97991571062125438</v>
      </c>
      <c r="T965" s="31">
        <v>2.0084289378745599E-2</v>
      </c>
      <c r="U965" s="31">
        <f t="shared" si="113"/>
        <v>0.98225078021837031</v>
      </c>
      <c r="V965" s="31">
        <v>1.7749219781629699E-2</v>
      </c>
      <c r="W965" s="31">
        <f t="shared" si="114"/>
        <v>0.98101537624655299</v>
      </c>
      <c r="X965" s="31">
        <f t="shared" si="114"/>
        <v>1.8884623753446978E-2</v>
      </c>
      <c r="Y965" s="21"/>
    </row>
    <row r="966" spans="12:25" x14ac:dyDescent="0.25">
      <c r="L966" s="6">
        <v>959</v>
      </c>
      <c r="M966" s="30">
        <v>0.97718732694830823</v>
      </c>
      <c r="N966" s="30">
        <v>2.2812673051691799E-2</v>
      </c>
      <c r="O966" s="30">
        <v>0.9741254946808775</v>
      </c>
      <c r="P966" s="30">
        <v>2.5874505319122498E-2</v>
      </c>
      <c r="Q966" s="30">
        <f t="shared" si="111"/>
        <v>0.97551919444564816</v>
      </c>
      <c r="R966" s="30">
        <f t="shared" si="111"/>
        <v>2.4380805554351834E-2</v>
      </c>
      <c r="S966" s="31">
        <f t="shared" si="112"/>
        <v>0.97991689231561319</v>
      </c>
      <c r="T966" s="31">
        <v>2.00831076843868E-2</v>
      </c>
      <c r="U966" s="31">
        <f t="shared" si="113"/>
        <v>0.98225373687064355</v>
      </c>
      <c r="V966" s="31">
        <v>1.7746263129356499E-2</v>
      </c>
      <c r="W966" s="31">
        <f t="shared" si="114"/>
        <v>0.98101746819865676</v>
      </c>
      <c r="X966" s="31">
        <f t="shared" si="114"/>
        <v>1.8882531801343319E-2</v>
      </c>
      <c r="Y966" s="21"/>
    </row>
    <row r="967" spans="12:25" x14ac:dyDescent="0.25">
      <c r="L967" s="6">
        <v>960</v>
      </c>
      <c r="M967" s="30">
        <v>0.97720743058180448</v>
      </c>
      <c r="N967" s="30">
        <v>2.2792569418195501E-2</v>
      </c>
      <c r="O967" s="30">
        <v>0.97414718723353022</v>
      </c>
      <c r="P967" s="30">
        <v>2.58528127664698E-2</v>
      </c>
      <c r="Q967" s="30">
        <f t="shared" si="111"/>
        <v>0.97554011102541649</v>
      </c>
      <c r="R967" s="30">
        <f t="shared" si="111"/>
        <v>2.435988897458357E-2</v>
      </c>
      <c r="S967" s="31">
        <f t="shared" si="112"/>
        <v>0.97991813391315108</v>
      </c>
      <c r="T967" s="31">
        <v>2.00818660868489E-2</v>
      </c>
      <c r="U967" s="31">
        <f t="shared" si="113"/>
        <v>0.98225663351640702</v>
      </c>
      <c r="V967" s="31">
        <v>1.7743366483592999E-2</v>
      </c>
      <c r="W967" s="31">
        <f t="shared" si="114"/>
        <v>0.98101955854626977</v>
      </c>
      <c r="X967" s="31">
        <f t="shared" si="114"/>
        <v>1.8880441453730263E-2</v>
      </c>
      <c r="Y967" s="21"/>
    </row>
    <row r="968" spans="12:25" x14ac:dyDescent="0.25">
      <c r="L968" s="6">
        <v>961</v>
      </c>
      <c r="M968" s="30">
        <v>0.97722751310226896</v>
      </c>
      <c r="N968" s="30">
        <v>2.2772486897730999E-2</v>
      </c>
      <c r="O968" s="30">
        <v>0.97416885257829955</v>
      </c>
      <c r="P968" s="30">
        <v>2.5831147421700399E-2</v>
      </c>
      <c r="Q968" s="30">
        <f t="shared" ref="Q968:R1007" si="115">(O968*0.5129)+(M968*0.487)</f>
        <v>0.97556100336821483</v>
      </c>
      <c r="R968" s="30">
        <f t="shared" si="115"/>
        <v>2.4338996631785133E-2</v>
      </c>
      <c r="S968" s="31">
        <f t="shared" ref="S968:S1007" si="116">1-T968</f>
        <v>0.97991943393733261</v>
      </c>
      <c r="T968" s="31">
        <v>2.00805660626674E-2</v>
      </c>
      <c r="U968" s="31">
        <f t="shared" ref="U968:U1007" si="117">1-V968</f>
        <v>0.98225947187732621</v>
      </c>
      <c r="V968" s="31">
        <v>1.77405281226738E-2</v>
      </c>
      <c r="W968" s="31">
        <f t="shared" ref="W968:X1007" si="118">(U968*0.5129)+(S968*0.487)</f>
        <v>0.98102164745336162</v>
      </c>
      <c r="X968" s="31">
        <f t="shared" si="118"/>
        <v>1.8878352546638416E-2</v>
      </c>
      <c r="Y968" s="21"/>
    </row>
    <row r="969" spans="12:25" x14ac:dyDescent="0.25">
      <c r="L969" s="6">
        <v>962</v>
      </c>
      <c r="M969" s="30">
        <v>0.9772475750478925</v>
      </c>
      <c r="N969" s="30">
        <v>2.2752424952107501E-2</v>
      </c>
      <c r="O969" s="30">
        <v>0.97419049141151548</v>
      </c>
      <c r="P969" s="30">
        <v>2.5809508588484499E-2</v>
      </c>
      <c r="Q969" s="30">
        <f t="shared" si="115"/>
        <v>0.97558187209329006</v>
      </c>
      <c r="R969" s="30">
        <f t="shared" si="115"/>
        <v>2.4318127906710053E-2</v>
      </c>
      <c r="S969" s="31">
        <f t="shared" si="116"/>
        <v>0.9799207909116221</v>
      </c>
      <c r="T969" s="31">
        <v>2.0079209088377899E-2</v>
      </c>
      <c r="U969" s="31">
        <f t="shared" si="117"/>
        <v>0.98226225367506681</v>
      </c>
      <c r="V969" s="31">
        <v>1.7737746324933201E-2</v>
      </c>
      <c r="W969" s="31">
        <f t="shared" si="118"/>
        <v>0.98102373508390173</v>
      </c>
      <c r="X969" s="31">
        <f t="shared" si="118"/>
        <v>1.8876264916098277E-2</v>
      </c>
      <c r="Y969" s="21"/>
    </row>
    <row r="970" spans="12:25" x14ac:dyDescent="0.25">
      <c r="L970" s="6">
        <v>963</v>
      </c>
      <c r="M970" s="30">
        <v>0.97726761695686626</v>
      </c>
      <c r="N970" s="30">
        <v>2.27323830431337E-2</v>
      </c>
      <c r="O970" s="30">
        <v>0.97421210442950756</v>
      </c>
      <c r="P970" s="30">
        <v>2.5787895570492401E-2</v>
      </c>
      <c r="Q970" s="30">
        <f t="shared" si="115"/>
        <v>0.97560271781988828</v>
      </c>
      <c r="R970" s="30">
        <f t="shared" si="115"/>
        <v>2.4297282180111665E-2</v>
      </c>
      <c r="S970" s="31">
        <f t="shared" si="116"/>
        <v>0.97992220335948399</v>
      </c>
      <c r="T970" s="31">
        <v>2.0077796640516E-2</v>
      </c>
      <c r="U970" s="31">
        <f t="shared" si="117"/>
        <v>0.9822649806312943</v>
      </c>
      <c r="V970" s="31">
        <v>1.7735019368705699E-2</v>
      </c>
      <c r="W970" s="31">
        <f t="shared" si="118"/>
        <v>0.98102582160185947</v>
      </c>
      <c r="X970" s="31">
        <f t="shared" si="118"/>
        <v>1.8874178398140446E-2</v>
      </c>
      <c r="Y970" s="21"/>
    </row>
    <row r="971" spans="12:25" x14ac:dyDescent="0.25">
      <c r="L971" s="6">
        <v>964</v>
      </c>
      <c r="M971" s="30">
        <v>0.97728763936738128</v>
      </c>
      <c r="N971" s="30">
        <v>2.2712360632618701E-2</v>
      </c>
      <c r="O971" s="30">
        <v>0.97423369232860546</v>
      </c>
      <c r="P971" s="30">
        <v>2.5766307671394501E-2</v>
      </c>
      <c r="Q971" s="30">
        <f t="shared" si="115"/>
        <v>0.97562354116725647</v>
      </c>
      <c r="R971" s="30">
        <f t="shared" si="115"/>
        <v>2.4276458832743548E-2</v>
      </c>
      <c r="S971" s="31">
        <f t="shared" si="116"/>
        <v>0.97992366980438295</v>
      </c>
      <c r="T971" s="31">
        <v>2.0076330195617099E-2</v>
      </c>
      <c r="U971" s="31">
        <f t="shared" si="117"/>
        <v>0.98226765446767406</v>
      </c>
      <c r="V971" s="31">
        <v>1.7732345532325899E-2</v>
      </c>
      <c r="W971" s="31">
        <f t="shared" si="118"/>
        <v>0.98102790717120447</v>
      </c>
      <c r="X971" s="31">
        <f t="shared" si="118"/>
        <v>1.887209282879548E-2</v>
      </c>
      <c r="Y971" s="21"/>
    </row>
    <row r="972" spans="12:25" x14ac:dyDescent="0.25">
      <c r="L972" s="6">
        <v>965</v>
      </c>
      <c r="M972" s="30">
        <v>0.97730764281762861</v>
      </c>
      <c r="N972" s="30">
        <v>2.2692357182371399E-2</v>
      </c>
      <c r="O972" s="30">
        <v>0.97425525580513905</v>
      </c>
      <c r="P972" s="30">
        <v>2.5744744194860902E-2</v>
      </c>
      <c r="Q972" s="30">
        <f t="shared" si="115"/>
        <v>0.97564434275464096</v>
      </c>
      <c r="R972" s="30">
        <f t="shared" si="115"/>
        <v>2.4255657245359028E-2</v>
      </c>
      <c r="S972" s="31">
        <f t="shared" si="116"/>
        <v>0.97992518876978318</v>
      </c>
      <c r="T972" s="31">
        <v>2.0074811230216798E-2</v>
      </c>
      <c r="U972" s="31">
        <f t="shared" si="117"/>
        <v>0.98227027690587188</v>
      </c>
      <c r="V972" s="31">
        <v>1.77297230941281E-2</v>
      </c>
      <c r="W972" s="31">
        <f t="shared" si="118"/>
        <v>0.98102999195590612</v>
      </c>
      <c r="X972" s="31">
        <f t="shared" si="118"/>
        <v>1.8870008044093882E-2</v>
      </c>
      <c r="Y972" s="21"/>
    </row>
    <row r="973" spans="12:25" x14ac:dyDescent="0.25">
      <c r="L973" s="6">
        <v>966</v>
      </c>
      <c r="M973" s="30">
        <v>0.97732762784579919</v>
      </c>
      <c r="N973" s="30">
        <v>2.2672372154200801E-2</v>
      </c>
      <c r="O973" s="30">
        <v>0.97427679555543789</v>
      </c>
      <c r="P973" s="30">
        <v>2.5723204444562098E-2</v>
      </c>
      <c r="Q973" s="30">
        <f t="shared" si="115"/>
        <v>0.97566512320128829</v>
      </c>
      <c r="R973" s="30">
        <f t="shared" si="115"/>
        <v>2.4234876798711689E-2</v>
      </c>
      <c r="S973" s="31">
        <f t="shared" si="116"/>
        <v>0.97992675877914925</v>
      </c>
      <c r="T973" s="31">
        <v>2.0073241220850701E-2</v>
      </c>
      <c r="U973" s="31">
        <f t="shared" si="117"/>
        <v>0.98227284966755324</v>
      </c>
      <c r="V973" s="31">
        <v>1.77271503324468E-2</v>
      </c>
      <c r="W973" s="31">
        <f t="shared" si="118"/>
        <v>0.98103207611993382</v>
      </c>
      <c r="X973" s="31">
        <f t="shared" si="118"/>
        <v>1.8867923880066258E-2</v>
      </c>
      <c r="Y973" s="21"/>
    </row>
    <row r="974" spans="12:25" x14ac:dyDescent="0.25">
      <c r="L974" s="6">
        <v>967</v>
      </c>
      <c r="M974" s="30">
        <v>0.97734759499008428</v>
      </c>
      <c r="N974" s="30">
        <v>2.2652405009915701E-2</v>
      </c>
      <c r="O974" s="30">
        <v>0.97429831227583175</v>
      </c>
      <c r="P974" s="30">
        <v>2.5701687724168299E-2</v>
      </c>
      <c r="Q974" s="30">
        <f t="shared" si="115"/>
        <v>0.97568588312644522</v>
      </c>
      <c r="R974" s="30">
        <f t="shared" si="115"/>
        <v>2.4214116873554868E-2</v>
      </c>
      <c r="S974" s="31">
        <f t="shared" si="116"/>
        <v>0.9799283783559456</v>
      </c>
      <c r="T974" s="31">
        <v>2.0071621644054401E-2</v>
      </c>
      <c r="U974" s="31">
        <f t="shared" si="117"/>
        <v>0.98227537447438351</v>
      </c>
      <c r="V974" s="31">
        <v>1.7724625525616499E-2</v>
      </c>
      <c r="W974" s="31">
        <f t="shared" si="118"/>
        <v>0.98103415982725684</v>
      </c>
      <c r="X974" s="31">
        <f t="shared" si="118"/>
        <v>1.8865840172743197E-2</v>
      </c>
      <c r="Y974" s="21"/>
    </row>
    <row r="975" spans="12:25" x14ac:dyDescent="0.25">
      <c r="L975" s="6">
        <v>968</v>
      </c>
      <c r="M975" s="30">
        <v>0.97736754478867482</v>
      </c>
      <c r="N975" s="30">
        <v>2.26324552113252E-2</v>
      </c>
      <c r="O975" s="30">
        <v>0.97431980666265006</v>
      </c>
      <c r="P975" s="30">
        <v>2.5680193337349898E-2</v>
      </c>
      <c r="Q975" s="30">
        <f t="shared" si="115"/>
        <v>0.97570662314935785</v>
      </c>
      <c r="R975" s="30">
        <f t="shared" si="115"/>
        <v>2.4193376850642136E-2</v>
      </c>
      <c r="S975" s="31">
        <f t="shared" si="116"/>
        <v>0.97993004602363665</v>
      </c>
      <c r="T975" s="31">
        <v>2.0069953976363301E-2</v>
      </c>
      <c r="U975" s="31">
        <f t="shared" si="117"/>
        <v>0.98227785304802839</v>
      </c>
      <c r="V975" s="31">
        <v>1.77221469519716E-2</v>
      </c>
      <c r="W975" s="31">
        <f t="shared" si="118"/>
        <v>0.98103624324184491</v>
      </c>
      <c r="X975" s="31">
        <f t="shared" si="118"/>
        <v>1.8863756758155163E-2</v>
      </c>
      <c r="Y975" s="21"/>
    </row>
    <row r="976" spans="12:25" x14ac:dyDescent="0.25">
      <c r="L976" s="6">
        <v>969</v>
      </c>
      <c r="M976" s="30">
        <v>0.97738747777976187</v>
      </c>
      <c r="N976" s="30">
        <v>2.2612522220238102E-2</v>
      </c>
      <c r="O976" s="30">
        <v>0.97434127941222304</v>
      </c>
      <c r="P976" s="30">
        <v>2.5658720587777E-2</v>
      </c>
      <c r="Q976" s="30">
        <f t="shared" si="115"/>
        <v>0.97572734388927329</v>
      </c>
      <c r="R976" s="30">
        <f t="shared" si="115"/>
        <v>2.4172656110726779E-2</v>
      </c>
      <c r="S976" s="31">
        <f t="shared" si="116"/>
        <v>0.97993176030568696</v>
      </c>
      <c r="T976" s="31">
        <v>2.0068239694313001E-2</v>
      </c>
      <c r="U976" s="31">
        <f t="shared" si="117"/>
        <v>0.98228028711015325</v>
      </c>
      <c r="V976" s="31">
        <v>1.7719712889846698E-2</v>
      </c>
      <c r="W976" s="31">
        <f t="shared" si="118"/>
        <v>0.9810383265276672</v>
      </c>
      <c r="X976" s="31">
        <f t="shared" si="118"/>
        <v>1.8861673472332804E-2</v>
      </c>
      <c r="Y976" s="21"/>
    </row>
    <row r="977" spans="12:25" x14ac:dyDescent="0.25">
      <c r="L977" s="6">
        <v>970</v>
      </c>
      <c r="M977" s="30">
        <v>0.97740739450153657</v>
      </c>
      <c r="N977" s="30">
        <v>2.2592605498463401E-2</v>
      </c>
      <c r="O977" s="30">
        <v>0.97436273122088002</v>
      </c>
      <c r="P977" s="30">
        <v>2.5637268779119999E-2</v>
      </c>
      <c r="Q977" s="30">
        <f t="shared" si="115"/>
        <v>0.97574804596543774</v>
      </c>
      <c r="R977" s="30">
        <f t="shared" si="115"/>
        <v>2.4151954034562322E-2</v>
      </c>
      <c r="S977" s="31">
        <f t="shared" si="116"/>
        <v>0.97993351972556098</v>
      </c>
      <c r="T977" s="31">
        <v>2.0066480274439E-2</v>
      </c>
      <c r="U977" s="31">
        <f t="shared" si="117"/>
        <v>0.98228267838242389</v>
      </c>
      <c r="V977" s="31">
        <v>1.7717321617576099E-2</v>
      </c>
      <c r="W977" s="31">
        <f t="shared" si="118"/>
        <v>0.98104040984869334</v>
      </c>
      <c r="X977" s="31">
        <f t="shared" si="118"/>
        <v>1.8859590151306574E-2</v>
      </c>
      <c r="Y977" s="21"/>
    </row>
    <row r="978" spans="12:25" x14ac:dyDescent="0.25">
      <c r="L978" s="6">
        <v>971</v>
      </c>
      <c r="M978" s="30">
        <v>0.97742729549218987</v>
      </c>
      <c r="N978" s="30">
        <v>2.2572704507810099E-2</v>
      </c>
      <c r="O978" s="30">
        <v>0.97438416278495077</v>
      </c>
      <c r="P978" s="30">
        <v>2.56158372150492E-2</v>
      </c>
      <c r="Q978" s="30">
        <f t="shared" si="115"/>
        <v>0.97576872999709774</v>
      </c>
      <c r="R978" s="30">
        <f t="shared" si="115"/>
        <v>2.4131270002902251E-2</v>
      </c>
      <c r="S978" s="31">
        <f t="shared" si="116"/>
        <v>0.97993532280672302</v>
      </c>
      <c r="T978" s="31">
        <v>2.0064677193277002E-2</v>
      </c>
      <c r="U978" s="31">
        <f t="shared" si="117"/>
        <v>0.98228502858650557</v>
      </c>
      <c r="V978" s="31">
        <v>1.7714971413494401E-2</v>
      </c>
      <c r="W978" s="31">
        <f t="shared" si="118"/>
        <v>0.98104249336889282</v>
      </c>
      <c r="X978" s="31">
        <f t="shared" si="118"/>
        <v>1.8857506631107177E-2</v>
      </c>
      <c r="Y978" s="21"/>
    </row>
    <row r="979" spans="12:25" x14ac:dyDescent="0.25">
      <c r="L979" s="6">
        <v>972</v>
      </c>
      <c r="M979" s="30">
        <v>0.97744718128991293</v>
      </c>
      <c r="N979" s="30">
        <v>2.2552818710087099E-2</v>
      </c>
      <c r="O979" s="30">
        <v>0.97440557480076506</v>
      </c>
      <c r="P979" s="30">
        <v>2.55944251992349E-2</v>
      </c>
      <c r="Q979" s="30">
        <f t="shared" si="115"/>
        <v>0.97578939660350006</v>
      </c>
      <c r="R979" s="30">
        <f t="shared" si="115"/>
        <v>2.4110603396499997E-2</v>
      </c>
      <c r="S979" s="31">
        <f t="shared" si="116"/>
        <v>0.97993716807263764</v>
      </c>
      <c r="T979" s="31">
        <v>2.0062831927362398E-2</v>
      </c>
      <c r="U979" s="31">
        <f t="shared" si="117"/>
        <v>0.9822873394440641</v>
      </c>
      <c r="V979" s="31">
        <v>1.77126605559359E-2</v>
      </c>
      <c r="W979" s="31">
        <f t="shared" si="118"/>
        <v>0.98104457725223493</v>
      </c>
      <c r="X979" s="31">
        <f t="shared" si="118"/>
        <v>1.8855422747765013E-2</v>
      </c>
      <c r="Y979" s="21"/>
    </row>
    <row r="980" spans="12:25" x14ac:dyDescent="0.25">
      <c r="L980" s="6">
        <v>973</v>
      </c>
      <c r="M980" s="30">
        <v>0.97746705243289667</v>
      </c>
      <c r="N980" s="30">
        <v>2.2532947567103299E-2</v>
      </c>
      <c r="O980" s="30">
        <v>0.97442696796465256</v>
      </c>
      <c r="P980" s="30">
        <v>2.5573032035347401E-2</v>
      </c>
      <c r="Q980" s="30">
        <f t="shared" si="115"/>
        <v>0.97581004640389102</v>
      </c>
      <c r="R980" s="30">
        <f t="shared" si="115"/>
        <v>2.4089953596108989E-2</v>
      </c>
      <c r="S980" s="31">
        <f t="shared" si="116"/>
        <v>0.97993905404676918</v>
      </c>
      <c r="T980" s="31">
        <v>2.00609459532308E-2</v>
      </c>
      <c r="U980" s="31">
        <f t="shared" si="117"/>
        <v>0.98228961267676473</v>
      </c>
      <c r="V980" s="31">
        <v>1.7710387323235301E-2</v>
      </c>
      <c r="W980" s="31">
        <f t="shared" si="118"/>
        <v>0.98104666166268917</v>
      </c>
      <c r="X980" s="31">
        <f t="shared" si="118"/>
        <v>1.8853338337310788E-2</v>
      </c>
      <c r="Y980" s="21"/>
    </row>
    <row r="981" spans="12:25" x14ac:dyDescent="0.25">
      <c r="L981" s="6">
        <v>974</v>
      </c>
      <c r="M981" s="30">
        <v>0.97748690945933225</v>
      </c>
      <c r="N981" s="30">
        <v>2.2513090540667701E-2</v>
      </c>
      <c r="O981" s="30">
        <v>0.97444834297294303</v>
      </c>
      <c r="P981" s="30">
        <v>2.5551657027057001E-2</v>
      </c>
      <c r="Q981" s="30">
        <f t="shared" si="115"/>
        <v>0.97583068001751727</v>
      </c>
      <c r="R981" s="30">
        <f t="shared" si="115"/>
        <v>2.4069319982482705E-2</v>
      </c>
      <c r="S981" s="31">
        <f t="shared" si="116"/>
        <v>0.97994097925258217</v>
      </c>
      <c r="T981" s="31">
        <v>2.0059020747417802E-2</v>
      </c>
      <c r="U981" s="31">
        <f t="shared" si="117"/>
        <v>0.98229185000627317</v>
      </c>
      <c r="V981" s="31">
        <v>1.7708149993726802E-2</v>
      </c>
      <c r="W981" s="31">
        <f t="shared" si="118"/>
        <v>0.98104874676422504</v>
      </c>
      <c r="X981" s="31">
        <f t="shared" si="118"/>
        <v>1.8851253235774947E-2</v>
      </c>
      <c r="Y981" s="21"/>
    </row>
    <row r="982" spans="12:25" x14ac:dyDescent="0.25">
      <c r="L982" s="6">
        <v>975</v>
      </c>
      <c r="M982" s="30">
        <v>0.97750675290741085</v>
      </c>
      <c r="N982" s="30">
        <v>2.2493247092589201E-2</v>
      </c>
      <c r="O982" s="30">
        <v>0.97446970052196602</v>
      </c>
      <c r="P982" s="30">
        <v>2.5530299478034001E-2</v>
      </c>
      <c r="Q982" s="30">
        <f t="shared" si="115"/>
        <v>0.97585129806362547</v>
      </c>
      <c r="R982" s="30">
        <f t="shared" si="115"/>
        <v>2.4048701936374581E-2</v>
      </c>
      <c r="S982" s="31">
        <f t="shared" si="116"/>
        <v>0.97994294221354117</v>
      </c>
      <c r="T982" s="31">
        <v>2.0057057786458801E-2</v>
      </c>
      <c r="U982" s="31">
        <f t="shared" si="117"/>
        <v>0.982294053154255</v>
      </c>
      <c r="V982" s="31">
        <v>1.7705946845744999E-2</v>
      </c>
      <c r="W982" s="31">
        <f t="shared" si="118"/>
        <v>0.98105083272081195</v>
      </c>
      <c r="X982" s="31">
        <f t="shared" si="118"/>
        <v>1.8849167279188048E-2</v>
      </c>
      <c r="Y982" s="21"/>
    </row>
    <row r="983" spans="12:25" x14ac:dyDescent="0.25">
      <c r="L983" s="6">
        <v>976</v>
      </c>
      <c r="M983" s="30">
        <v>0.97752658331532316</v>
      </c>
      <c r="N983" s="30">
        <v>2.2473416684676801E-2</v>
      </c>
      <c r="O983" s="30">
        <v>0.97449104130805131</v>
      </c>
      <c r="P983" s="30">
        <v>2.5508958691948701E-2</v>
      </c>
      <c r="Q983" s="30">
        <f t="shared" si="115"/>
        <v>0.97587190116146183</v>
      </c>
      <c r="R983" s="30">
        <f t="shared" si="115"/>
        <v>2.4028098838538091E-2</v>
      </c>
      <c r="S983" s="31">
        <f t="shared" si="116"/>
        <v>0.97994494145311051</v>
      </c>
      <c r="T983" s="31">
        <v>2.00550585468895E-2</v>
      </c>
      <c r="U983" s="31">
        <f t="shared" si="117"/>
        <v>0.98229622384237558</v>
      </c>
      <c r="V983" s="31">
        <v>1.7703776157624401E-2</v>
      </c>
      <c r="W983" s="31">
        <f t="shared" si="118"/>
        <v>0.98105291969641928</v>
      </c>
      <c r="X983" s="31">
        <f t="shared" si="118"/>
        <v>1.8847080303580739E-2</v>
      </c>
      <c r="Y983" s="21"/>
    </row>
    <row r="984" spans="12:25" x14ac:dyDescent="0.25">
      <c r="L984" s="6">
        <v>977</v>
      </c>
      <c r="M984" s="30">
        <v>0.97754640122126057</v>
      </c>
      <c r="N984" s="30">
        <v>2.2453598778739401E-2</v>
      </c>
      <c r="O984" s="30">
        <v>0.97451236602752866</v>
      </c>
      <c r="P984" s="30">
        <v>2.5487633972471301E-2</v>
      </c>
      <c r="Q984" s="30">
        <f t="shared" si="115"/>
        <v>0.97589248993027344</v>
      </c>
      <c r="R984" s="30">
        <f t="shared" si="115"/>
        <v>2.4007510069726616E-2</v>
      </c>
      <c r="S984" s="31">
        <f t="shared" si="116"/>
        <v>0.97994697549475474</v>
      </c>
      <c r="T984" s="31">
        <v>2.00530245052453E-2</v>
      </c>
      <c r="U984" s="31">
        <f t="shared" si="117"/>
        <v>0.98229836379230062</v>
      </c>
      <c r="V984" s="31">
        <v>1.7701636207699399E-2</v>
      </c>
      <c r="W984" s="31">
        <f t="shared" si="118"/>
        <v>0.98105500785501665</v>
      </c>
      <c r="X984" s="31">
        <f t="shared" si="118"/>
        <v>1.8844992144983481E-2</v>
      </c>
      <c r="Y984" s="21"/>
    </row>
    <row r="985" spans="12:25" x14ac:dyDescent="0.25">
      <c r="L985" s="6">
        <v>978</v>
      </c>
      <c r="M985" s="30">
        <v>0.97756620716341414</v>
      </c>
      <c r="N985" s="30">
        <v>2.2433792836585899E-2</v>
      </c>
      <c r="O985" s="30">
        <v>0.97453367537672775</v>
      </c>
      <c r="P985" s="30">
        <v>2.54663246232722E-2</v>
      </c>
      <c r="Q985" s="30">
        <f t="shared" si="115"/>
        <v>0.97591306498930641</v>
      </c>
      <c r="R985" s="30">
        <f t="shared" si="115"/>
        <v>2.3986935010693645E-2</v>
      </c>
      <c r="S985" s="31">
        <f t="shared" si="116"/>
        <v>0.97994904286193807</v>
      </c>
      <c r="T985" s="31">
        <v>2.00509571380619E-2</v>
      </c>
      <c r="U985" s="31">
        <f t="shared" si="117"/>
        <v>0.98230047472569559</v>
      </c>
      <c r="V985" s="31">
        <v>1.7699525274304399E-2</v>
      </c>
      <c r="W985" s="31">
        <f t="shared" si="118"/>
        <v>0.98105709736057312</v>
      </c>
      <c r="X985" s="31">
        <f t="shared" si="118"/>
        <v>1.8842902639426874E-2</v>
      </c>
      <c r="Y985" s="21"/>
    </row>
    <row r="986" spans="12:25" x14ac:dyDescent="0.25">
      <c r="L986" s="6">
        <v>979</v>
      </c>
      <c r="M986" s="30">
        <v>0.97758600167997467</v>
      </c>
      <c r="N986" s="30">
        <v>2.2413998320025299E-2</v>
      </c>
      <c r="O986" s="30">
        <v>0.97455497005197833</v>
      </c>
      <c r="P986" s="30">
        <v>2.54450299480217E-2</v>
      </c>
      <c r="Q986" s="30">
        <f t="shared" si="115"/>
        <v>0.97593362695780739</v>
      </c>
      <c r="R986" s="30">
        <f t="shared" si="115"/>
        <v>2.3966373042192651E-2</v>
      </c>
      <c r="S986" s="31">
        <f t="shared" si="116"/>
        <v>0.97995114207812528</v>
      </c>
      <c r="T986" s="31">
        <v>2.0048857921874701E-2</v>
      </c>
      <c r="U986" s="31">
        <f t="shared" si="117"/>
        <v>0.98230255836422598</v>
      </c>
      <c r="V986" s="31">
        <v>1.7697441635774001E-2</v>
      </c>
      <c r="W986" s="31">
        <f t="shared" si="118"/>
        <v>0.98105918837705852</v>
      </c>
      <c r="X986" s="31">
        <f t="shared" si="118"/>
        <v>1.8840811622941465E-2</v>
      </c>
      <c r="Y986" s="21"/>
    </row>
    <row r="987" spans="12:25" x14ac:dyDescent="0.25">
      <c r="L987" s="6">
        <v>980</v>
      </c>
      <c r="M987" s="30">
        <v>0.97760578530913356</v>
      </c>
      <c r="N987" s="30">
        <v>2.2394214690866499E-2</v>
      </c>
      <c r="O987" s="30">
        <v>0.97457625074960996</v>
      </c>
      <c r="P987" s="30">
        <v>2.5423749250389999E-2</v>
      </c>
      <c r="Q987" s="30">
        <f t="shared" si="115"/>
        <v>0.97595417645502303</v>
      </c>
      <c r="R987" s="30">
        <f t="shared" si="115"/>
        <v>2.3945823544977013E-2</v>
      </c>
      <c r="S987" s="31">
        <f t="shared" si="116"/>
        <v>0.97995327166678059</v>
      </c>
      <c r="T987" s="31">
        <v>2.00467283332194E-2</v>
      </c>
      <c r="U987" s="31">
        <f t="shared" si="117"/>
        <v>0.98230461642955735</v>
      </c>
      <c r="V987" s="31">
        <v>1.7695383570442601E-2</v>
      </c>
      <c r="W987" s="31">
        <f t="shared" si="118"/>
        <v>0.98106128106844215</v>
      </c>
      <c r="X987" s="31">
        <f t="shared" si="118"/>
        <v>1.8838718931557856E-2</v>
      </c>
      <c r="Y987" s="21"/>
    </row>
    <row r="988" spans="12:25" x14ac:dyDescent="0.25">
      <c r="L988" s="6">
        <v>981</v>
      </c>
      <c r="M988" s="30">
        <v>0.97762555858908151</v>
      </c>
      <c r="N988" s="30">
        <v>2.2374441410918499E-2</v>
      </c>
      <c r="O988" s="30">
        <v>0.97459751816595253</v>
      </c>
      <c r="P988" s="30">
        <v>2.5402481834047499E-2</v>
      </c>
      <c r="Q988" s="30">
        <f t="shared" si="115"/>
        <v>0.97597471410019976</v>
      </c>
      <c r="R988" s="30">
        <f t="shared" si="115"/>
        <v>2.3925285899800273E-2</v>
      </c>
      <c r="S988" s="31">
        <f t="shared" si="116"/>
        <v>0.97995543015136866</v>
      </c>
      <c r="T988" s="31">
        <v>2.0044569848631399E-2</v>
      </c>
      <c r="U988" s="31">
        <f t="shared" si="117"/>
        <v>0.98230665064335532</v>
      </c>
      <c r="V988" s="31">
        <v>1.76933493566447E-2</v>
      </c>
      <c r="W988" s="31">
        <f t="shared" si="118"/>
        <v>0.9810633755986935</v>
      </c>
      <c r="X988" s="31">
        <f t="shared" si="118"/>
        <v>1.8836624401306557E-2</v>
      </c>
      <c r="Y988" s="21"/>
    </row>
    <row r="989" spans="12:25" x14ac:dyDescent="0.25">
      <c r="L989" s="6">
        <v>982</v>
      </c>
      <c r="M989" s="30">
        <v>0.9776453220580098</v>
      </c>
      <c r="N989" s="30">
        <v>2.2354677941990201E-2</v>
      </c>
      <c r="O989" s="30">
        <v>0.97461877299733557</v>
      </c>
      <c r="P989" s="30">
        <v>2.5381227002664399E-2</v>
      </c>
      <c r="Q989" s="30">
        <f t="shared" si="115"/>
        <v>0.97599524051258424</v>
      </c>
      <c r="R989" s="30">
        <f t="shared" si="115"/>
        <v>2.39047594874158E-2</v>
      </c>
      <c r="S989" s="31">
        <f t="shared" si="116"/>
        <v>0.97995761605535359</v>
      </c>
      <c r="T989" s="31">
        <v>2.00423839446464E-2</v>
      </c>
      <c r="U989" s="31">
        <f t="shared" si="117"/>
        <v>0.98230866272728534</v>
      </c>
      <c r="V989" s="31">
        <v>1.7691337272714699E-2</v>
      </c>
      <c r="W989" s="31">
        <f t="shared" si="118"/>
        <v>0.98106547213178186</v>
      </c>
      <c r="X989" s="31">
        <f t="shared" si="118"/>
        <v>1.8834527868218168E-2</v>
      </c>
      <c r="Y989" s="21"/>
    </row>
    <row r="990" spans="12:25" x14ac:dyDescent="0.25">
      <c r="L990" s="6">
        <v>983</v>
      </c>
      <c r="M990" s="30">
        <v>0.97766507625410937</v>
      </c>
      <c r="N990" s="30">
        <v>2.2334923745890599E-2</v>
      </c>
      <c r="O990" s="30">
        <v>0.97464001594008887</v>
      </c>
      <c r="P990" s="30">
        <v>2.5359984059911099E-2</v>
      </c>
      <c r="Q990" s="30">
        <f t="shared" si="115"/>
        <v>0.9760157563114229</v>
      </c>
      <c r="R990" s="30">
        <f t="shared" si="115"/>
        <v>2.3884243688577125E-2</v>
      </c>
      <c r="S990" s="31">
        <f t="shared" si="116"/>
        <v>0.97995982790220026</v>
      </c>
      <c r="T990" s="31">
        <v>2.0040172097799701E-2</v>
      </c>
      <c r="U990" s="31">
        <f t="shared" si="117"/>
        <v>0.98231065440301291</v>
      </c>
      <c r="V990" s="31">
        <v>1.7689345596987101E-2</v>
      </c>
      <c r="W990" s="31">
        <f t="shared" si="118"/>
        <v>0.98106757083167684</v>
      </c>
      <c r="X990" s="31">
        <f t="shared" si="118"/>
        <v>1.8832429168323138E-2</v>
      </c>
      <c r="Y990" s="21"/>
    </row>
    <row r="991" spans="12:25" x14ac:dyDescent="0.25">
      <c r="L991" s="6">
        <v>984</v>
      </c>
      <c r="M991" s="30">
        <v>0.97768482171557147</v>
      </c>
      <c r="N991" s="30">
        <v>2.23151782844285E-2</v>
      </c>
      <c r="O991" s="30">
        <v>0.97466124769054219</v>
      </c>
      <c r="P991" s="30">
        <v>2.5338752309457799E-2</v>
      </c>
      <c r="Q991" s="30">
        <f t="shared" si="115"/>
        <v>0.97603626211596239</v>
      </c>
      <c r="R991" s="30">
        <f t="shared" si="115"/>
        <v>2.3863737884037582E-2</v>
      </c>
      <c r="S991" s="31">
        <f t="shared" si="116"/>
        <v>0.97996206421537291</v>
      </c>
      <c r="T991" s="31">
        <v>2.0037935784627099E-2</v>
      </c>
      <c r="U991" s="31">
        <f t="shared" si="117"/>
        <v>0.98231262739220371</v>
      </c>
      <c r="V991" s="31">
        <v>1.7687372607796299E-2</v>
      </c>
      <c r="W991" s="31">
        <f t="shared" si="118"/>
        <v>0.98106967186234795</v>
      </c>
      <c r="X991" s="31">
        <f t="shared" si="118"/>
        <v>1.8830328137652119E-2</v>
      </c>
      <c r="Y991" s="21"/>
    </row>
    <row r="992" spans="12:25" x14ac:dyDescent="0.25">
      <c r="L992" s="6">
        <v>985</v>
      </c>
      <c r="M992" s="30">
        <v>0.97770455898058695</v>
      </c>
      <c r="N992" s="30">
        <v>2.2295441019413002E-2</v>
      </c>
      <c r="O992" s="30">
        <v>0.97468246894502508</v>
      </c>
      <c r="P992" s="30">
        <v>2.53175310549749E-2</v>
      </c>
      <c r="Q992" s="30">
        <f t="shared" si="115"/>
        <v>0.97605675854544915</v>
      </c>
      <c r="R992" s="30">
        <f t="shared" si="115"/>
        <v>2.3843241454550759E-2</v>
      </c>
      <c r="S992" s="31">
        <f t="shared" si="116"/>
        <v>0.97996432351833596</v>
      </c>
      <c r="T992" s="31">
        <v>2.00356764816641E-2</v>
      </c>
      <c r="U992" s="31">
        <f t="shared" si="117"/>
        <v>0.98231458341652322</v>
      </c>
      <c r="V992" s="31">
        <v>1.7685416583476801E-2</v>
      </c>
      <c r="W992" s="31">
        <f t="shared" si="118"/>
        <v>0.98107177538776447</v>
      </c>
      <c r="X992" s="31">
        <f t="shared" si="118"/>
        <v>1.8828224612235669E-2</v>
      </c>
      <c r="Y992" s="21"/>
    </row>
    <row r="993" spans="12:25" x14ac:dyDescent="0.25">
      <c r="L993" s="6">
        <v>986</v>
      </c>
      <c r="M993" s="30">
        <v>0.97772428858734695</v>
      </c>
      <c r="N993" s="30">
        <v>2.2275711412652999E-2</v>
      </c>
      <c r="O993" s="30">
        <v>0.97470368039986732</v>
      </c>
      <c r="P993" s="30">
        <v>2.5296319600132702E-2</v>
      </c>
      <c r="Q993" s="30">
        <f t="shared" si="115"/>
        <v>0.97607724621912995</v>
      </c>
      <c r="R993" s="30">
        <f t="shared" si="115"/>
        <v>2.3822753780870072E-2</v>
      </c>
      <c r="S993" s="31">
        <f t="shared" si="116"/>
        <v>0.97996660433455385</v>
      </c>
      <c r="T993" s="31">
        <v>2.00333956654461E-2</v>
      </c>
      <c r="U993" s="31">
        <f t="shared" si="117"/>
        <v>0.98231652419763693</v>
      </c>
      <c r="V993" s="31">
        <v>1.76834758023631E-2</v>
      </c>
      <c r="W993" s="31">
        <f t="shared" si="118"/>
        <v>0.98107388157189579</v>
      </c>
      <c r="X993" s="31">
        <f t="shared" si="118"/>
        <v>1.8826118428104284E-2</v>
      </c>
      <c r="Y993" s="21"/>
    </row>
    <row r="994" spans="12:25" x14ac:dyDescent="0.25">
      <c r="L994" s="6">
        <v>987</v>
      </c>
      <c r="M994" s="30">
        <v>0.97774401107404263</v>
      </c>
      <c r="N994" s="30">
        <v>2.2255988925957398E-2</v>
      </c>
      <c r="O994" s="30">
        <v>0.97472488275139868</v>
      </c>
      <c r="P994" s="30">
        <v>2.5275117248601299E-2</v>
      </c>
      <c r="Q994" s="30">
        <f t="shared" si="115"/>
        <v>0.9760977257562512</v>
      </c>
      <c r="R994" s="30">
        <f t="shared" si="115"/>
        <v>2.380227424374886E-2</v>
      </c>
      <c r="S994" s="31">
        <f t="shared" si="116"/>
        <v>0.97996890518749125</v>
      </c>
      <c r="T994" s="31">
        <v>2.0031094812508799E-2</v>
      </c>
      <c r="U994" s="31">
        <f t="shared" si="117"/>
        <v>0.98231845145721031</v>
      </c>
      <c r="V994" s="31">
        <v>1.76815485427897E-2</v>
      </c>
      <c r="W994" s="31">
        <f t="shared" si="118"/>
        <v>0.98107599057871142</v>
      </c>
      <c r="X994" s="31">
        <f t="shared" si="118"/>
        <v>1.8824009421288625E-2</v>
      </c>
      <c r="Y994" s="21"/>
    </row>
    <row r="995" spans="12:25" x14ac:dyDescent="0.25">
      <c r="L995" s="6">
        <v>988</v>
      </c>
      <c r="M995" s="30">
        <v>0.97776372697886493</v>
      </c>
      <c r="N995" s="30">
        <v>2.2236273021135101E-2</v>
      </c>
      <c r="O995" s="30">
        <v>0.97474607669594882</v>
      </c>
      <c r="P995" s="30">
        <v>2.5253923304051198E-2</v>
      </c>
      <c r="Q995" s="30">
        <f t="shared" si="115"/>
        <v>0.97611819777605935</v>
      </c>
      <c r="R995" s="30">
        <f t="shared" si="115"/>
        <v>2.3781802223940655E-2</v>
      </c>
      <c r="S995" s="31">
        <f t="shared" si="116"/>
        <v>0.97997122460061237</v>
      </c>
      <c r="T995" s="31">
        <v>2.0028775399387602E-2</v>
      </c>
      <c r="U995" s="31">
        <f t="shared" si="117"/>
        <v>0.98232036691690905</v>
      </c>
      <c r="V995" s="31">
        <v>1.7679633083090899E-2</v>
      </c>
      <c r="W995" s="31">
        <f t="shared" si="118"/>
        <v>0.98107810257218087</v>
      </c>
      <c r="X995" s="31">
        <f t="shared" si="118"/>
        <v>1.8821897427819083E-2</v>
      </c>
      <c r="Y995" s="21"/>
    </row>
    <row r="996" spans="12:25" x14ac:dyDescent="0.25">
      <c r="L996" s="6">
        <v>989</v>
      </c>
      <c r="M996" s="30">
        <v>0.97778343684000479</v>
      </c>
      <c r="N996" s="30">
        <v>2.2216563159995199E-2</v>
      </c>
      <c r="O996" s="30">
        <v>0.97476726292984739</v>
      </c>
      <c r="P996" s="30">
        <v>2.5232737070152601E-2</v>
      </c>
      <c r="Q996" s="30">
        <f t="shared" si="115"/>
        <v>0.97613866289780105</v>
      </c>
      <c r="R996" s="30">
        <f t="shared" si="115"/>
        <v>2.376133710219893E-2</v>
      </c>
      <c r="S996" s="31">
        <f t="shared" si="116"/>
        <v>0.97997356109738176</v>
      </c>
      <c r="T996" s="31">
        <v>2.00264389026182E-2</v>
      </c>
      <c r="U996" s="31">
        <f t="shared" si="117"/>
        <v>0.98232227229839875</v>
      </c>
      <c r="V996" s="31">
        <v>1.7677727701601299E-2</v>
      </c>
      <c r="W996" s="31">
        <f t="shared" si="118"/>
        <v>0.98108021771627363</v>
      </c>
      <c r="X996" s="31">
        <f t="shared" si="118"/>
        <v>1.8819782283726369E-2</v>
      </c>
      <c r="Y996" s="21"/>
    </row>
    <row r="997" spans="12:25" x14ac:dyDescent="0.25">
      <c r="L997" s="6">
        <v>990</v>
      </c>
      <c r="M997" s="30">
        <v>0.97780314119565348</v>
      </c>
      <c r="N997" s="30">
        <v>2.2196858804346499E-2</v>
      </c>
      <c r="O997" s="30">
        <v>0.97478844214942406</v>
      </c>
      <c r="P997" s="30">
        <v>2.52115578505759E-2</v>
      </c>
      <c r="Q997" s="30">
        <f t="shared" si="115"/>
        <v>0.97615912174072283</v>
      </c>
      <c r="R997" s="30">
        <f t="shared" si="115"/>
        <v>2.3740878259277124E-2</v>
      </c>
      <c r="S997" s="31">
        <f t="shared" si="116"/>
        <v>0.97997591320126387</v>
      </c>
      <c r="T997" s="31">
        <v>2.0024086798736102E-2</v>
      </c>
      <c r="U997" s="31">
        <f t="shared" si="117"/>
        <v>0.98232416932334465</v>
      </c>
      <c r="V997" s="31">
        <v>1.7675830676655398E-2</v>
      </c>
      <c r="W997" s="31">
        <f t="shared" si="118"/>
        <v>0.98108233617495899</v>
      </c>
      <c r="X997" s="31">
        <f t="shared" si="118"/>
        <v>1.8817663825041034E-2</v>
      </c>
      <c r="Y997" s="21"/>
    </row>
    <row r="998" spans="12:25" x14ac:dyDescent="0.25">
      <c r="L998" s="6">
        <v>991</v>
      </c>
      <c r="M998" s="30">
        <v>0.97782284058400204</v>
      </c>
      <c r="N998" s="30">
        <v>2.2177159415997998E-2</v>
      </c>
      <c r="O998" s="30">
        <v>0.97480961505100872</v>
      </c>
      <c r="P998" s="30">
        <v>2.5190384948991298E-2</v>
      </c>
      <c r="Q998" s="30">
        <f t="shared" si="115"/>
        <v>0.97617957492407137</v>
      </c>
      <c r="R998" s="30">
        <f t="shared" si="115"/>
        <v>2.3720425075928663E-2</v>
      </c>
      <c r="S998" s="31">
        <f t="shared" si="116"/>
        <v>0.97997827943572324</v>
      </c>
      <c r="T998" s="31">
        <v>2.0021720564276702E-2</v>
      </c>
      <c r="U998" s="31">
        <f t="shared" si="117"/>
        <v>0.98232605971341247</v>
      </c>
      <c r="V998" s="31">
        <v>1.7673940286587499E-2</v>
      </c>
      <c r="W998" s="31">
        <f t="shared" si="118"/>
        <v>0.98108445811220646</v>
      </c>
      <c r="X998" s="31">
        <f t="shared" si="118"/>
        <v>1.8815541887793483E-2</v>
      </c>
      <c r="Y998" s="21"/>
    </row>
    <row r="999" spans="12:25" x14ac:dyDescent="0.25">
      <c r="L999" s="6">
        <v>992</v>
      </c>
      <c r="M999" s="30">
        <v>0.97784253554324141</v>
      </c>
      <c r="N999" s="30">
        <v>2.2157464456758601E-2</v>
      </c>
      <c r="O999" s="30">
        <v>0.9748307823309309</v>
      </c>
      <c r="P999" s="30">
        <v>2.5169217669069099E-2</v>
      </c>
      <c r="Q999" s="30">
        <f t="shared" si="115"/>
        <v>0.97620002306709308</v>
      </c>
      <c r="R999" s="30">
        <f t="shared" si="115"/>
        <v>2.3699976932906978E-2</v>
      </c>
      <c r="S999" s="31">
        <f t="shared" si="116"/>
        <v>0.97998065832422421</v>
      </c>
      <c r="T999" s="31">
        <v>2.0019341675775799E-2</v>
      </c>
      <c r="U999" s="31">
        <f t="shared" si="117"/>
        <v>0.98232794519026778</v>
      </c>
      <c r="V999" s="31">
        <v>1.7672054809732201E-2</v>
      </c>
      <c r="W999" s="31">
        <f t="shared" si="118"/>
        <v>0.98108658369198554</v>
      </c>
      <c r="X999" s="31">
        <f t="shared" si="118"/>
        <v>1.8813416308014461E-2</v>
      </c>
      <c r="Y999" s="21"/>
    </row>
    <row r="1000" spans="12:25" x14ac:dyDescent="0.25">
      <c r="L1000" s="6">
        <v>993</v>
      </c>
      <c r="M1000" s="30">
        <v>0.97786222661156275</v>
      </c>
      <c r="N1000" s="30">
        <v>2.2137773388437299E-2</v>
      </c>
      <c r="O1000" s="30">
        <v>0.97485194468552039</v>
      </c>
      <c r="P1000" s="30">
        <v>2.5148055314479601E-2</v>
      </c>
      <c r="Q1000" s="30">
        <f t="shared" si="115"/>
        <v>0.97622046678903451</v>
      </c>
      <c r="R1000" s="30">
        <f t="shared" si="115"/>
        <v>2.3679533210965553E-2</v>
      </c>
      <c r="S1000" s="31">
        <f t="shared" si="116"/>
        <v>0.9799830483902312</v>
      </c>
      <c r="T1000" s="31">
        <v>2.00169516097688E-2</v>
      </c>
      <c r="U1000" s="31">
        <f t="shared" si="117"/>
        <v>0.98232982747557607</v>
      </c>
      <c r="V1000" s="31">
        <v>1.7670172524423901E-2</v>
      </c>
      <c r="W1000" s="31">
        <f t="shared" si="118"/>
        <v>0.98108871307826562</v>
      </c>
      <c r="X1000" s="31">
        <f t="shared" si="118"/>
        <v>1.8811286921734425E-2</v>
      </c>
      <c r="Y1000" s="21"/>
    </row>
    <row r="1001" spans="12:25" x14ac:dyDescent="0.25">
      <c r="L1001" s="6">
        <v>994</v>
      </c>
      <c r="M1001" s="30">
        <v>0.97788191432715699</v>
      </c>
      <c r="N1001" s="30">
        <v>2.2118085672842999E-2</v>
      </c>
      <c r="O1001" s="30">
        <v>0.97487310281110695</v>
      </c>
      <c r="P1001" s="30">
        <v>2.5126897188893101E-2</v>
      </c>
      <c r="Q1001" s="30">
        <f t="shared" si="115"/>
        <v>0.97624090670914221</v>
      </c>
      <c r="R1001" s="30">
        <f t="shared" si="115"/>
        <v>2.3659093290857813E-2</v>
      </c>
      <c r="S1001" s="31">
        <f t="shared" si="116"/>
        <v>0.97998544815720878</v>
      </c>
      <c r="T1001" s="31">
        <v>2.00145518427912E-2</v>
      </c>
      <c r="U1001" s="31">
        <f t="shared" si="117"/>
        <v>0.98233170829100291</v>
      </c>
      <c r="V1001" s="31">
        <v>1.76682917089971E-2</v>
      </c>
      <c r="W1001" s="31">
        <f t="shared" si="118"/>
        <v>0.9810908464350161</v>
      </c>
      <c r="X1001" s="31">
        <f t="shared" si="118"/>
        <v>1.8809153564983926E-2</v>
      </c>
      <c r="Y1001" s="21"/>
    </row>
    <row r="1002" spans="12:25" x14ac:dyDescent="0.25">
      <c r="L1002" s="6">
        <v>995</v>
      </c>
      <c r="M1002" s="30">
        <v>0.97790159922821529</v>
      </c>
      <c r="N1002" s="30">
        <v>2.2098400771784699E-2</v>
      </c>
      <c r="O1002" s="30">
        <v>0.97489425740402014</v>
      </c>
      <c r="P1002" s="30">
        <v>2.5105742595979901E-2</v>
      </c>
      <c r="Q1002" s="30">
        <f t="shared" si="115"/>
        <v>0.97626134344666282</v>
      </c>
      <c r="R1002" s="30">
        <f t="shared" si="115"/>
        <v>2.3638656553337242E-2</v>
      </c>
      <c r="S1002" s="31">
        <f t="shared" si="116"/>
        <v>0.97998785614862127</v>
      </c>
      <c r="T1002" s="31">
        <v>2.00121438513787E-2</v>
      </c>
      <c r="U1002" s="31">
        <f t="shared" si="117"/>
        <v>0.98233358901819934</v>
      </c>
      <c r="V1002" s="31">
        <v>1.76664109818007E-2</v>
      </c>
      <c r="W1002" s="31">
        <f t="shared" si="118"/>
        <v>0.98109298375181309</v>
      </c>
      <c r="X1002" s="31">
        <f t="shared" si="118"/>
        <v>1.8807016248187008E-2</v>
      </c>
      <c r="Y1002" s="21"/>
    </row>
    <row r="1003" spans="12:25" x14ac:dyDescent="0.25">
      <c r="L1003" s="6">
        <v>996</v>
      </c>
      <c r="M1003" s="30">
        <v>0.9779212818529287</v>
      </c>
      <c r="N1003" s="30">
        <v>2.20787181470713E-2</v>
      </c>
      <c r="O1003" s="30">
        <v>0.97491540916058972</v>
      </c>
      <c r="P1003" s="30">
        <v>2.5084590839410299E-2</v>
      </c>
      <c r="Q1003" s="30">
        <f t="shared" si="115"/>
        <v>0.97628177762084278</v>
      </c>
      <c r="R1003" s="30">
        <f t="shared" si="115"/>
        <v>2.3618222379157266E-2</v>
      </c>
      <c r="S1003" s="31">
        <f t="shared" si="116"/>
        <v>0.97999027088793345</v>
      </c>
      <c r="T1003" s="31">
        <v>2.0009729112066599E-2</v>
      </c>
      <c r="U1003" s="31">
        <f t="shared" si="117"/>
        <v>0.98233546975444608</v>
      </c>
      <c r="V1003" s="31">
        <v>1.7664530245553901E-2</v>
      </c>
      <c r="W1003" s="31">
        <f t="shared" si="118"/>
        <v>0.98109512435947899</v>
      </c>
      <c r="X1003" s="31">
        <f t="shared" si="118"/>
        <v>1.8804875640521031E-2</v>
      </c>
      <c r="Y1003" s="21"/>
    </row>
    <row r="1004" spans="12:25" x14ac:dyDescent="0.25">
      <c r="L1004" s="6">
        <v>997</v>
      </c>
      <c r="M1004" s="30">
        <v>0.97794096273948827</v>
      </c>
      <c r="N1004" s="30">
        <v>2.2059037260511699E-2</v>
      </c>
      <c r="O1004" s="30">
        <v>0.97493655877714536</v>
      </c>
      <c r="P1004" s="30">
        <v>2.5063441222854602E-2</v>
      </c>
      <c r="Q1004" s="30">
        <f t="shared" si="115"/>
        <v>0.97630220985092864</v>
      </c>
      <c r="R1004" s="30">
        <f t="shared" si="115"/>
        <v>2.3597790149071325E-2</v>
      </c>
      <c r="S1004" s="31">
        <f t="shared" si="116"/>
        <v>0.9799926908986093</v>
      </c>
      <c r="T1004" s="31">
        <v>2.0007309101390699E-2</v>
      </c>
      <c r="U1004" s="31">
        <f t="shared" si="117"/>
        <v>0.98233735049069282</v>
      </c>
      <c r="V1004" s="31">
        <v>1.76626495093072E-2</v>
      </c>
      <c r="W1004" s="31">
        <f t="shared" si="118"/>
        <v>0.98109726753429904</v>
      </c>
      <c r="X1004" s="31">
        <f t="shared" si="118"/>
        <v>1.8802732465700932E-2</v>
      </c>
      <c r="Y1004" s="21"/>
    </row>
    <row r="1005" spans="12:25" x14ac:dyDescent="0.25">
      <c r="L1005" s="6">
        <v>998</v>
      </c>
      <c r="M1005" s="30">
        <v>0.97796064242608516</v>
      </c>
      <c r="N1005" s="30">
        <v>2.20393575739148E-2</v>
      </c>
      <c r="O1005" s="30">
        <v>0.97495770695001693</v>
      </c>
      <c r="P1005" s="30">
        <v>2.5042293049983101E-2</v>
      </c>
      <c r="Q1005" s="30">
        <f t="shared" si="115"/>
        <v>0.97632264075616715</v>
      </c>
      <c r="R1005" s="30">
        <f t="shared" si="115"/>
        <v>2.3577359243832842E-2</v>
      </c>
      <c r="S1005" s="31">
        <f t="shared" si="116"/>
        <v>0.97999511470411349</v>
      </c>
      <c r="T1005" s="31">
        <v>2.0004885295886499E-2</v>
      </c>
      <c r="U1005" s="31">
        <f t="shared" si="117"/>
        <v>0.98233923122693956</v>
      </c>
      <c r="V1005" s="31">
        <v>1.7660768773060401E-2</v>
      </c>
      <c r="W1005" s="31">
        <f t="shared" si="118"/>
        <v>0.98109941255720057</v>
      </c>
      <c r="X1005" s="31">
        <f t="shared" si="118"/>
        <v>1.8800587442799402E-2</v>
      </c>
      <c r="Y1005" s="21"/>
    </row>
    <row r="1006" spans="12:25" x14ac:dyDescent="0.25">
      <c r="L1006" s="6">
        <v>999</v>
      </c>
      <c r="M1006" s="30">
        <v>0.97798032145091018</v>
      </c>
      <c r="N1006" s="30">
        <v>2.2019678549089799E-2</v>
      </c>
      <c r="O1006" s="30">
        <v>0.97497885437553389</v>
      </c>
      <c r="P1006" s="30">
        <v>2.5021145624466098E-2</v>
      </c>
      <c r="Q1006" s="30">
        <f t="shared" si="115"/>
        <v>0.97634307095580464</v>
      </c>
      <c r="R1006" s="30">
        <f t="shared" si="115"/>
        <v>2.3556929044195395E-2</v>
      </c>
      <c r="S1006" s="31">
        <f t="shared" si="116"/>
        <v>0.97999754082791057</v>
      </c>
      <c r="T1006" s="31">
        <v>2.0002459172089398E-2</v>
      </c>
      <c r="U1006" s="31">
        <f t="shared" si="117"/>
        <v>0.98234111196318641</v>
      </c>
      <c r="V1006" s="31">
        <v>1.7658888036813598E-2</v>
      </c>
      <c r="W1006" s="31">
        <f t="shared" si="118"/>
        <v>0.98110155870911075</v>
      </c>
      <c r="X1006" s="31">
        <f t="shared" si="118"/>
        <v>1.8798441290889232E-2</v>
      </c>
      <c r="Y1006" s="21"/>
    </row>
    <row r="1007" spans="12:25" x14ac:dyDescent="0.25">
      <c r="L1007" s="6">
        <v>1000</v>
      </c>
      <c r="M1007" s="30">
        <v>0.97800000035215473</v>
      </c>
      <c r="N1007" s="30">
        <v>2.1999999647845301E-2</v>
      </c>
      <c r="O1007" s="30">
        <v>0.9750000017500261</v>
      </c>
      <c r="P1007" s="30">
        <v>2.4999998249973902E-2</v>
      </c>
      <c r="Q1007" s="30">
        <f t="shared" si="115"/>
        <v>0.97636350106908776</v>
      </c>
      <c r="R1007" s="30">
        <f t="shared" si="115"/>
        <v>2.3536498930912274E-2</v>
      </c>
      <c r="S1007" s="31">
        <f t="shared" si="116"/>
        <v>0.97999996779346488</v>
      </c>
      <c r="T1007" s="31">
        <v>2.0000032206535099E-2</v>
      </c>
      <c r="U1007" s="31">
        <f t="shared" si="117"/>
        <v>0.98234299269943315</v>
      </c>
      <c r="V1007" s="31">
        <v>1.76570073005669E-2</v>
      </c>
      <c r="W1007" s="31">
        <f t="shared" si="118"/>
        <v>0.98110370527095669</v>
      </c>
      <c r="X1007" s="31">
        <f t="shared" si="118"/>
        <v>1.8796294729043359E-2</v>
      </c>
      <c r="Y1007" s="21"/>
    </row>
  </sheetData>
  <customSheetViews>
    <customSheetView guid="{0E0958A0-CA27-4D51-A4B2-87E58FC98B30}" scale="70">
      <pageMargins left="0.7" right="0.7" top="0.75" bottom="0.75" header="0.3" footer="0.3"/>
      <pageSetup paperSize="9" orientation="portrait" horizontalDpi="4294967293" verticalDpi="0" r:id="rId1"/>
    </customSheetView>
    <customSheetView guid="{A9D8DC52-F871-43AB-9FC4-781C7783690E}" scale="70">
      <pageMargins left="0.7" right="0.7" top="0.75" bottom="0.75" header="0.3" footer="0.3"/>
      <pageSetup paperSize="9" orientation="portrait" horizontalDpi="4294967293" verticalDpi="0" r:id="rId2"/>
    </customSheetView>
    <customSheetView guid="{5F7B65FB-3629-484C-99F7-C769A18C2DDB}" scale="70">
      <pageMargins left="0.7" right="0.7" top="0.75" bottom="0.75" header="0.3" footer="0.3"/>
      <pageSetup paperSize="9" orientation="portrait" horizontalDpi="4294967293" verticalDpi="0" r:id="rId3"/>
    </customSheetView>
  </customSheetViews>
  <mergeCells count="17">
    <mergeCell ref="Z31:AR31"/>
    <mergeCell ref="M6:N6"/>
    <mergeCell ref="O6:P6"/>
    <mergeCell ref="Q6:R6"/>
    <mergeCell ref="M5:R5"/>
    <mergeCell ref="S5:X5"/>
    <mergeCell ref="S6:T6"/>
    <mergeCell ref="U6:V6"/>
    <mergeCell ref="W6:X6"/>
    <mergeCell ref="C6:D6"/>
    <mergeCell ref="E6:F6"/>
    <mergeCell ref="G6:H6"/>
    <mergeCell ref="I6:J6"/>
    <mergeCell ref="M4:X4"/>
    <mergeCell ref="G5:J5"/>
    <mergeCell ref="B4:J4"/>
    <mergeCell ref="C5:F5"/>
  </mergeCells>
  <pageMargins left="0.7" right="0.7" top="0.75" bottom="0.75" header="0.3" footer="0.3"/>
  <pageSetup paperSize="9" orientation="portrait" horizontalDpi="4294967293"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008"/>
  <sheetViews>
    <sheetView zoomScale="85" zoomScaleNormal="85" workbookViewId="0">
      <selection activeCell="T10" sqref="T10"/>
    </sheetView>
  </sheetViews>
  <sheetFormatPr defaultRowHeight="15" x14ac:dyDescent="0.25"/>
  <cols>
    <col min="2" max="2" width="9.5703125" bestFit="1" customWidth="1"/>
    <col min="3" max="3" width="6.7109375" bestFit="1" customWidth="1"/>
    <col min="4" max="4" width="7" bestFit="1" customWidth="1"/>
    <col min="5" max="5" width="6.7109375" bestFit="1" customWidth="1"/>
    <col min="6" max="6" width="7" bestFit="1" customWidth="1"/>
    <col min="7" max="7" width="6.7109375" bestFit="1" customWidth="1"/>
    <col min="8" max="8" width="7" bestFit="1" customWidth="1"/>
    <col min="9" max="9" width="6.7109375" bestFit="1" customWidth="1"/>
    <col min="10" max="10" width="7" bestFit="1" customWidth="1"/>
    <col min="11" max="11" width="6.140625" bestFit="1" customWidth="1"/>
    <col min="12" max="12" width="6.85546875" bestFit="1" customWidth="1"/>
    <col min="13" max="13" width="6.140625" bestFit="1" customWidth="1"/>
    <col min="14" max="14" width="6.85546875" bestFit="1" customWidth="1"/>
    <col min="15" max="15" width="6.140625" bestFit="1" customWidth="1"/>
    <col min="16" max="16" width="6.85546875" bestFit="1" customWidth="1"/>
    <col min="17" max="17" width="6.140625" bestFit="1" customWidth="1"/>
    <col min="18" max="18" width="6.85546875" bestFit="1" customWidth="1"/>
    <col min="19" max="19" width="6.140625" bestFit="1" customWidth="1"/>
    <col min="20" max="20" width="6.85546875" bestFit="1" customWidth="1"/>
    <col min="21" max="21" width="6.140625" bestFit="1" customWidth="1"/>
    <col min="22" max="22" width="6.85546875" bestFit="1" customWidth="1"/>
    <col min="23" max="23" width="6.140625" bestFit="1" customWidth="1"/>
    <col min="24" max="24" width="6.85546875" bestFit="1" customWidth="1"/>
    <col min="25" max="25" width="6.140625" bestFit="1" customWidth="1"/>
    <col min="26" max="26" width="6.85546875" bestFit="1" customWidth="1"/>
    <col min="27" max="27" width="6.140625" bestFit="1" customWidth="1"/>
    <col min="28" max="28" width="6.85546875" bestFit="1" customWidth="1"/>
    <col min="29" max="29" width="6.140625" bestFit="1" customWidth="1"/>
    <col min="30" max="30" width="6.85546875" bestFit="1" customWidth="1"/>
    <col min="31" max="31" width="6.140625" bestFit="1" customWidth="1"/>
    <col min="32" max="32" width="6.85546875" bestFit="1" customWidth="1"/>
    <col min="33" max="33" width="6.140625" bestFit="1" customWidth="1"/>
    <col min="34" max="34" width="6.85546875" bestFit="1" customWidth="1"/>
    <col min="35" max="35" width="6.7109375" bestFit="1" customWidth="1"/>
    <col min="36" max="36" width="6.85546875" bestFit="1" customWidth="1"/>
    <col min="37" max="37" width="12.140625" customWidth="1"/>
    <col min="38" max="38" width="9.5703125" bestFit="1" customWidth="1"/>
    <col min="39" max="39" width="7.28515625" bestFit="1" customWidth="1"/>
    <col min="40" max="40" width="8.42578125" bestFit="1" customWidth="1"/>
    <col min="41" max="41" width="7.28515625" bestFit="1" customWidth="1"/>
    <col min="42" max="42" width="8.42578125" bestFit="1" customWidth="1"/>
    <col min="43" max="43" width="7.28515625" bestFit="1" customWidth="1"/>
    <col min="44" max="44" width="8.42578125" bestFit="1" customWidth="1"/>
    <col min="45" max="45" width="7.28515625" bestFit="1" customWidth="1"/>
    <col min="46" max="46" width="8.42578125" bestFit="1" customWidth="1"/>
    <col min="47" max="47" width="7.28515625" bestFit="1" customWidth="1"/>
    <col min="48" max="48" width="8.42578125" bestFit="1" customWidth="1"/>
    <col min="49" max="49" width="7.28515625" bestFit="1" customWidth="1"/>
    <col min="50" max="50" width="8.42578125" bestFit="1" customWidth="1"/>
    <col min="51" max="51" width="7.28515625" bestFit="1" customWidth="1"/>
    <col min="52" max="52" width="8.42578125" bestFit="1" customWidth="1"/>
    <col min="53" max="53" width="7.28515625" bestFit="1" customWidth="1"/>
    <col min="54" max="54" width="8.42578125" bestFit="1" customWidth="1"/>
    <col min="55" max="55" width="7.28515625" bestFit="1" customWidth="1"/>
    <col min="56" max="56" width="8.42578125" bestFit="1" customWidth="1"/>
    <col min="57" max="57" width="7.28515625" bestFit="1" customWidth="1"/>
    <col min="58" max="58" width="8.42578125" bestFit="1" customWidth="1"/>
    <col min="59" max="59" width="7.28515625" bestFit="1" customWidth="1"/>
    <col min="60" max="60" width="8.42578125" bestFit="1" customWidth="1"/>
    <col min="61" max="61" width="7.28515625" bestFit="1" customWidth="1"/>
    <col min="62" max="62" width="8.42578125" bestFit="1" customWidth="1"/>
    <col min="63" max="63" width="7.28515625" bestFit="1" customWidth="1"/>
    <col min="64" max="64" width="8.42578125" bestFit="1" customWidth="1"/>
    <col min="65" max="65" width="7.28515625" bestFit="1" customWidth="1"/>
    <col min="66" max="66" width="8.42578125" bestFit="1" customWidth="1"/>
    <col min="67" max="67" width="7.28515625" bestFit="1" customWidth="1"/>
    <col min="68" max="68" width="8.42578125" bestFit="1" customWidth="1"/>
    <col min="69" max="69" width="7.28515625" bestFit="1" customWidth="1"/>
    <col min="70" max="70" width="8.42578125" bestFit="1" customWidth="1"/>
    <col min="71" max="71" width="7.28515625" bestFit="1" customWidth="1"/>
    <col min="72" max="72" width="8.42578125" bestFit="1" customWidth="1"/>
    <col min="73" max="73" width="8.42578125" style="53" customWidth="1"/>
  </cols>
  <sheetData>
    <row r="1" spans="1:98" ht="18.75" x14ac:dyDescent="0.3">
      <c r="A1" s="1" t="s">
        <v>92</v>
      </c>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117"/>
    </row>
    <row r="2" spans="1:98" x14ac:dyDescent="0.25">
      <c r="K2" s="22"/>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117"/>
    </row>
    <row r="3" spans="1:98" x14ac:dyDescent="0.25">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117"/>
    </row>
    <row r="4" spans="1:98" ht="16.5" x14ac:dyDescent="0.25">
      <c r="B4" s="281" t="s">
        <v>93</v>
      </c>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1"/>
      <c r="AD4" s="281"/>
      <c r="AE4" s="281"/>
      <c r="AF4" s="281"/>
      <c r="AG4" s="281"/>
      <c r="AH4" s="281"/>
      <c r="AL4" s="280" t="s">
        <v>697</v>
      </c>
      <c r="AM4" s="280"/>
      <c r="AN4" s="280"/>
      <c r="AO4" s="280"/>
      <c r="AP4" s="280"/>
      <c r="AQ4" s="280"/>
      <c r="AR4" s="280"/>
      <c r="AS4" s="280"/>
      <c r="AT4" s="280"/>
      <c r="AU4" s="280"/>
      <c r="AV4" s="280"/>
      <c r="AW4" s="280"/>
      <c r="AX4" s="280"/>
      <c r="AY4" s="280"/>
      <c r="AZ4" s="280"/>
      <c r="BA4" s="280"/>
      <c r="BB4" s="280"/>
      <c r="BC4" s="280"/>
      <c r="BD4" s="280"/>
      <c r="BE4" s="280"/>
      <c r="BF4" s="280"/>
      <c r="BG4" s="280"/>
      <c r="BH4" s="280"/>
      <c r="BI4" s="280"/>
      <c r="BJ4" s="280"/>
      <c r="BK4" s="280"/>
      <c r="BL4" s="280"/>
      <c r="BM4" s="280"/>
      <c r="BN4" s="280"/>
      <c r="BO4" s="280"/>
      <c r="BP4" s="280"/>
      <c r="BQ4" s="280"/>
      <c r="BR4" s="280"/>
      <c r="BS4" s="280"/>
      <c r="BT4" s="280"/>
      <c r="BU4" s="216"/>
    </row>
    <row r="5" spans="1:98" x14ac:dyDescent="0.25">
      <c r="C5" s="275" t="s">
        <v>20</v>
      </c>
      <c r="D5" s="276"/>
      <c r="E5" s="276"/>
      <c r="F5" s="276"/>
      <c r="G5" s="276"/>
      <c r="H5" s="276"/>
      <c r="I5" s="276"/>
      <c r="J5" s="271"/>
      <c r="K5" s="277" t="s">
        <v>21</v>
      </c>
      <c r="L5" s="277"/>
      <c r="M5" s="277"/>
      <c r="N5" s="277"/>
      <c r="O5" s="277"/>
      <c r="P5" s="277"/>
      <c r="Q5" s="277"/>
      <c r="R5" s="277"/>
      <c r="S5" s="272" t="s">
        <v>59</v>
      </c>
      <c r="T5" s="272"/>
      <c r="U5" s="272"/>
      <c r="V5" s="272"/>
      <c r="W5" s="272"/>
      <c r="X5" s="272"/>
      <c r="Y5" s="272"/>
      <c r="Z5" s="272"/>
      <c r="AA5" s="279" t="s">
        <v>60</v>
      </c>
      <c r="AB5" s="279"/>
      <c r="AC5" s="279"/>
      <c r="AD5" s="279"/>
      <c r="AE5" s="279"/>
      <c r="AF5" s="279"/>
      <c r="AG5" s="279"/>
      <c r="AH5" s="279"/>
      <c r="AI5" s="278" t="s">
        <v>25</v>
      </c>
      <c r="AJ5" s="278"/>
      <c r="AL5" s="4"/>
      <c r="AM5" s="266" t="s">
        <v>20</v>
      </c>
      <c r="AN5" s="266"/>
      <c r="AO5" s="266"/>
      <c r="AP5" s="266"/>
      <c r="AQ5" s="266"/>
      <c r="AR5" s="266"/>
      <c r="AS5" s="266"/>
      <c r="AT5" s="266"/>
      <c r="AU5" s="274" t="s">
        <v>21</v>
      </c>
      <c r="AV5" s="274"/>
      <c r="AW5" s="274"/>
      <c r="AX5" s="274"/>
      <c r="AY5" s="274"/>
      <c r="AZ5" s="274"/>
      <c r="BA5" s="274"/>
      <c r="BB5" s="274"/>
      <c r="BC5" s="266" t="s">
        <v>59</v>
      </c>
      <c r="BD5" s="266"/>
      <c r="BE5" s="266"/>
      <c r="BF5" s="266"/>
      <c r="BG5" s="266"/>
      <c r="BH5" s="266"/>
      <c r="BI5" s="266"/>
      <c r="BJ5" s="266"/>
      <c r="BK5" s="273" t="s">
        <v>60</v>
      </c>
      <c r="BL5" s="273"/>
      <c r="BM5" s="273"/>
      <c r="BN5" s="273"/>
      <c r="BO5" s="273"/>
      <c r="BP5" s="273"/>
      <c r="BQ5" s="273"/>
      <c r="BR5" s="273"/>
      <c r="BS5" s="272" t="s">
        <v>22</v>
      </c>
      <c r="BT5" s="272"/>
      <c r="BU5" s="217"/>
    </row>
    <row r="6" spans="1:98" x14ac:dyDescent="0.25">
      <c r="C6" s="272" t="s">
        <v>11</v>
      </c>
      <c r="D6" s="272"/>
      <c r="E6" s="272" t="s">
        <v>12</v>
      </c>
      <c r="F6" s="272"/>
      <c r="G6" s="275" t="s">
        <v>18</v>
      </c>
      <c r="H6" s="271"/>
      <c r="I6" s="272" t="s">
        <v>17</v>
      </c>
      <c r="J6" s="272"/>
      <c r="K6" s="277" t="s">
        <v>11</v>
      </c>
      <c r="L6" s="277"/>
      <c r="M6" s="277" t="s">
        <v>12</v>
      </c>
      <c r="N6" s="277"/>
      <c r="O6" s="277" t="s">
        <v>18</v>
      </c>
      <c r="P6" s="277"/>
      <c r="Q6" s="277" t="s">
        <v>17</v>
      </c>
      <c r="R6" s="277"/>
      <c r="S6" s="272" t="s">
        <v>11</v>
      </c>
      <c r="T6" s="272"/>
      <c r="U6" s="272" t="s">
        <v>12</v>
      </c>
      <c r="V6" s="272"/>
      <c r="W6" s="272" t="s">
        <v>18</v>
      </c>
      <c r="X6" s="272"/>
      <c r="Y6" s="272" t="s">
        <v>17</v>
      </c>
      <c r="Z6" s="272"/>
      <c r="AA6" s="279" t="s">
        <v>11</v>
      </c>
      <c r="AB6" s="279"/>
      <c r="AC6" s="279" t="s">
        <v>12</v>
      </c>
      <c r="AD6" s="279"/>
      <c r="AE6" s="279" t="s">
        <v>18</v>
      </c>
      <c r="AF6" s="279"/>
      <c r="AG6" s="279" t="s">
        <v>17</v>
      </c>
      <c r="AH6" s="279"/>
      <c r="AI6" s="278" t="s">
        <v>24</v>
      </c>
      <c r="AJ6" s="278"/>
      <c r="AL6" s="4"/>
      <c r="AM6" s="268" t="s">
        <v>11</v>
      </c>
      <c r="AN6" s="269"/>
      <c r="AO6" s="268" t="s">
        <v>12</v>
      </c>
      <c r="AP6" s="269"/>
      <c r="AQ6" s="268" t="s">
        <v>18</v>
      </c>
      <c r="AR6" s="269"/>
      <c r="AS6" s="268" t="s">
        <v>17</v>
      </c>
      <c r="AT6" s="270"/>
      <c r="AU6" s="274" t="s">
        <v>11</v>
      </c>
      <c r="AV6" s="274"/>
      <c r="AW6" s="274" t="s">
        <v>12</v>
      </c>
      <c r="AX6" s="274"/>
      <c r="AY6" s="274" t="s">
        <v>18</v>
      </c>
      <c r="AZ6" s="274"/>
      <c r="BA6" s="274" t="s">
        <v>17</v>
      </c>
      <c r="BB6" s="274"/>
      <c r="BC6" s="266" t="s">
        <v>11</v>
      </c>
      <c r="BD6" s="266"/>
      <c r="BE6" s="266" t="s">
        <v>12</v>
      </c>
      <c r="BF6" s="266"/>
      <c r="BG6" s="266" t="s">
        <v>18</v>
      </c>
      <c r="BH6" s="266"/>
      <c r="BI6" s="266" t="s">
        <v>17</v>
      </c>
      <c r="BJ6" s="266"/>
      <c r="BK6" s="273" t="s">
        <v>11</v>
      </c>
      <c r="BL6" s="273"/>
      <c r="BM6" s="273" t="s">
        <v>12</v>
      </c>
      <c r="BN6" s="273"/>
      <c r="BO6" s="273" t="s">
        <v>18</v>
      </c>
      <c r="BP6" s="273"/>
      <c r="BQ6" s="273" t="s">
        <v>17</v>
      </c>
      <c r="BR6" s="273"/>
      <c r="BS6" s="271" t="s">
        <v>24</v>
      </c>
      <c r="BT6" s="272"/>
      <c r="BU6" s="217"/>
      <c r="CS6" s="22"/>
      <c r="CT6" s="22"/>
    </row>
    <row r="7" spans="1:98" ht="27.75" customHeight="1" x14ac:dyDescent="0.25">
      <c r="B7" s="34" t="s">
        <v>10</v>
      </c>
      <c r="C7" s="36" t="s">
        <v>15</v>
      </c>
      <c r="D7" s="36" t="s">
        <v>19</v>
      </c>
      <c r="E7" s="36" t="s">
        <v>15</v>
      </c>
      <c r="F7" s="36" t="s">
        <v>19</v>
      </c>
      <c r="G7" s="36" t="s">
        <v>15</v>
      </c>
      <c r="H7" s="36" t="s">
        <v>19</v>
      </c>
      <c r="I7" s="36" t="s">
        <v>15</v>
      </c>
      <c r="J7" s="36" t="s">
        <v>19</v>
      </c>
      <c r="K7" s="212" t="s">
        <v>15</v>
      </c>
      <c r="L7" s="212" t="s">
        <v>19</v>
      </c>
      <c r="M7" s="212" t="s">
        <v>15</v>
      </c>
      <c r="N7" s="212" t="s">
        <v>19</v>
      </c>
      <c r="O7" s="212" t="s">
        <v>15</v>
      </c>
      <c r="P7" s="212" t="s">
        <v>19</v>
      </c>
      <c r="Q7" s="212" t="s">
        <v>15</v>
      </c>
      <c r="R7" s="212" t="s">
        <v>19</v>
      </c>
      <c r="S7" s="36" t="s">
        <v>15</v>
      </c>
      <c r="T7" s="36" t="s">
        <v>19</v>
      </c>
      <c r="U7" s="36" t="s">
        <v>15</v>
      </c>
      <c r="V7" s="36" t="s">
        <v>19</v>
      </c>
      <c r="W7" s="36" t="s">
        <v>15</v>
      </c>
      <c r="X7" s="36" t="s">
        <v>19</v>
      </c>
      <c r="Y7" s="36" t="s">
        <v>15</v>
      </c>
      <c r="Z7" s="36" t="s">
        <v>19</v>
      </c>
      <c r="AA7" s="35" t="s">
        <v>15</v>
      </c>
      <c r="AB7" s="35" t="s">
        <v>19</v>
      </c>
      <c r="AC7" s="35" t="s">
        <v>15</v>
      </c>
      <c r="AD7" s="35" t="s">
        <v>19</v>
      </c>
      <c r="AE7" s="35" t="s">
        <v>15</v>
      </c>
      <c r="AF7" s="35" t="s">
        <v>19</v>
      </c>
      <c r="AG7" s="35" t="s">
        <v>15</v>
      </c>
      <c r="AH7" s="35" t="s">
        <v>19</v>
      </c>
      <c r="AI7" s="41" t="s">
        <v>15</v>
      </c>
      <c r="AJ7" s="41" t="s">
        <v>19</v>
      </c>
      <c r="AL7" s="34" t="s">
        <v>10</v>
      </c>
      <c r="AM7" s="43" t="s">
        <v>15</v>
      </c>
      <c r="AN7" s="43" t="s">
        <v>23</v>
      </c>
      <c r="AO7" s="43" t="s">
        <v>15</v>
      </c>
      <c r="AP7" s="43" t="s">
        <v>23</v>
      </c>
      <c r="AQ7" s="43" t="s">
        <v>15</v>
      </c>
      <c r="AR7" s="43" t="s">
        <v>23</v>
      </c>
      <c r="AS7" s="43" t="s">
        <v>15</v>
      </c>
      <c r="AT7" s="44" t="s">
        <v>23</v>
      </c>
      <c r="AU7" s="215" t="s">
        <v>15</v>
      </c>
      <c r="AV7" s="215" t="s">
        <v>23</v>
      </c>
      <c r="AW7" s="215" t="s">
        <v>15</v>
      </c>
      <c r="AX7" s="215" t="s">
        <v>23</v>
      </c>
      <c r="AY7" s="215" t="s">
        <v>15</v>
      </c>
      <c r="AZ7" s="215" t="s">
        <v>23</v>
      </c>
      <c r="BA7" s="215" t="s">
        <v>15</v>
      </c>
      <c r="BB7" s="215" t="s">
        <v>23</v>
      </c>
      <c r="BC7" s="43" t="s">
        <v>15</v>
      </c>
      <c r="BD7" s="43" t="s">
        <v>23</v>
      </c>
      <c r="BE7" s="43" t="s">
        <v>15</v>
      </c>
      <c r="BF7" s="43" t="s">
        <v>23</v>
      </c>
      <c r="BG7" s="43" t="s">
        <v>15</v>
      </c>
      <c r="BH7" s="43" t="s">
        <v>23</v>
      </c>
      <c r="BI7" s="43" t="s">
        <v>15</v>
      </c>
      <c r="BJ7" s="43" t="s">
        <v>23</v>
      </c>
      <c r="BK7" s="45" t="s">
        <v>15</v>
      </c>
      <c r="BL7" s="45" t="s">
        <v>23</v>
      </c>
      <c r="BM7" s="45" t="s">
        <v>15</v>
      </c>
      <c r="BN7" s="45" t="s">
        <v>23</v>
      </c>
      <c r="BO7" s="45" t="s">
        <v>15</v>
      </c>
      <c r="BP7" s="45" t="s">
        <v>23</v>
      </c>
      <c r="BQ7" s="45" t="s">
        <v>15</v>
      </c>
      <c r="BR7" s="45" t="s">
        <v>23</v>
      </c>
      <c r="BS7" s="46" t="s">
        <v>15</v>
      </c>
      <c r="BT7" s="41" t="s">
        <v>23</v>
      </c>
      <c r="BU7" s="218"/>
      <c r="BV7" s="4"/>
      <c r="CT7" s="22"/>
    </row>
    <row r="8" spans="1:98" x14ac:dyDescent="0.25">
      <c r="B8" s="6">
        <v>5</v>
      </c>
      <c r="C8" s="233">
        <v>1.2E-2</v>
      </c>
      <c r="D8" s="233">
        <f>1-C8</f>
        <v>0.98799999999999999</v>
      </c>
      <c r="E8" s="233">
        <v>2.2499999999999999E-2</v>
      </c>
      <c r="F8" s="233">
        <v>0.97750000000000004</v>
      </c>
      <c r="G8" s="233">
        <v>1.8E-3</v>
      </c>
      <c r="H8" s="233">
        <v>0.99819999999999998</v>
      </c>
      <c r="I8" s="233">
        <f>1-J8</f>
        <v>9.7038000000000402E-3</v>
      </c>
      <c r="J8" s="233">
        <v>0.99029619999999996</v>
      </c>
      <c r="K8" s="213"/>
      <c r="L8" s="213"/>
      <c r="M8" s="213"/>
      <c r="N8" s="213"/>
      <c r="O8" s="213"/>
      <c r="P8" s="213"/>
      <c r="Q8" s="213"/>
      <c r="R8" s="213"/>
      <c r="S8" s="38"/>
      <c r="T8" s="38"/>
      <c r="U8" s="38"/>
      <c r="V8" s="38"/>
      <c r="W8" s="38"/>
      <c r="X8" s="38"/>
      <c r="Y8" s="38"/>
      <c r="Z8" s="38"/>
      <c r="AA8" s="39"/>
      <c r="AB8" s="39"/>
      <c r="AC8" s="39"/>
      <c r="AD8" s="39"/>
      <c r="AE8" s="39"/>
      <c r="AF8" s="39"/>
      <c r="AG8" s="39"/>
      <c r="AH8" s="31"/>
      <c r="AI8" s="37">
        <v>4.2999999999999997E-2</v>
      </c>
      <c r="AJ8" s="37">
        <v>0.95699999999999996</v>
      </c>
      <c r="AL8" s="6">
        <v>1</v>
      </c>
      <c r="AM8" s="24">
        <v>4.2775252910816899E-3</v>
      </c>
      <c r="AN8" s="24">
        <f t="shared" ref="AN8:AN39" si="0">1-AM8</f>
        <v>0.99572247470891828</v>
      </c>
      <c r="AO8" s="24">
        <v>1.08264200299217E-2</v>
      </c>
      <c r="AP8" s="24">
        <f t="shared" ref="AP8:AP39" si="1">1-AO8</f>
        <v>0.98917357997007826</v>
      </c>
      <c r="AQ8" s="24">
        <v>4.6086934770481598E-4</v>
      </c>
      <c r="AR8" s="24">
        <f t="shared" ref="AR8:AR39" si="2">1-AQ8</f>
        <v>0.99953913065229516</v>
      </c>
      <c r="AS8" s="24">
        <f>(AO8*0.23)+(AM8*0.31)+(AQ8*0.46)</f>
        <v>4.0281093470615308E-3</v>
      </c>
      <c r="AT8" s="25">
        <f>(AP8*0.23)+(AN8*0.31)+(AR8*0.46)</f>
        <v>0.99597189065293845</v>
      </c>
      <c r="AU8" s="211">
        <v>2.2840298951908099E-3</v>
      </c>
      <c r="AV8" s="211">
        <f>1-AU8</f>
        <v>0.99771597010480917</v>
      </c>
      <c r="AW8" s="211">
        <v>2.83378343314919E-3</v>
      </c>
      <c r="AX8" s="211">
        <f>1-AW8</f>
        <v>0.99716621656685078</v>
      </c>
      <c r="AY8" s="211">
        <v>3.3136684508561101E-4</v>
      </c>
      <c r="AZ8" s="211">
        <f>1-AY8</f>
        <v>0.99966863315491439</v>
      </c>
      <c r="BA8" s="211">
        <f>(AW8*0.23)+(AU8*0.31)+(AY8*0.46)</f>
        <v>1.5122482058728458E-3</v>
      </c>
      <c r="BB8" s="211">
        <f>(AX8*0.23)+(AV8*0.31)+(AZ8*0.46)</f>
        <v>0.99848775179412719</v>
      </c>
      <c r="BC8" s="38">
        <v>2.14153810614552E-3</v>
      </c>
      <c r="BD8" s="38">
        <f t="shared" ref="BD8:BD39" si="3">1-BC8</f>
        <v>0.99785846189385452</v>
      </c>
      <c r="BE8" s="38">
        <v>2.6261552662973598E-3</v>
      </c>
      <c r="BF8" s="38">
        <f t="shared" ref="BF8:BF39" si="4">1-BE8</f>
        <v>0.99737384473370261</v>
      </c>
      <c r="BG8" s="38">
        <v>2.3237692876875E-5</v>
      </c>
      <c r="BH8" s="38">
        <f t="shared" ref="BH8:BH39" si="5">1-BG8</f>
        <v>0.99997676230712318</v>
      </c>
      <c r="BI8" s="38">
        <v>1.2785818628768665E-3</v>
      </c>
      <c r="BJ8" s="38">
        <v>0.99872141813712323</v>
      </c>
      <c r="BK8" s="39">
        <v>2.0737167499018101E-3</v>
      </c>
      <c r="BL8" s="39">
        <f t="shared" ref="BL8:BL39" si="6">1-BK8</f>
        <v>0.99792628325009824</v>
      </c>
      <c r="BM8" s="39">
        <v>2.5851595223982198E-3</v>
      </c>
      <c r="BN8" s="39">
        <f t="shared" ref="BN8:BN39" si="7">1-BM8</f>
        <v>0.99741484047760176</v>
      </c>
      <c r="BO8" s="39">
        <v>3.5002261073571002E-4</v>
      </c>
      <c r="BP8" s="39">
        <f t="shared" ref="BP8:BP39" si="8">1-BO8</f>
        <v>0.99964997738926431</v>
      </c>
      <c r="BQ8" s="39">
        <v>1.3984492835595781E-3</v>
      </c>
      <c r="BR8" s="39">
        <f>(BN8*0.23)+(BL8*0.31)+(BP8*0.46)</f>
        <v>0.99860155071644052</v>
      </c>
      <c r="BS8" s="48">
        <v>1.1834915838935034E-2</v>
      </c>
      <c r="BT8" s="49">
        <v>0.98816508416106497</v>
      </c>
      <c r="BU8" s="218"/>
      <c r="BV8" s="122"/>
      <c r="CP8" s="21"/>
      <c r="CQ8" s="22"/>
      <c r="CR8" s="21"/>
      <c r="CS8" s="22"/>
      <c r="CT8" s="22"/>
    </row>
    <row r="9" spans="1:98" x14ac:dyDescent="0.25">
      <c r="B9" s="6">
        <v>10</v>
      </c>
      <c r="C9" s="233">
        <v>2.1399999999999999E-2</v>
      </c>
      <c r="D9" s="233">
        <f>1-C9</f>
        <v>0.97860000000000003</v>
      </c>
      <c r="E9" s="233">
        <v>3.6600000000000001E-2</v>
      </c>
      <c r="F9" s="233">
        <f>1-E9</f>
        <v>0.96340000000000003</v>
      </c>
      <c r="G9" s="233">
        <v>3.5000000000000001E-3</v>
      </c>
      <c r="H9" s="233">
        <v>0.99650000000000005</v>
      </c>
      <c r="I9" s="233">
        <f>1-J9</f>
        <v>1.6615399999999947E-2</v>
      </c>
      <c r="J9" s="233">
        <v>0.98338460000000005</v>
      </c>
      <c r="K9" s="214">
        <v>2.07E-2</v>
      </c>
      <c r="L9" s="213">
        <f t="shared" ref="L9:N52" si="9">1-K9</f>
        <v>0.97929999999999995</v>
      </c>
      <c r="M9" s="214">
        <v>2.64E-2</v>
      </c>
      <c r="N9" s="213">
        <f t="shared" si="9"/>
        <v>0.97360000000000002</v>
      </c>
      <c r="O9" s="214">
        <v>3.5999999999999999E-3</v>
      </c>
      <c r="P9" s="213">
        <f t="shared" ref="P9" si="10">1-O9</f>
        <v>0.99639999999999995</v>
      </c>
      <c r="Q9" s="214">
        <f>1-R9</f>
        <v>1.40652E-2</v>
      </c>
      <c r="R9" s="214">
        <v>0.9859348</v>
      </c>
      <c r="S9" s="38"/>
      <c r="T9" s="38"/>
      <c r="U9" s="38"/>
      <c r="V9" s="38"/>
      <c r="W9" s="38"/>
      <c r="X9" s="38"/>
      <c r="Y9" s="38"/>
      <c r="Z9" s="38"/>
      <c r="AA9" s="31"/>
      <c r="AB9" s="31"/>
      <c r="AC9" s="31"/>
      <c r="AD9" s="31"/>
      <c r="AE9" s="31"/>
      <c r="AF9" s="31"/>
      <c r="AG9" s="31"/>
      <c r="AH9" s="31"/>
      <c r="AI9" s="37">
        <v>8.1000000000000003E-2</v>
      </c>
      <c r="AJ9" s="37">
        <v>0.91900000000000004</v>
      </c>
      <c r="AL9" s="6">
        <v>2</v>
      </c>
      <c r="AM9" s="24">
        <v>6.2081439683747096E-3</v>
      </c>
      <c r="AN9" s="24">
        <f t="shared" si="0"/>
        <v>0.99379185603162534</v>
      </c>
      <c r="AO9" s="24">
        <v>1.37448150225646E-2</v>
      </c>
      <c r="AP9" s="24">
        <f t="shared" si="1"/>
        <v>0.98625518497743536</v>
      </c>
      <c r="AQ9" s="24">
        <v>7.9565201077207105E-4</v>
      </c>
      <c r="AR9" s="24">
        <f t="shared" si="2"/>
        <v>0.99920434798922797</v>
      </c>
      <c r="AS9" s="24">
        <f t="shared" ref="AS9:AS72" si="11">(AO9*0.23)+(AM9*0.31)+(AQ9*0.46)</f>
        <v>5.4518320103411708E-3</v>
      </c>
      <c r="AT9" s="25">
        <f t="shared" ref="AT9:AT71" si="12">(AP9*0.23)+(AN9*0.31)+(AR9*0.46)</f>
        <v>0.99454816798965884</v>
      </c>
      <c r="AU9" s="211">
        <v>4.5552735278783498E-3</v>
      </c>
      <c r="AV9" s="211">
        <f t="shared" ref="AV9:AV72" si="13">1-AU9</f>
        <v>0.99544472647212168</v>
      </c>
      <c r="AW9" s="211">
        <v>5.6559819374625703E-3</v>
      </c>
      <c r="AX9" s="211">
        <f t="shared" ref="AX9:AX38" si="14">1-AW9</f>
        <v>0.99434401806253747</v>
      </c>
      <c r="AY9" s="211">
        <v>6.9788675917091601E-4</v>
      </c>
      <c r="AZ9" s="211">
        <f>1-AY9</f>
        <v>0.99930211324082907</v>
      </c>
      <c r="BA9" s="211">
        <f t="shared" ref="BA9:BA72" si="15">(AW9*0.23)+(AU9*0.31)+(AY9*0.46)</f>
        <v>3.0340385484773011E-3</v>
      </c>
      <c r="BB9" s="211">
        <f t="shared" ref="BB9:BB72" si="16">(AX9*0.23)+(AV9*0.31)+(AZ9*0.46)</f>
        <v>0.99696596145152272</v>
      </c>
      <c r="BC9" s="38">
        <v>4.2795645404000802E-3</v>
      </c>
      <c r="BD9" s="38">
        <f t="shared" si="3"/>
        <v>0.99572043545959987</v>
      </c>
      <c r="BE9" s="38">
        <v>5.2490136494319798E-3</v>
      </c>
      <c r="BF9" s="38">
        <f t="shared" si="4"/>
        <v>0.99475098635056802</v>
      </c>
      <c r="BG9" s="38">
        <v>3.9057711288365899E-4</v>
      </c>
      <c r="BH9" s="38">
        <f t="shared" si="5"/>
        <v>0.99960942288711629</v>
      </c>
      <c r="BI9" s="38">
        <v>2.7136036188198636E-3</v>
      </c>
      <c r="BJ9" s="38">
        <v>0.99728639638118022</v>
      </c>
      <c r="BK9" s="39">
        <v>4.1441773729779504E-3</v>
      </c>
      <c r="BL9" s="39">
        <f t="shared" si="6"/>
        <v>0.9958558226270221</v>
      </c>
      <c r="BM9" s="39">
        <v>5.1668880507839497E-3</v>
      </c>
      <c r="BN9" s="39">
        <f t="shared" si="7"/>
        <v>0.99483311194921609</v>
      </c>
      <c r="BO9" s="39">
        <v>7.0004495071754704E-4</v>
      </c>
      <c r="BP9" s="39">
        <f t="shared" si="8"/>
        <v>0.99929995504928248</v>
      </c>
      <c r="BQ9" s="39">
        <v>2.7950999146335448E-3</v>
      </c>
      <c r="BR9" s="39">
        <f t="shared" ref="BR9:BR72" si="17">(BN9*0.23)+(BL9*0.31)+(BP9*0.46)</f>
        <v>0.99720490008536644</v>
      </c>
      <c r="BS9" s="48">
        <v>1.9626186879440954E-2</v>
      </c>
      <c r="BT9" s="49">
        <v>0.98037381312055905</v>
      </c>
      <c r="BU9" s="218"/>
      <c r="BV9" s="122"/>
      <c r="CP9" s="21"/>
      <c r="CR9" s="21"/>
      <c r="CS9" s="22"/>
      <c r="CT9" s="22"/>
    </row>
    <row r="10" spans="1:98" x14ac:dyDescent="0.25">
      <c r="B10" s="6">
        <v>12</v>
      </c>
      <c r="C10" s="233"/>
      <c r="D10" s="233"/>
      <c r="E10" s="233"/>
      <c r="F10" s="233"/>
      <c r="G10" s="233"/>
      <c r="H10" s="233"/>
      <c r="I10" s="233"/>
      <c r="J10" s="233"/>
      <c r="K10" s="214">
        <v>2.3800000000000002E-2</v>
      </c>
      <c r="L10" s="213">
        <f t="shared" si="9"/>
        <v>0.97619999999999996</v>
      </c>
      <c r="M10" s="214">
        <v>3.0700000000000002E-2</v>
      </c>
      <c r="N10" s="213">
        <f t="shared" si="9"/>
        <v>0.96930000000000005</v>
      </c>
      <c r="O10" s="214">
        <v>4.4000000000000003E-3</v>
      </c>
      <c r="P10" s="213">
        <f t="shared" ref="P10" si="18">1-O10</f>
        <v>0.99560000000000004</v>
      </c>
      <c r="Q10" s="214">
        <f>1-R10</f>
        <v>1.6374200000000005E-2</v>
      </c>
      <c r="R10" s="214">
        <v>0.98362579999999999</v>
      </c>
      <c r="S10" s="38"/>
      <c r="T10" s="38"/>
      <c r="U10" s="38"/>
      <c r="V10" s="38"/>
      <c r="W10" s="38"/>
      <c r="X10" s="38"/>
      <c r="Y10" s="38"/>
      <c r="Z10" s="38"/>
      <c r="AA10" s="39"/>
      <c r="AB10" s="39"/>
      <c r="AC10" s="39"/>
      <c r="AD10" s="39"/>
      <c r="AE10" s="39"/>
      <c r="AF10" s="39"/>
      <c r="AG10" s="39"/>
      <c r="AH10" s="31"/>
      <c r="AI10" s="37"/>
      <c r="AJ10" s="37"/>
      <c r="AL10" s="6">
        <v>3</v>
      </c>
      <c r="AM10" s="24">
        <v>8.1387626456677197E-3</v>
      </c>
      <c r="AN10" s="24">
        <f t="shared" si="0"/>
        <v>0.99186123735433229</v>
      </c>
      <c r="AO10" s="24">
        <v>1.6663210015207399E-2</v>
      </c>
      <c r="AP10" s="24">
        <f t="shared" si="1"/>
        <v>0.98333678998479257</v>
      </c>
      <c r="AQ10" s="24">
        <v>1.1304346738393301E-3</v>
      </c>
      <c r="AR10" s="24">
        <f t="shared" si="2"/>
        <v>0.99886956532616067</v>
      </c>
      <c r="AS10" s="24">
        <f t="shared" si="11"/>
        <v>6.8755546736207875E-3</v>
      </c>
      <c r="AT10" s="25">
        <f t="shared" si="12"/>
        <v>0.99312444532637922</v>
      </c>
      <c r="AU10" s="211">
        <v>6.80068992244058E-3</v>
      </c>
      <c r="AV10" s="211">
        <f t="shared" si="13"/>
        <v>0.99319931007755946</v>
      </c>
      <c r="AW10" s="211">
        <v>8.4547912419015801E-3</v>
      </c>
      <c r="AX10" s="211">
        <f t="shared" si="14"/>
        <v>0.99154520875809837</v>
      </c>
      <c r="AY10" s="211">
        <v>1.06442925647025E-3</v>
      </c>
      <c r="AZ10" s="211">
        <f>1-AY10</f>
        <v>0.99893557074352979</v>
      </c>
      <c r="BA10" s="211">
        <f t="shared" si="15"/>
        <v>4.5424533195702584E-3</v>
      </c>
      <c r="BB10" s="211">
        <f t="shared" si="16"/>
        <v>0.99545754668042974</v>
      </c>
      <c r="BC10" s="38">
        <v>6.4104270711883198E-3</v>
      </c>
      <c r="BD10" s="38">
        <f t="shared" si="3"/>
        <v>0.99358957292881167</v>
      </c>
      <c r="BE10" s="38">
        <v>7.8651569938782608E-3</v>
      </c>
      <c r="BF10" s="38">
        <f t="shared" si="4"/>
        <v>0.99213484300612176</v>
      </c>
      <c r="BG10" s="38">
        <v>7.5792108367606602E-4</v>
      </c>
      <c r="BH10" s="38">
        <f t="shared" si="5"/>
        <v>0.99924207891632388</v>
      </c>
      <c r="BI10" s="38">
        <v>4.1448621991513699E-3</v>
      </c>
      <c r="BJ10" s="38">
        <v>0.99585513780084867</v>
      </c>
      <c r="BK10" s="39">
        <v>6.2079997018051397E-3</v>
      </c>
      <c r="BL10" s="39">
        <f t="shared" si="6"/>
        <v>0.99379200029819481</v>
      </c>
      <c r="BM10" s="39">
        <v>7.7416318118373496E-3</v>
      </c>
      <c r="BN10" s="39">
        <f t="shared" si="7"/>
        <v>0.9922583681881626</v>
      </c>
      <c r="BO10" s="39">
        <v>1.0500666683916199E-3</v>
      </c>
      <c r="BP10" s="39">
        <f t="shared" si="8"/>
        <v>0.99894993333160842</v>
      </c>
      <c r="BQ10" s="39">
        <v>4.1880858917423287E-3</v>
      </c>
      <c r="BR10" s="39">
        <f t="shared" si="17"/>
        <v>0.99581191410825776</v>
      </c>
      <c r="BS10" s="48">
        <v>2.7417457919946986E-2</v>
      </c>
      <c r="BT10" s="49">
        <v>0.97258254208005301</v>
      </c>
      <c r="BU10" s="218"/>
      <c r="BV10" s="122"/>
      <c r="CP10" s="21"/>
      <c r="CR10" s="21"/>
      <c r="CS10" s="22"/>
      <c r="CT10" s="22"/>
    </row>
    <row r="11" spans="1:98" x14ac:dyDescent="0.25">
      <c r="B11" s="6">
        <v>15</v>
      </c>
      <c r="C11" s="233">
        <v>2.9600000000000001E-2</v>
      </c>
      <c r="D11" s="233">
        <f>1-C11</f>
        <v>0.97040000000000004</v>
      </c>
      <c r="E11" s="233">
        <v>4.8399999999999999E-2</v>
      </c>
      <c r="F11" s="233">
        <f>1-E11</f>
        <v>0.9516</v>
      </c>
      <c r="G11" s="233">
        <v>5.3E-3</v>
      </c>
      <c r="H11" s="233">
        <v>0.99470000000000003</v>
      </c>
      <c r="I11" s="233">
        <f>1-J11</f>
        <v>2.2675400000000012E-2</v>
      </c>
      <c r="J11" s="233">
        <v>0.97732459999999999</v>
      </c>
      <c r="K11" s="214"/>
      <c r="L11" s="213"/>
      <c r="M11" s="214"/>
      <c r="N11" s="213"/>
      <c r="O11" s="214"/>
      <c r="P11" s="213"/>
      <c r="Q11" s="214"/>
      <c r="R11" s="214"/>
      <c r="S11" s="38"/>
      <c r="T11" s="38"/>
      <c r="U11" s="38"/>
      <c r="V11" s="38"/>
      <c r="W11" s="38"/>
      <c r="X11" s="38"/>
      <c r="Y11" s="38"/>
      <c r="Z11" s="38"/>
      <c r="AA11" s="40"/>
      <c r="AB11" s="40"/>
      <c r="AC11" s="40"/>
      <c r="AD11" s="40"/>
      <c r="AE11" s="40"/>
      <c r="AF11" s="40"/>
      <c r="AG11" s="40"/>
      <c r="AH11" s="40"/>
      <c r="AI11" s="37">
        <v>0.115</v>
      </c>
      <c r="AJ11" s="37">
        <v>0.88500000000000001</v>
      </c>
      <c r="AL11" s="6">
        <v>4</v>
      </c>
      <c r="AM11" s="24">
        <v>1.00693813229607E-2</v>
      </c>
      <c r="AN11" s="24">
        <f t="shared" si="0"/>
        <v>0.98993061867703935</v>
      </c>
      <c r="AO11" s="24">
        <v>1.9581605007850202E-2</v>
      </c>
      <c r="AP11" s="24">
        <f t="shared" si="1"/>
        <v>0.98041839499214978</v>
      </c>
      <c r="AQ11" s="24">
        <v>1.4652173369065801E-3</v>
      </c>
      <c r="AR11" s="24">
        <f t="shared" si="2"/>
        <v>0.99853478266309337</v>
      </c>
      <c r="AS11" s="24">
        <f t="shared" si="11"/>
        <v>8.2992773369003903E-3</v>
      </c>
      <c r="AT11" s="25">
        <f t="shared" si="12"/>
        <v>0.99170072266309961</v>
      </c>
      <c r="AU11" s="211">
        <v>9.0072381024268802E-3</v>
      </c>
      <c r="AV11" s="211">
        <f t="shared" si="13"/>
        <v>0.99099276189757313</v>
      </c>
      <c r="AW11" s="211">
        <v>1.12184070753126E-2</v>
      </c>
      <c r="AX11" s="211">
        <f t="shared" si="14"/>
        <v>0.98878159292468737</v>
      </c>
      <c r="AY11" s="211">
        <v>1.43100573248829E-3</v>
      </c>
      <c r="AZ11" s="211">
        <f t="shared" ref="AZ11:AZ74" si="19">1-AY11</f>
        <v>0.99856899426751167</v>
      </c>
      <c r="BA11" s="211">
        <f t="shared" si="15"/>
        <v>6.0307400760188437E-3</v>
      </c>
      <c r="BB11" s="211">
        <f t="shared" si="16"/>
        <v>0.99396925992398122</v>
      </c>
      <c r="BC11" s="38">
        <v>8.5304734664511592E-3</v>
      </c>
      <c r="BD11" s="38">
        <f t="shared" si="3"/>
        <v>0.99146952653354881</v>
      </c>
      <c r="BE11" s="38">
        <v>1.0471167143877099E-2</v>
      </c>
      <c r="BF11" s="38">
        <f t="shared" si="4"/>
        <v>0.98952883285612292</v>
      </c>
      <c r="BG11" s="38">
        <v>1.1252719047873999E-3</v>
      </c>
      <c r="BH11" s="38">
        <f t="shared" si="5"/>
        <v>0.99887472809521261</v>
      </c>
      <c r="BI11" s="38">
        <v>5.5704402938937967E-3</v>
      </c>
      <c r="BJ11" s="38">
        <v>0.99442955970610625</v>
      </c>
      <c r="BK11" s="39">
        <v>8.2618015689201602E-3</v>
      </c>
      <c r="BL11" s="39">
        <f t="shared" si="6"/>
        <v>0.9917381984310798</v>
      </c>
      <c r="BM11" s="39">
        <v>1.03058370322376E-2</v>
      </c>
      <c r="BN11" s="39">
        <f t="shared" si="7"/>
        <v>0.98969416296776236</v>
      </c>
      <c r="BO11" s="39">
        <v>1.400087412204E-3</v>
      </c>
      <c r="BP11" s="39">
        <f t="shared" si="8"/>
        <v>0.99859991258779601</v>
      </c>
      <c r="BQ11" s="39">
        <v>5.5755412133937383E-3</v>
      </c>
      <c r="BR11" s="39">
        <f t="shared" si="17"/>
        <v>0.99442445878660624</v>
      </c>
      <c r="BS11" s="48">
        <v>3.5208728960453017E-2</v>
      </c>
      <c r="BT11" s="49">
        <v>0.96479127103954698</v>
      </c>
      <c r="BU11" s="218"/>
      <c r="BV11" s="122"/>
      <c r="CP11" s="21"/>
      <c r="CR11" s="21"/>
      <c r="CS11" s="22"/>
      <c r="CT11" s="22"/>
    </row>
    <row r="12" spans="1:98" x14ac:dyDescent="0.25">
      <c r="B12" s="6">
        <v>16</v>
      </c>
      <c r="C12" s="233"/>
      <c r="D12" s="233"/>
      <c r="E12" s="233"/>
      <c r="F12" s="233"/>
      <c r="G12" s="233"/>
      <c r="H12" s="233"/>
      <c r="I12" s="233"/>
      <c r="J12" s="233"/>
      <c r="K12" s="214">
        <v>2.9700000000000001E-2</v>
      </c>
      <c r="L12" s="213">
        <f t="shared" si="9"/>
        <v>0.97030000000000005</v>
      </c>
      <c r="M12" s="214">
        <v>3.8600000000000002E-2</v>
      </c>
      <c r="N12" s="213">
        <f t="shared" si="9"/>
        <v>0.96140000000000003</v>
      </c>
      <c r="O12" s="214">
        <v>5.7999999999999996E-3</v>
      </c>
      <c r="P12" s="213">
        <f t="shared" ref="P12" si="20">1-O12</f>
        <v>0.99419999999999997</v>
      </c>
      <c r="Q12" s="214">
        <f>1-R12</f>
        <v>2.064520000000003E-2</v>
      </c>
      <c r="R12" s="214">
        <v>0.97935479999999997</v>
      </c>
      <c r="S12" s="38"/>
      <c r="T12" s="38"/>
      <c r="U12" s="38"/>
      <c r="V12" s="38"/>
      <c r="W12" s="38"/>
      <c r="X12" s="38"/>
      <c r="Y12" s="38"/>
      <c r="Z12" s="38"/>
      <c r="AA12" s="39"/>
      <c r="AB12" s="39"/>
      <c r="AC12" s="39"/>
      <c r="AD12" s="39"/>
      <c r="AE12" s="39"/>
      <c r="AF12" s="39"/>
      <c r="AG12" s="39"/>
      <c r="AH12" s="40"/>
      <c r="AI12" s="37"/>
      <c r="AJ12" s="37"/>
      <c r="AL12" s="6">
        <v>5</v>
      </c>
      <c r="AM12" s="24">
        <v>1.2000000000253801E-2</v>
      </c>
      <c r="AN12" s="24">
        <f t="shared" si="0"/>
        <v>0.98799999999974619</v>
      </c>
      <c r="AO12" s="24">
        <v>2.2500000000493101E-2</v>
      </c>
      <c r="AP12" s="24">
        <f t="shared" si="1"/>
        <v>0.97749999999950687</v>
      </c>
      <c r="AQ12" s="24">
        <v>1.7999999999738401E-3</v>
      </c>
      <c r="AR12" s="24">
        <f t="shared" si="2"/>
        <v>0.99820000000002618</v>
      </c>
      <c r="AS12" s="24">
        <f t="shared" si="11"/>
        <v>9.7230000001800581E-3</v>
      </c>
      <c r="AT12" s="25">
        <f t="shared" si="12"/>
        <v>0.99027699999982</v>
      </c>
      <c r="AU12" s="211">
        <v>1.11618770913866E-2</v>
      </c>
      <c r="AV12" s="211">
        <f t="shared" si="13"/>
        <v>0.98883812290861339</v>
      </c>
      <c r="AW12" s="211">
        <v>1.39350251665421E-2</v>
      </c>
      <c r="AX12" s="211">
        <f t="shared" si="14"/>
        <v>0.9860649748334579</v>
      </c>
      <c r="AY12" s="211">
        <v>1.79762758272971E-3</v>
      </c>
      <c r="AZ12" s="211">
        <f t="shared" si="19"/>
        <v>0.99820237241727028</v>
      </c>
      <c r="BA12" s="211">
        <f t="shared" si="15"/>
        <v>7.4921463746901954E-3</v>
      </c>
      <c r="BB12" s="211">
        <f t="shared" si="16"/>
        <v>0.9925078536253098</v>
      </c>
      <c r="BC12" s="38">
        <v>1.06360514941295E-2</v>
      </c>
      <c r="BD12" s="38">
        <f t="shared" si="3"/>
        <v>0.98936394850587051</v>
      </c>
      <c r="BE12" s="38">
        <v>1.30636259436694E-2</v>
      </c>
      <c r="BF12" s="38">
        <f t="shared" si="4"/>
        <v>0.98693637405633061</v>
      </c>
      <c r="BG12" s="38">
        <v>1.4926318757509699E-3</v>
      </c>
      <c r="BH12" s="38">
        <f t="shared" si="5"/>
        <v>0.99850736812424901</v>
      </c>
      <c r="BI12" s="38">
        <v>6.9884205930695531E-3</v>
      </c>
      <c r="BJ12" s="38">
        <v>0.99301157940693052</v>
      </c>
      <c r="BK12" s="39">
        <v>1.03022008068598E-2</v>
      </c>
      <c r="BL12" s="39">
        <f t="shared" si="6"/>
        <v>0.98969779919314016</v>
      </c>
      <c r="BM12" s="39">
        <v>1.2855949938663701E-2</v>
      </c>
      <c r="BN12" s="39">
        <f t="shared" si="7"/>
        <v>0.98714405006133632</v>
      </c>
      <c r="BO12" s="39">
        <v>1.75010683060075E-3</v>
      </c>
      <c r="BP12" s="39">
        <f t="shared" si="8"/>
        <v>0.99824989316939927</v>
      </c>
      <c r="BQ12" s="39">
        <v>6.9555998780955345E-3</v>
      </c>
      <c r="BR12" s="39">
        <f t="shared" si="17"/>
        <v>0.99304440012190454</v>
      </c>
      <c r="BS12" s="48">
        <v>4.3000000000959049E-2</v>
      </c>
      <c r="BT12" s="49">
        <v>0.95699999999904095</v>
      </c>
      <c r="BU12" s="218"/>
      <c r="BV12" s="122"/>
      <c r="CP12" s="21"/>
      <c r="CR12" s="21"/>
      <c r="CS12" s="22"/>
      <c r="CT12" s="22"/>
    </row>
    <row r="13" spans="1:98" x14ac:dyDescent="0.25">
      <c r="B13" s="6">
        <v>20</v>
      </c>
      <c r="C13" s="233">
        <v>3.6600000000000001E-2</v>
      </c>
      <c r="D13" s="233">
        <f>1-C13</f>
        <v>0.96340000000000003</v>
      </c>
      <c r="E13" s="233">
        <v>5.8200000000000002E-2</v>
      </c>
      <c r="F13" s="233">
        <f>1-E13</f>
        <v>0.94179999999999997</v>
      </c>
      <c r="G13" s="233">
        <v>7.1000000000000004E-3</v>
      </c>
      <c r="H13" s="233">
        <v>0.9929</v>
      </c>
      <c r="I13" s="233">
        <f>1-J13</f>
        <v>2.7907400000000027E-2</v>
      </c>
      <c r="J13" s="233">
        <v>0.97209259999999997</v>
      </c>
      <c r="K13" s="214">
        <v>3.5000000000000003E-2</v>
      </c>
      <c r="L13" s="213">
        <f t="shared" si="9"/>
        <v>0.96499999999999997</v>
      </c>
      <c r="M13" s="214">
        <v>4.5900000000000003E-2</v>
      </c>
      <c r="N13" s="213">
        <f t="shared" si="9"/>
        <v>0.95409999999999995</v>
      </c>
      <c r="O13" s="214">
        <v>7.3000000000000001E-3</v>
      </c>
      <c r="P13" s="213">
        <f t="shared" ref="P13" si="21">1-O13</f>
        <v>0.99270000000000003</v>
      </c>
      <c r="Q13" s="214">
        <f>1-R13</f>
        <v>2.4642399999999953E-2</v>
      </c>
      <c r="R13" s="214">
        <v>0.97535760000000005</v>
      </c>
      <c r="S13" s="38">
        <v>3.7999999999999999E-2</v>
      </c>
      <c r="T13" s="38">
        <f>1-S13</f>
        <v>0.96199999999999997</v>
      </c>
      <c r="U13" s="38">
        <v>4.8000000000000001E-2</v>
      </c>
      <c r="V13" s="38">
        <f>1-U13</f>
        <v>0.95199999999999996</v>
      </c>
      <c r="W13" s="38">
        <v>7.0000000000000001E-3</v>
      </c>
      <c r="X13" s="38">
        <f>1-W13</f>
        <v>0.99299999999999999</v>
      </c>
      <c r="Y13" s="38">
        <v>2.5894E-2</v>
      </c>
      <c r="Z13" s="38">
        <v>0.97410600000000003</v>
      </c>
      <c r="AA13" s="40">
        <v>3.6999999999999998E-2</v>
      </c>
      <c r="AB13" s="40">
        <f>1-AA13</f>
        <v>0.96299999999999997</v>
      </c>
      <c r="AC13" s="40">
        <v>4.7E-2</v>
      </c>
      <c r="AD13" s="40">
        <f>1-AC13</f>
        <v>0.95299999999999996</v>
      </c>
      <c r="AE13" s="40">
        <v>7.0000000000000001E-3</v>
      </c>
      <c r="AF13" s="40">
        <f>1-AE13</f>
        <v>0.99299999999999999</v>
      </c>
      <c r="AG13" s="40">
        <v>2.5360000000000001E-2</v>
      </c>
      <c r="AH13" s="40">
        <v>0.97463999999999995</v>
      </c>
      <c r="AI13" s="37">
        <v>0.14699999999999999</v>
      </c>
      <c r="AJ13" s="37">
        <v>0.85299999999999998</v>
      </c>
      <c r="AL13" s="6">
        <v>6</v>
      </c>
      <c r="AM13" s="24">
        <v>1.39286329865263E-2</v>
      </c>
      <c r="AN13" s="24">
        <f t="shared" si="0"/>
        <v>0.98607136701347375</v>
      </c>
      <c r="AO13" s="24">
        <v>2.5414533913379E-2</v>
      </c>
      <c r="AP13" s="24">
        <f t="shared" si="1"/>
        <v>0.974585466086621</v>
      </c>
      <c r="AQ13" s="24">
        <v>2.1349865548433598E-3</v>
      </c>
      <c r="AR13" s="24">
        <f t="shared" si="2"/>
        <v>0.99786501344515666</v>
      </c>
      <c r="AS13" s="24">
        <f t="shared" si="11"/>
        <v>1.1145312841128269E-2</v>
      </c>
      <c r="AT13" s="25">
        <f t="shared" si="12"/>
        <v>0.9888546871588717</v>
      </c>
      <c r="AU13" s="211">
        <v>1.32515659128691E-2</v>
      </c>
      <c r="AV13" s="211">
        <f t="shared" si="13"/>
        <v>0.98674843408713087</v>
      </c>
      <c r="AW13" s="211">
        <v>1.6592841244436399E-2</v>
      </c>
      <c r="AX13" s="211">
        <f t="shared" si="14"/>
        <v>0.98340715875556362</v>
      </c>
      <c r="AY13" s="211">
        <v>2.1643062026991899E-3</v>
      </c>
      <c r="AZ13" s="211">
        <f t="shared" si="19"/>
        <v>0.99783569379730086</v>
      </c>
      <c r="BA13" s="211">
        <f t="shared" si="15"/>
        <v>8.9199197724514206E-3</v>
      </c>
      <c r="BB13" s="211">
        <f t="shared" si="16"/>
        <v>0.99108008022754857</v>
      </c>
      <c r="BC13" s="38">
        <v>1.2723508922164299E-2</v>
      </c>
      <c r="BD13" s="38">
        <f t="shared" si="3"/>
        <v>0.98727649107783566</v>
      </c>
      <c r="BE13" s="38">
        <v>1.5639115237496001E-2</v>
      </c>
      <c r="BF13" s="38">
        <f t="shared" si="4"/>
        <v>0.98436088476250405</v>
      </c>
      <c r="BG13" s="38">
        <v>1.86000329610009E-3</v>
      </c>
      <c r="BH13" s="38">
        <f t="shared" si="5"/>
        <v>0.99813999670389986</v>
      </c>
      <c r="BI13" s="38">
        <v>8.3968857867010548E-3</v>
      </c>
      <c r="BJ13" s="38">
        <v>0.99160311421329894</v>
      </c>
      <c r="BK13" s="39">
        <v>1.23258152481608E-2</v>
      </c>
      <c r="BL13" s="39">
        <f t="shared" si="6"/>
        <v>0.98767418475183921</v>
      </c>
      <c r="BM13" s="39">
        <v>1.5388416757795099E-2</v>
      </c>
      <c r="BN13" s="39">
        <f t="shared" si="7"/>
        <v>0.98461158324220488</v>
      </c>
      <c r="BO13" s="39">
        <v>2.1001245720279299E-3</v>
      </c>
      <c r="BP13" s="39">
        <f t="shared" si="8"/>
        <v>0.99789987542797209</v>
      </c>
      <c r="BQ13" s="39">
        <v>8.3263958843555683E-3</v>
      </c>
      <c r="BR13" s="39">
        <f t="shared" si="17"/>
        <v>0.99167360411564442</v>
      </c>
      <c r="BS13" s="48">
        <v>5.0783787668696956E-2</v>
      </c>
      <c r="BT13" s="49">
        <v>0.94921621233130304</v>
      </c>
      <c r="BU13" s="218"/>
      <c r="BV13" s="122"/>
      <c r="CP13" s="21"/>
      <c r="CR13" s="21"/>
      <c r="CS13" s="22"/>
      <c r="CT13" s="22"/>
    </row>
    <row r="14" spans="1:98" x14ac:dyDescent="0.25">
      <c r="B14" s="6">
        <v>24</v>
      </c>
      <c r="C14" s="233"/>
      <c r="D14" s="233"/>
      <c r="E14" s="233"/>
      <c r="F14" s="233"/>
      <c r="G14" s="233"/>
      <c r="H14" s="233"/>
      <c r="I14" s="233"/>
      <c r="J14" s="233"/>
      <c r="K14" s="214">
        <v>3.9800000000000002E-2</v>
      </c>
      <c r="L14" s="213">
        <f t="shared" si="9"/>
        <v>0.96019999999999994</v>
      </c>
      <c r="M14" s="214">
        <v>5.2600000000000001E-2</v>
      </c>
      <c r="N14" s="213">
        <f t="shared" si="9"/>
        <v>0.94740000000000002</v>
      </c>
      <c r="O14" s="214">
        <v>8.8000000000000005E-3</v>
      </c>
      <c r="P14" s="213">
        <f t="shared" ref="P14" si="22">1-O14</f>
        <v>0.99119999999999997</v>
      </c>
      <c r="Q14" s="214">
        <f>1-R14</f>
        <v>2.8349199999999963E-2</v>
      </c>
      <c r="R14" s="214">
        <v>0.97165080000000004</v>
      </c>
      <c r="S14" s="38"/>
      <c r="T14" s="38"/>
      <c r="U14" s="38"/>
      <c r="V14" s="38"/>
      <c r="W14" s="38"/>
      <c r="X14" s="38"/>
      <c r="Y14" s="38"/>
      <c r="Z14" s="38"/>
      <c r="AA14" s="39"/>
      <c r="AB14" s="39"/>
      <c r="AC14" s="39"/>
      <c r="AD14" s="39"/>
      <c r="AE14" s="39"/>
      <c r="AF14" s="39"/>
      <c r="AG14" s="39"/>
      <c r="AH14" s="40"/>
      <c r="AI14" s="37"/>
      <c r="AJ14" s="37"/>
      <c r="AL14" s="6">
        <v>7</v>
      </c>
      <c r="AM14" s="24">
        <v>1.5845156546296899E-2</v>
      </c>
      <c r="AN14" s="24">
        <f t="shared" si="0"/>
        <v>0.98415484345370308</v>
      </c>
      <c r="AO14" s="24">
        <v>2.8305527747933198E-2</v>
      </c>
      <c r="AP14" s="24">
        <f t="shared" si="1"/>
        <v>0.97169447225206684</v>
      </c>
      <c r="AQ14" s="24">
        <v>2.47122046890501E-3</v>
      </c>
      <c r="AR14" s="24">
        <f t="shared" si="2"/>
        <v>0.99752877953109498</v>
      </c>
      <c r="AS14" s="24">
        <f t="shared" si="11"/>
        <v>1.2559031327072978E-2</v>
      </c>
      <c r="AT14" s="25">
        <f t="shared" si="12"/>
        <v>0.98744096867292708</v>
      </c>
      <c r="AU14" s="211">
        <v>1.52632635904237E-2</v>
      </c>
      <c r="AV14" s="211">
        <f t="shared" si="13"/>
        <v>0.98473673640957626</v>
      </c>
      <c r="AW14" s="211">
        <v>1.91800510378419E-2</v>
      </c>
      <c r="AX14" s="211">
        <f t="shared" si="14"/>
        <v>0.98081994896215807</v>
      </c>
      <c r="AY14" s="211">
        <v>2.5310529879014102E-3</v>
      </c>
      <c r="AZ14" s="211">
        <f t="shared" si="19"/>
        <v>0.99746894701209854</v>
      </c>
      <c r="BA14" s="211">
        <f t="shared" si="15"/>
        <v>1.0307307826169631E-2</v>
      </c>
      <c r="BB14" s="211">
        <f t="shared" si="16"/>
        <v>0.98969269217383038</v>
      </c>
      <c r="BC14" s="38">
        <v>1.4789193518496399E-2</v>
      </c>
      <c r="BD14" s="38">
        <f t="shared" si="3"/>
        <v>0.98521080648150361</v>
      </c>
      <c r="BE14" s="38">
        <v>1.8194216869597799E-2</v>
      </c>
      <c r="BF14" s="38">
        <f t="shared" si="4"/>
        <v>0.98180578313040223</v>
      </c>
      <c r="BG14" s="38">
        <v>2.2273884653680499E-3</v>
      </c>
      <c r="BH14" s="38">
        <f t="shared" si="5"/>
        <v>0.99777261153463193</v>
      </c>
      <c r="BI14" s="38">
        <v>9.7939185648106813E-3</v>
      </c>
      <c r="BJ14" s="38">
        <v>0.9902060814351894</v>
      </c>
      <c r="BK14" s="39">
        <v>1.4329262725360101E-2</v>
      </c>
      <c r="BL14" s="39">
        <f t="shared" si="6"/>
        <v>0.98567073727463994</v>
      </c>
      <c r="BM14" s="39">
        <v>1.7899683716310701E-2</v>
      </c>
      <c r="BN14" s="39">
        <f t="shared" si="7"/>
        <v>0.98210031628368932</v>
      </c>
      <c r="BO14" s="39">
        <v>2.4501402849316E-3</v>
      </c>
      <c r="BP14" s="39">
        <f t="shared" si="8"/>
        <v>0.99754985971506838</v>
      </c>
      <c r="BQ14" s="39">
        <v>9.6860632306816283E-3</v>
      </c>
      <c r="BR14" s="39">
        <f t="shared" si="17"/>
        <v>0.99031393676931845</v>
      </c>
      <c r="BS14" s="48">
        <v>5.852183775545805E-2</v>
      </c>
      <c r="BT14" s="49">
        <v>0.94147816224454195</v>
      </c>
      <c r="BU14" s="218"/>
      <c r="BV14" s="122"/>
      <c r="CP14" s="21"/>
      <c r="CR14" s="21"/>
      <c r="CS14" s="22"/>
      <c r="CT14" s="22"/>
    </row>
    <row r="15" spans="1:98" x14ac:dyDescent="0.25">
      <c r="B15" s="6">
        <v>30</v>
      </c>
      <c r="C15" s="233">
        <v>4.7500000000000001E-2</v>
      </c>
      <c r="D15" s="233">
        <f t="shared" ref="D15:D27" si="23">1-C15</f>
        <v>0.95250000000000001</v>
      </c>
      <c r="E15" s="233">
        <v>7.4300000000000005E-2</v>
      </c>
      <c r="F15" s="233">
        <f t="shared" ref="F15:F27" si="24">1-E15</f>
        <v>0.92569999999999997</v>
      </c>
      <c r="G15" s="233">
        <v>1.06E-2</v>
      </c>
      <c r="H15" s="233">
        <v>0.98939999999999995</v>
      </c>
      <c r="I15" s="233">
        <f t="shared" ref="I15:I27" si="25">1-J15</f>
        <v>3.6575800000000047E-2</v>
      </c>
      <c r="J15" s="233">
        <v>0.96342419999999995</v>
      </c>
      <c r="K15" s="214">
        <v>4.6300000000000001E-2</v>
      </c>
      <c r="L15" s="213">
        <f t="shared" si="9"/>
        <v>0.95369999999999999</v>
      </c>
      <c r="M15" s="214">
        <v>6.1699999999999998E-2</v>
      </c>
      <c r="N15" s="213">
        <f t="shared" si="9"/>
        <v>0.93830000000000002</v>
      </c>
      <c r="O15" s="214">
        <v>1.0999999999999999E-2</v>
      </c>
      <c r="P15" s="213">
        <f t="shared" ref="P15" si="26">1-O15</f>
        <v>0.98899999999999999</v>
      </c>
      <c r="Q15" s="214">
        <f>1-R15</f>
        <v>3.3453799999999978E-2</v>
      </c>
      <c r="R15" s="214">
        <v>0.96654620000000002</v>
      </c>
      <c r="S15" s="38"/>
      <c r="T15" s="38"/>
      <c r="U15" s="38"/>
      <c r="V15" s="38"/>
      <c r="W15" s="38"/>
      <c r="X15" s="38"/>
      <c r="Y15" s="38"/>
      <c r="Z15" s="38"/>
      <c r="AA15" s="40"/>
      <c r="AB15" s="40"/>
      <c r="AC15" s="40"/>
      <c r="AD15" s="40"/>
      <c r="AE15" s="40"/>
      <c r="AF15" s="40"/>
      <c r="AG15" s="40"/>
      <c r="AH15" s="40"/>
      <c r="AI15" s="37">
        <v>0.20499999999999999</v>
      </c>
      <c r="AJ15" s="37">
        <v>0.79500000000000004</v>
      </c>
      <c r="AL15" s="6">
        <v>8</v>
      </c>
      <c r="AM15" s="24">
        <v>1.7737363612873501E-2</v>
      </c>
      <c r="AN15" s="24">
        <f t="shared" si="0"/>
        <v>0.98226263638712652</v>
      </c>
      <c r="AO15" s="24">
        <v>3.1149254625929299E-2</v>
      </c>
      <c r="AP15" s="24">
        <f t="shared" si="1"/>
        <v>0.96885074537407068</v>
      </c>
      <c r="AQ15" s="24">
        <v>2.8099611055402299E-3</v>
      </c>
      <c r="AR15" s="24">
        <f t="shared" si="2"/>
        <v>0.99719003889445978</v>
      </c>
      <c r="AS15" s="24">
        <f t="shared" si="11"/>
        <v>1.3955493392503029E-2</v>
      </c>
      <c r="AT15" s="25">
        <f t="shared" si="12"/>
        <v>0.9860445066074971</v>
      </c>
      <c r="AU15" s="211">
        <v>1.7183929147599902E-2</v>
      </c>
      <c r="AV15" s="211">
        <f t="shared" si="13"/>
        <v>0.98281607085240008</v>
      </c>
      <c r="AW15" s="211">
        <v>2.1684850275604999E-2</v>
      </c>
      <c r="AX15" s="211">
        <f t="shared" si="14"/>
        <v>0.97831514972439504</v>
      </c>
      <c r="AY15" s="211">
        <v>2.8978793338410398E-3</v>
      </c>
      <c r="AZ15" s="211">
        <f t="shared" si="19"/>
        <v>0.997102120666159</v>
      </c>
      <c r="BA15" s="211">
        <f t="shared" si="15"/>
        <v>1.1647558092711998E-2</v>
      </c>
      <c r="BB15" s="211">
        <f t="shared" si="16"/>
        <v>0.98835244190728799</v>
      </c>
      <c r="BC15" s="38">
        <v>1.6829453051066898E-2</v>
      </c>
      <c r="BD15" s="38">
        <f t="shared" si="3"/>
        <v>0.98317054694893313</v>
      </c>
      <c r="BE15" s="38">
        <v>2.07255126842158E-2</v>
      </c>
      <c r="BF15" s="38">
        <f t="shared" si="4"/>
        <v>0.97927448731578415</v>
      </c>
      <c r="BG15" s="38">
        <v>2.5947896830881699E-3</v>
      </c>
      <c r="BH15" s="38">
        <f t="shared" si="5"/>
        <v>0.99740521031691187</v>
      </c>
      <c r="BI15" s="38">
        <v>1.1177601617420931E-2</v>
      </c>
      <c r="BJ15" s="38">
        <v>0.98882239838257913</v>
      </c>
      <c r="BK15" s="39">
        <v>1.6309161070994199E-2</v>
      </c>
      <c r="BL15" s="39">
        <f t="shared" si="6"/>
        <v>0.98369083892900577</v>
      </c>
      <c r="BM15" s="39">
        <v>2.03861970408897E-2</v>
      </c>
      <c r="BN15" s="39">
        <f t="shared" si="7"/>
        <v>0.97961380295911027</v>
      </c>
      <c r="BO15" s="39">
        <v>2.8001536177578298E-3</v>
      </c>
      <c r="BP15" s="39">
        <f t="shared" si="8"/>
        <v>0.99719984638224213</v>
      </c>
      <c r="BQ15" s="39">
        <v>1.1032735915581435E-2</v>
      </c>
      <c r="BR15" s="39">
        <f t="shared" si="17"/>
        <v>0.9889672640844186</v>
      </c>
      <c r="BS15" s="48">
        <v>6.6167994008078046E-2</v>
      </c>
      <c r="BT15" s="49">
        <v>0.93383200599192195</v>
      </c>
      <c r="BU15" s="218"/>
      <c r="BV15" s="122"/>
      <c r="CP15" s="21"/>
      <c r="CR15" s="21"/>
      <c r="CS15" s="22"/>
      <c r="CT15" s="22"/>
    </row>
    <row r="16" spans="1:98" x14ac:dyDescent="0.25">
      <c r="B16" s="6">
        <v>40</v>
      </c>
      <c r="C16" s="233">
        <v>5.6399999999999999E-2</v>
      </c>
      <c r="D16" s="233">
        <f t="shared" si="23"/>
        <v>0.94359999999999999</v>
      </c>
      <c r="E16" s="233">
        <v>8.7499999999999994E-2</v>
      </c>
      <c r="F16" s="233">
        <f t="shared" si="24"/>
        <v>0.91249999999999998</v>
      </c>
      <c r="G16" s="233">
        <v>1.41E-2</v>
      </c>
      <c r="H16" s="233">
        <v>0.9859</v>
      </c>
      <c r="I16" s="233">
        <f t="shared" si="25"/>
        <v>4.3965600000000049E-2</v>
      </c>
      <c r="J16" s="233">
        <v>0.95603439999999995</v>
      </c>
      <c r="K16" s="214">
        <v>5.5599999999999997E-2</v>
      </c>
      <c r="L16" s="213">
        <f t="shared" si="9"/>
        <v>0.94440000000000002</v>
      </c>
      <c r="M16" s="214">
        <v>7.51E-2</v>
      </c>
      <c r="N16" s="213">
        <f t="shared" si="9"/>
        <v>0.92490000000000006</v>
      </c>
      <c r="O16" s="214">
        <v>1.47E-2</v>
      </c>
      <c r="P16" s="213">
        <f t="shared" ref="P16" si="27">1-O16</f>
        <v>0.98529999999999995</v>
      </c>
      <c r="Q16" s="214">
        <f>1-R16</f>
        <v>4.1103600000000018E-2</v>
      </c>
      <c r="R16" s="214">
        <v>0.95889639999999998</v>
      </c>
      <c r="S16" s="38">
        <v>5.7000000000000002E-2</v>
      </c>
      <c r="T16" s="38">
        <f>1-S16</f>
        <v>0.94299999999999995</v>
      </c>
      <c r="U16" s="38">
        <v>7.6999999999999999E-2</v>
      </c>
      <c r="V16" s="38">
        <f>1-U16</f>
        <v>0.92300000000000004</v>
      </c>
      <c r="W16" s="38">
        <v>1.4E-2</v>
      </c>
      <c r="X16" s="38">
        <f>1-W16</f>
        <v>0.98599999999999999</v>
      </c>
      <c r="Y16" s="38">
        <v>4.1641999999999998E-2</v>
      </c>
      <c r="Z16" s="38">
        <v>0.95835800000000004</v>
      </c>
      <c r="AA16" s="39">
        <v>5.6000000000000001E-2</v>
      </c>
      <c r="AB16" s="39">
        <f>1-AA16</f>
        <v>0.94399999999999995</v>
      </c>
      <c r="AC16" s="39">
        <v>7.4999999999999997E-2</v>
      </c>
      <c r="AD16" s="39">
        <f>1-AC16</f>
        <v>0.92500000000000004</v>
      </c>
      <c r="AE16" s="39">
        <v>1.4E-2</v>
      </c>
      <c r="AF16" s="39">
        <f>1-AE16</f>
        <v>0.98599999999999999</v>
      </c>
      <c r="AG16" s="39">
        <v>4.0874000000000001E-2</v>
      </c>
      <c r="AH16" s="40">
        <v>0.95912600000000003</v>
      </c>
      <c r="AI16" s="37">
        <v>0.25700000000000001</v>
      </c>
      <c r="AJ16" s="37">
        <v>0.74299999999999999</v>
      </c>
      <c r="AL16" s="6">
        <v>9</v>
      </c>
      <c r="AM16" s="24">
        <v>1.9593047119564298E-2</v>
      </c>
      <c r="AN16" s="24">
        <f t="shared" si="0"/>
        <v>0.98040695288043567</v>
      </c>
      <c r="AO16" s="24">
        <v>3.3921987669140598E-2</v>
      </c>
      <c r="AP16" s="24">
        <f t="shared" si="1"/>
        <v>0.96607801233085944</v>
      </c>
      <c r="AQ16" s="24">
        <v>3.1524678281304201E-3</v>
      </c>
      <c r="AR16" s="24">
        <f t="shared" si="2"/>
        <v>0.99684753217186961</v>
      </c>
      <c r="AS16" s="24">
        <f t="shared" si="11"/>
        <v>1.5326036971907264E-2</v>
      </c>
      <c r="AT16" s="25">
        <f t="shared" si="12"/>
        <v>0.98467396302809274</v>
      </c>
      <c r="AU16" s="211">
        <v>1.9000521607946901E-2</v>
      </c>
      <c r="AV16" s="211">
        <f t="shared" si="13"/>
        <v>0.98099947839205315</v>
      </c>
      <c r="AW16" s="211">
        <v>2.40954346865721E-2</v>
      </c>
      <c r="AX16" s="211">
        <f t="shared" si="14"/>
        <v>0.97590456531342795</v>
      </c>
      <c r="AY16" s="211">
        <v>3.26479663602275E-3</v>
      </c>
      <c r="AZ16" s="211">
        <f t="shared" si="19"/>
        <v>0.99673520336397725</v>
      </c>
      <c r="BA16" s="211">
        <f t="shared" si="15"/>
        <v>1.2933918128945588E-2</v>
      </c>
      <c r="BB16" s="211">
        <f t="shared" si="16"/>
        <v>0.98706608187105438</v>
      </c>
      <c r="BC16" s="38">
        <v>1.8840635287816401E-2</v>
      </c>
      <c r="BD16" s="38">
        <f t="shared" si="3"/>
        <v>0.98115936471218357</v>
      </c>
      <c r="BE16" s="38">
        <v>2.3229584525590801E-2</v>
      </c>
      <c r="BF16" s="38">
        <f t="shared" si="4"/>
        <v>0.97677041547440924</v>
      </c>
      <c r="BG16" s="38">
        <v>2.9622092487937399E-3</v>
      </c>
      <c r="BH16" s="38">
        <f t="shared" si="5"/>
        <v>0.99703779075120624</v>
      </c>
      <c r="BI16" s="38">
        <v>1.2546017634554088E-2</v>
      </c>
      <c r="BJ16" s="38">
        <v>0.98745398236544601</v>
      </c>
      <c r="BK16" s="39">
        <v>1.8262128117600199E-2</v>
      </c>
      <c r="BL16" s="39">
        <f t="shared" si="6"/>
        <v>0.9817378718823998</v>
      </c>
      <c r="BM16" s="39">
        <v>2.2844402958211302E-2</v>
      </c>
      <c r="BN16" s="39">
        <f t="shared" si="7"/>
        <v>0.97715559704178867</v>
      </c>
      <c r="BO16" s="39">
        <v>3.1501642189526902E-3</v>
      </c>
      <c r="BP16" s="39">
        <f t="shared" si="8"/>
        <v>0.99684983578104736</v>
      </c>
      <c r="BQ16" s="39">
        <v>1.2364547937562899E-2</v>
      </c>
      <c r="BR16" s="39">
        <f t="shared" si="17"/>
        <v>0.98763545206243719</v>
      </c>
      <c r="BS16" s="48">
        <v>7.3676100173394987E-2</v>
      </c>
      <c r="BT16" s="49">
        <v>0.92632389982660501</v>
      </c>
      <c r="BU16" s="218"/>
      <c r="BV16" s="122"/>
      <c r="CP16" s="21"/>
      <c r="CR16" s="21"/>
      <c r="CS16" s="22"/>
      <c r="CT16" s="22"/>
    </row>
    <row r="17" spans="2:98" x14ac:dyDescent="0.25">
      <c r="B17" s="6">
        <v>50</v>
      </c>
      <c r="C17" s="233">
        <v>6.4199999999999993E-2</v>
      </c>
      <c r="D17" s="233">
        <f t="shared" si="23"/>
        <v>0.93579999999999997</v>
      </c>
      <c r="E17" s="233">
        <v>9.8799999999999999E-2</v>
      </c>
      <c r="F17" s="233">
        <f t="shared" si="24"/>
        <v>0.9012</v>
      </c>
      <c r="G17" s="233">
        <v>1.77E-2</v>
      </c>
      <c r="H17" s="233">
        <v>0.98229999999999995</v>
      </c>
      <c r="I17" s="233">
        <f t="shared" si="25"/>
        <v>5.0627399999999989E-2</v>
      </c>
      <c r="J17" s="233">
        <v>0.94937260000000001</v>
      </c>
      <c r="K17" s="214"/>
      <c r="L17" s="213"/>
      <c r="M17" s="214"/>
      <c r="N17" s="213"/>
      <c r="O17" s="214"/>
      <c r="P17" s="213"/>
      <c r="Q17" s="214"/>
      <c r="R17" s="214"/>
      <c r="S17" s="38"/>
      <c r="T17" s="38"/>
      <c r="U17" s="38"/>
      <c r="V17" s="38"/>
      <c r="W17" s="38"/>
      <c r="X17" s="38"/>
      <c r="Y17" s="38"/>
      <c r="Z17" s="38"/>
      <c r="AA17" s="40"/>
      <c r="AB17" s="40"/>
      <c r="AC17" s="40"/>
      <c r="AD17" s="40"/>
      <c r="AE17" s="40"/>
      <c r="AF17" s="40"/>
      <c r="AG17" s="40"/>
      <c r="AH17" s="40"/>
      <c r="AI17" s="37">
        <v>0.30499999999999999</v>
      </c>
      <c r="AJ17" s="37">
        <v>0.69500000000000006</v>
      </c>
      <c r="AL17" s="6">
        <v>10</v>
      </c>
      <c r="AM17" s="24">
        <v>2.1399999999677601E-2</v>
      </c>
      <c r="AN17" s="24">
        <f t="shared" si="0"/>
        <v>0.97860000000032243</v>
      </c>
      <c r="AO17" s="24">
        <v>3.6599999999340702E-2</v>
      </c>
      <c r="AP17" s="24">
        <f t="shared" si="1"/>
        <v>0.96340000000065928</v>
      </c>
      <c r="AQ17" s="24">
        <v>3.5000000000570001E-3</v>
      </c>
      <c r="AR17" s="24">
        <f t="shared" si="2"/>
        <v>0.99649999999994299</v>
      </c>
      <c r="AS17" s="24">
        <f t="shared" si="11"/>
        <v>1.6661999999774635E-2</v>
      </c>
      <c r="AT17" s="25">
        <f t="shared" si="12"/>
        <v>0.98333800000022542</v>
      </c>
      <c r="AU17" s="211">
        <v>2.06999999950142E-2</v>
      </c>
      <c r="AV17" s="211">
        <f t="shared" si="13"/>
        <v>0.97930000000498585</v>
      </c>
      <c r="AW17" s="211">
        <v>2.63999999995897E-2</v>
      </c>
      <c r="AX17" s="211">
        <f t="shared" si="14"/>
        <v>0.97360000000041025</v>
      </c>
      <c r="AY17" s="211">
        <v>3.6318162899512301E-3</v>
      </c>
      <c r="AZ17" s="211">
        <f t="shared" si="19"/>
        <v>0.99636818371004876</v>
      </c>
      <c r="BA17" s="211">
        <f t="shared" si="15"/>
        <v>1.4159635491737601E-2</v>
      </c>
      <c r="BB17" s="211">
        <f t="shared" si="16"/>
        <v>0.9858403645082624</v>
      </c>
      <c r="BC17" s="38">
        <v>2.0819087996686102E-2</v>
      </c>
      <c r="BD17" s="38">
        <f t="shared" si="3"/>
        <v>0.97918091200331392</v>
      </c>
      <c r="BE17" s="38">
        <v>2.5703014237963701E-2</v>
      </c>
      <c r="BF17" s="38">
        <f t="shared" si="4"/>
        <v>0.97429698576203627</v>
      </c>
      <c r="BG17" s="38">
        <v>3.3296494620180901E-3</v>
      </c>
      <c r="BH17" s="38">
        <f t="shared" si="5"/>
        <v>0.99667035053798192</v>
      </c>
      <c r="BI17" s="38">
        <v>1.3897249306232663E-2</v>
      </c>
      <c r="BJ17" s="38">
        <v>0.98610275069376729</v>
      </c>
      <c r="BK17" s="39">
        <v>2.01847816977146E-2</v>
      </c>
      <c r="BL17" s="39">
        <f t="shared" si="6"/>
        <v>0.97981521830228535</v>
      </c>
      <c r="BM17" s="39">
        <v>2.5270747694954701E-2</v>
      </c>
      <c r="BN17" s="39">
        <f t="shared" si="7"/>
        <v>0.97472925230504526</v>
      </c>
      <c r="BO17" s="39">
        <v>3.5001717369622298E-3</v>
      </c>
      <c r="BP17" s="39">
        <f t="shared" si="8"/>
        <v>0.99649982826303773</v>
      </c>
      <c r="BQ17" s="39">
        <v>1.3679633295133735E-2</v>
      </c>
      <c r="BR17" s="39">
        <f t="shared" si="17"/>
        <v>0.98632036670486634</v>
      </c>
      <c r="BS17" s="48">
        <v>8.0999999998245031E-2</v>
      </c>
      <c r="BT17" s="49">
        <v>0.91900000000175497</v>
      </c>
      <c r="BU17" s="218"/>
      <c r="BV17" s="122"/>
      <c r="CP17" s="21"/>
      <c r="CR17" s="21"/>
      <c r="CS17" s="22"/>
      <c r="CT17" s="22"/>
    </row>
    <row r="18" spans="2:98" x14ac:dyDescent="0.25">
      <c r="B18" s="6">
        <v>60</v>
      </c>
      <c r="C18" s="233">
        <v>7.1300000000000002E-2</v>
      </c>
      <c r="D18" s="233">
        <f t="shared" si="23"/>
        <v>0.92869999999999997</v>
      </c>
      <c r="E18" s="233">
        <v>0.10879999999999999</v>
      </c>
      <c r="F18" s="233">
        <f t="shared" si="24"/>
        <v>0.89119999999999999</v>
      </c>
      <c r="G18" s="233">
        <v>2.12E-2</v>
      </c>
      <c r="H18" s="233">
        <v>0.9788</v>
      </c>
      <c r="I18" s="233">
        <f t="shared" si="25"/>
        <v>5.6728400000000012E-2</v>
      </c>
      <c r="J18" s="233">
        <v>0.94327159999999999</v>
      </c>
      <c r="K18" s="214">
        <v>7.0999999999999994E-2</v>
      </c>
      <c r="L18" s="213">
        <f t="shared" si="9"/>
        <v>0.92900000000000005</v>
      </c>
      <c r="M18" s="214">
        <v>9.74E-2</v>
      </c>
      <c r="N18" s="213">
        <f t="shared" si="9"/>
        <v>0.90259999999999996</v>
      </c>
      <c r="O18" s="214">
        <v>2.2200000000000001E-2</v>
      </c>
      <c r="P18" s="213">
        <f t="shared" ref="P18" si="28">1-O18</f>
        <v>0.9778</v>
      </c>
      <c r="Q18" s="214">
        <f>1-R18</f>
        <v>5.4436799999999952E-2</v>
      </c>
      <c r="R18" s="214">
        <v>0.94556320000000005</v>
      </c>
      <c r="S18" s="38">
        <v>7.1999999999999995E-2</v>
      </c>
      <c r="T18" s="38">
        <f>1-S18</f>
        <v>0.92800000000000005</v>
      </c>
      <c r="U18" s="38">
        <v>9.8000000000000004E-2</v>
      </c>
      <c r="V18" s="38">
        <f>1-U18</f>
        <v>0.90200000000000002</v>
      </c>
      <c r="W18" s="38">
        <v>2.1999999999999999E-2</v>
      </c>
      <c r="X18" s="38">
        <f>1-W18</f>
        <v>0.97799999999999998</v>
      </c>
      <c r="Y18" s="38">
        <v>5.4783999999999999E-2</v>
      </c>
      <c r="Z18" s="38">
        <v>0.94521600000000006</v>
      </c>
      <c r="AA18" s="39">
        <v>7.0000000000000007E-2</v>
      </c>
      <c r="AB18" s="39">
        <f>1-AA18</f>
        <v>0.92999999999999994</v>
      </c>
      <c r="AC18" s="39">
        <v>9.7000000000000003E-2</v>
      </c>
      <c r="AD18" s="39">
        <f>1-AC18</f>
        <v>0.90300000000000002</v>
      </c>
      <c r="AE18" s="39">
        <v>2.1000000000000001E-2</v>
      </c>
      <c r="AF18" s="39">
        <f>1-AE18</f>
        <v>0.97899999999999998</v>
      </c>
      <c r="AG18" s="39">
        <v>5.3484000000000004E-2</v>
      </c>
      <c r="AH18" s="40">
        <v>0.94651600000000002</v>
      </c>
      <c r="AI18" s="37">
        <v>0.34799999999999998</v>
      </c>
      <c r="AJ18" s="37">
        <v>0.65200000000000002</v>
      </c>
      <c r="AL18" s="6">
        <v>11</v>
      </c>
      <c r="AM18" s="24">
        <v>2.3148602725183098E-2</v>
      </c>
      <c r="AN18" s="24">
        <f t="shared" si="0"/>
        <v>0.97685139727481696</v>
      </c>
      <c r="AO18" s="24">
        <v>3.91648542565654E-2</v>
      </c>
      <c r="AP18" s="24">
        <f t="shared" si="1"/>
        <v>0.96083514574343465</v>
      </c>
      <c r="AQ18" s="24">
        <v>3.8533600221564899E-3</v>
      </c>
      <c r="AR18" s="24">
        <f t="shared" si="2"/>
        <v>0.99614663997784347</v>
      </c>
      <c r="AS18" s="24">
        <f t="shared" si="11"/>
        <v>1.7956528934008786E-2</v>
      </c>
      <c r="AT18" s="25">
        <f t="shared" si="12"/>
        <v>0.9820434710659911</v>
      </c>
      <c r="AU18" s="211">
        <v>2.2282392002531098E-2</v>
      </c>
      <c r="AV18" s="211">
        <f t="shared" si="13"/>
        <v>0.97771760799746887</v>
      </c>
      <c r="AW18" s="211">
        <v>2.8593759912638E-2</v>
      </c>
      <c r="AX18" s="211">
        <f t="shared" si="14"/>
        <v>0.97140624008736198</v>
      </c>
      <c r="AY18" s="211">
        <v>3.99894794889823E-3</v>
      </c>
      <c r="AZ18" s="211">
        <f t="shared" si="19"/>
        <v>0.99600105205110179</v>
      </c>
      <c r="BA18" s="211">
        <f t="shared" si="15"/>
        <v>1.5323622357184567E-2</v>
      </c>
      <c r="BB18" s="211">
        <f t="shared" si="16"/>
        <v>0.98467637764281546</v>
      </c>
      <c r="BC18" s="38">
        <v>2.27611589456168E-2</v>
      </c>
      <c r="BD18" s="38">
        <f t="shared" si="3"/>
        <v>0.97723884105438319</v>
      </c>
      <c r="BE18" s="38">
        <v>2.8142383665575501E-2</v>
      </c>
      <c r="BF18" s="38">
        <f t="shared" si="4"/>
        <v>0.97185761633442447</v>
      </c>
      <c r="BG18" s="38">
        <v>3.69711262229451E-3</v>
      </c>
      <c r="BH18" s="38">
        <f t="shared" si="5"/>
        <v>0.99630288737770545</v>
      </c>
      <c r="BI18" s="38">
        <v>1.5229379322479048E-2</v>
      </c>
      <c r="BJ18" s="38">
        <v>0.98477062067752097</v>
      </c>
      <c r="BK18" s="39">
        <v>2.20737396438744E-2</v>
      </c>
      <c r="BL18" s="39">
        <f t="shared" si="6"/>
        <v>0.97792626035612562</v>
      </c>
      <c r="BM18" s="39">
        <v>2.76616774777989E-2</v>
      </c>
      <c r="BN18" s="39">
        <f t="shared" si="7"/>
        <v>0.97233832252220109</v>
      </c>
      <c r="BO18" s="39">
        <v>3.8501758202325299E-3</v>
      </c>
      <c r="BP18" s="39">
        <f t="shared" si="8"/>
        <v>0.9961498241797675</v>
      </c>
      <c r="BQ18" s="39">
        <v>1.4976125986801776E-2</v>
      </c>
      <c r="BR18" s="39">
        <f t="shared" si="17"/>
        <v>0.98502387401319824</v>
      </c>
      <c r="BS18" s="48">
        <v>8.8107609748235949E-2</v>
      </c>
      <c r="BT18" s="49">
        <v>0.91189239025176405</v>
      </c>
      <c r="BU18" s="218"/>
      <c r="BV18" s="4"/>
      <c r="CP18" s="21"/>
      <c r="CR18" s="21"/>
      <c r="CS18" s="22"/>
      <c r="CT18" s="22"/>
    </row>
    <row r="19" spans="2:98" x14ac:dyDescent="0.25">
      <c r="B19" s="6">
        <v>70</v>
      </c>
      <c r="C19" s="233">
        <v>7.7899999999999997E-2</v>
      </c>
      <c r="D19" s="233">
        <f t="shared" si="23"/>
        <v>0.92210000000000003</v>
      </c>
      <c r="E19" s="233">
        <v>0.1181</v>
      </c>
      <c r="F19" s="233">
        <f t="shared" si="24"/>
        <v>0.88190000000000002</v>
      </c>
      <c r="G19" s="233">
        <v>2.4799999999999999E-2</v>
      </c>
      <c r="H19" s="233">
        <v>0.97519999999999996</v>
      </c>
      <c r="I19" s="233">
        <f t="shared" si="25"/>
        <v>6.2562200000000012E-2</v>
      </c>
      <c r="J19" s="233">
        <v>0.93743779999999999</v>
      </c>
      <c r="K19" s="214"/>
      <c r="L19" s="213"/>
      <c r="M19" s="214"/>
      <c r="N19" s="213"/>
      <c r="O19" s="214"/>
      <c r="P19" s="213"/>
      <c r="Q19" s="214"/>
      <c r="R19" s="214"/>
      <c r="S19" s="38"/>
      <c r="T19" s="38"/>
      <c r="U19" s="38"/>
      <c r="V19" s="38"/>
      <c r="W19" s="38"/>
      <c r="X19" s="38"/>
      <c r="Y19" s="38"/>
      <c r="Z19" s="38"/>
      <c r="AA19" s="40"/>
      <c r="AB19" s="40"/>
      <c r="AC19" s="40"/>
      <c r="AD19" s="40"/>
      <c r="AE19" s="40"/>
      <c r="AF19" s="40"/>
      <c r="AG19" s="40"/>
      <c r="AH19" s="40"/>
      <c r="AI19" s="37">
        <v>0.38800000000000001</v>
      </c>
      <c r="AJ19" s="37">
        <v>0.61199999999999999</v>
      </c>
      <c r="AL19" s="6">
        <v>12</v>
      </c>
      <c r="AM19" s="24">
        <v>2.4839585922698301E-2</v>
      </c>
      <c r="AN19" s="24">
        <f t="shared" si="0"/>
        <v>0.9751604140773017</v>
      </c>
      <c r="AO19" s="24">
        <v>4.1619271153900003E-2</v>
      </c>
      <c r="AP19" s="24">
        <f t="shared" si="1"/>
        <v>0.95838072884610004</v>
      </c>
      <c r="AQ19" s="24">
        <v>4.21152244508575E-3</v>
      </c>
      <c r="AR19" s="24">
        <f t="shared" si="2"/>
        <v>0.99578847755491429</v>
      </c>
      <c r="AS19" s="24">
        <f t="shared" si="11"/>
        <v>1.9210004326172921E-2</v>
      </c>
      <c r="AT19" s="25">
        <f t="shared" si="12"/>
        <v>0.98078999567382708</v>
      </c>
      <c r="AU19" s="211">
        <v>2.3800000004947398E-2</v>
      </c>
      <c r="AV19" s="211">
        <f t="shared" si="13"/>
        <v>0.97619999999505258</v>
      </c>
      <c r="AW19" s="211">
        <v>3.0700000000233402E-2</v>
      </c>
      <c r="AX19" s="211">
        <f t="shared" si="14"/>
        <v>0.96929999999976657</v>
      </c>
      <c r="AY19" s="211">
        <v>4.3661942972038096E-3</v>
      </c>
      <c r="AZ19" s="211">
        <f t="shared" si="19"/>
        <v>0.99563380570279614</v>
      </c>
      <c r="BA19" s="211">
        <f t="shared" si="15"/>
        <v>1.6447449378301129E-2</v>
      </c>
      <c r="BB19" s="211">
        <f t="shared" si="16"/>
        <v>0.98355255062169877</v>
      </c>
      <c r="BC19" s="38">
        <v>2.4663195902549499E-2</v>
      </c>
      <c r="BD19" s="38">
        <f t="shared" si="3"/>
        <v>0.97533680409745049</v>
      </c>
      <c r="BE19" s="38">
        <v>3.0544274652666899E-2</v>
      </c>
      <c r="BF19" s="38">
        <f t="shared" si="4"/>
        <v>0.96945572534733315</v>
      </c>
      <c r="BG19" s="38">
        <v>4.0646010291563199E-3</v>
      </c>
      <c r="BH19" s="38">
        <f t="shared" si="5"/>
        <v>0.99593539897084371</v>
      </c>
      <c r="BI19" s="38">
        <v>1.6540490373315637E-2</v>
      </c>
      <c r="BJ19" s="38">
        <v>0.98345950962668449</v>
      </c>
      <c r="BK19" s="39">
        <v>2.3925619788616199E-2</v>
      </c>
      <c r="BL19" s="39">
        <f t="shared" si="6"/>
        <v>0.97607438021138382</v>
      </c>
      <c r="BM19" s="39">
        <v>3.00136385334232E-2</v>
      </c>
      <c r="BN19" s="39">
        <f t="shared" si="7"/>
        <v>0.9699863614665768</v>
      </c>
      <c r="BO19" s="39">
        <v>4.2001761172096499E-3</v>
      </c>
      <c r="BP19" s="39">
        <f t="shared" si="8"/>
        <v>0.99579982388279031</v>
      </c>
      <c r="BQ19" s="39">
        <v>1.6252160011074795E-2</v>
      </c>
      <c r="BR19" s="39">
        <f t="shared" si="17"/>
        <v>0.98374783998892523</v>
      </c>
      <c r="BS19" s="48">
        <v>9.5023135764052968E-2</v>
      </c>
      <c r="BT19" s="49">
        <v>0.90497686423594703</v>
      </c>
      <c r="BU19" s="219"/>
      <c r="BV19" s="4"/>
      <c r="CP19" s="21"/>
      <c r="CR19" s="21"/>
      <c r="CS19" s="22"/>
      <c r="CT19" s="22"/>
    </row>
    <row r="20" spans="2:98" x14ac:dyDescent="0.25">
      <c r="B20" s="6">
        <v>80</v>
      </c>
      <c r="C20" s="233">
        <v>8.4000000000000005E-2</v>
      </c>
      <c r="D20" s="233">
        <f t="shared" si="23"/>
        <v>0.91600000000000004</v>
      </c>
      <c r="E20" s="233">
        <v>0.12690000000000001</v>
      </c>
      <c r="F20" s="233">
        <f t="shared" si="24"/>
        <v>0.87309999999999999</v>
      </c>
      <c r="G20" s="233">
        <v>2.8299999999999999E-2</v>
      </c>
      <c r="H20" s="233">
        <v>0.97170000000000001</v>
      </c>
      <c r="I20" s="233">
        <f t="shared" si="25"/>
        <v>6.8082399999999987E-2</v>
      </c>
      <c r="J20" s="233">
        <v>0.93191760000000001</v>
      </c>
      <c r="K20" s="214">
        <v>8.4199999999999997E-2</v>
      </c>
      <c r="L20" s="213">
        <f t="shared" si="9"/>
        <v>0.91579999999999995</v>
      </c>
      <c r="M20" s="214">
        <v>0.1164</v>
      </c>
      <c r="N20" s="213">
        <f t="shared" si="9"/>
        <v>0.88359999999999994</v>
      </c>
      <c r="O20" s="214">
        <v>2.9700000000000001E-2</v>
      </c>
      <c r="P20" s="213">
        <f t="shared" ref="P20" si="29">1-O20</f>
        <v>0.97030000000000005</v>
      </c>
      <c r="Q20" s="214">
        <f>1-R20</f>
        <v>6.6337800000000002E-2</v>
      </c>
      <c r="R20" s="214">
        <v>0.9336622</v>
      </c>
      <c r="S20" s="38">
        <v>8.4000000000000005E-2</v>
      </c>
      <c r="T20" s="38">
        <f>1-S20</f>
        <v>0.91600000000000004</v>
      </c>
      <c r="U20" s="38">
        <v>0.11700000000000001</v>
      </c>
      <c r="V20" s="38">
        <f>1-U20</f>
        <v>0.88300000000000001</v>
      </c>
      <c r="W20" s="38">
        <v>2.9000000000000001E-2</v>
      </c>
      <c r="X20" s="38">
        <f>1-W20</f>
        <v>0.97099999999999997</v>
      </c>
      <c r="Y20" s="38">
        <v>6.6091999999999998E-2</v>
      </c>
      <c r="Z20" s="38">
        <v>0.93390799999999996</v>
      </c>
      <c r="AA20" s="39">
        <v>8.2000000000000003E-2</v>
      </c>
      <c r="AB20" s="39">
        <f>1-AA20</f>
        <v>0.91800000000000004</v>
      </c>
      <c r="AC20" s="39">
        <v>0.115</v>
      </c>
      <c r="AD20" s="39">
        <f>1-AC20</f>
        <v>0.88500000000000001</v>
      </c>
      <c r="AE20" s="39">
        <v>2.8000000000000001E-2</v>
      </c>
      <c r="AF20" s="39">
        <f>1-AE20</f>
        <v>0.97199999999999998</v>
      </c>
      <c r="AG20" s="39">
        <v>6.4558000000000004E-2</v>
      </c>
      <c r="AH20" s="40">
        <v>0.935442</v>
      </c>
      <c r="AI20" s="37">
        <v>0.42399999999999999</v>
      </c>
      <c r="AJ20" s="37">
        <v>0.57600000000000007</v>
      </c>
      <c r="AL20" s="6">
        <v>13</v>
      </c>
      <c r="AM20" s="24">
        <v>2.6476267757501899E-2</v>
      </c>
      <c r="AN20" s="24">
        <f t="shared" si="0"/>
        <v>0.97352373224249811</v>
      </c>
      <c r="AO20" s="24">
        <v>4.3971260922691997E-2</v>
      </c>
      <c r="AP20" s="24">
        <f t="shared" si="1"/>
        <v>0.95602873907730801</v>
      </c>
      <c r="AQ20" s="24">
        <v>4.5730048569567498E-3</v>
      </c>
      <c r="AR20" s="24">
        <f t="shared" si="2"/>
        <v>0.99542699514304323</v>
      </c>
      <c r="AS20" s="24">
        <f t="shared" si="11"/>
        <v>2.0424615251244851E-2</v>
      </c>
      <c r="AT20" s="25">
        <f t="shared" si="12"/>
        <v>0.97957538474875516</v>
      </c>
      <c r="AU20" s="211">
        <v>2.53052260959973E-2</v>
      </c>
      <c r="AV20" s="211">
        <f t="shared" si="13"/>
        <v>0.97469477390400272</v>
      </c>
      <c r="AW20" s="211">
        <v>3.27450264158856E-2</v>
      </c>
      <c r="AX20" s="211">
        <f t="shared" si="14"/>
        <v>0.96725497358411439</v>
      </c>
      <c r="AY20" s="211">
        <v>4.7335581248220101E-3</v>
      </c>
      <c r="AZ20" s="211">
        <f t="shared" si="19"/>
        <v>0.99526644187517799</v>
      </c>
      <c r="BA20" s="211">
        <f t="shared" si="15"/>
        <v>1.7553412902830978E-2</v>
      </c>
      <c r="BB20" s="211">
        <f t="shared" si="16"/>
        <v>0.98244658709716903</v>
      </c>
      <c r="BC20" s="38">
        <v>2.65215466354249E-2</v>
      </c>
      <c r="BD20" s="38">
        <f t="shared" si="3"/>
        <v>0.97347845336457506</v>
      </c>
      <c r="BE20" s="38">
        <v>3.2905269043478902E-2</v>
      </c>
      <c r="BF20" s="38">
        <f t="shared" si="4"/>
        <v>0.9670947309565211</v>
      </c>
      <c r="BG20" s="38">
        <v>4.4321169821368101E-3</v>
      </c>
      <c r="BH20" s="38">
        <f t="shared" si="5"/>
        <v>0.99556788301786314</v>
      </c>
      <c r="BI20" s="38">
        <v>1.78286651487648E-2</v>
      </c>
      <c r="BJ20" s="38">
        <v>0.98217133485123531</v>
      </c>
      <c r="BK20" s="39">
        <v>2.5737039964477001E-2</v>
      </c>
      <c r="BL20" s="39">
        <f t="shared" si="6"/>
        <v>0.97426296003552304</v>
      </c>
      <c r="BM20" s="39">
        <v>3.2323077088506701E-2</v>
      </c>
      <c r="BN20" s="39">
        <f t="shared" si="7"/>
        <v>0.96767692291149332</v>
      </c>
      <c r="BO20" s="39">
        <v>4.5501722763396498E-3</v>
      </c>
      <c r="BP20" s="39">
        <f t="shared" si="8"/>
        <v>0.99544982772366031</v>
      </c>
      <c r="BQ20" s="39">
        <v>1.750586936646065E-2</v>
      </c>
      <c r="BR20" s="39">
        <f t="shared" si="17"/>
        <v>0.98249413063353941</v>
      </c>
      <c r="BS20" s="48">
        <v>0.10178485690515204</v>
      </c>
      <c r="BT20" s="49">
        <v>0.89821514309484796</v>
      </c>
      <c r="BU20" s="219"/>
      <c r="CP20" s="21"/>
      <c r="CR20" s="21"/>
      <c r="CS20" s="22"/>
      <c r="CT20" s="22"/>
    </row>
    <row r="21" spans="2:98" x14ac:dyDescent="0.25">
      <c r="B21" s="6">
        <v>90</v>
      </c>
      <c r="C21" s="233">
        <v>9.01E-2</v>
      </c>
      <c r="D21" s="233">
        <f t="shared" si="23"/>
        <v>0.90990000000000004</v>
      </c>
      <c r="E21" s="233">
        <v>0.1351</v>
      </c>
      <c r="F21" s="233">
        <f t="shared" si="24"/>
        <v>0.8649</v>
      </c>
      <c r="G21" s="233">
        <v>3.1800000000000002E-2</v>
      </c>
      <c r="H21" s="233">
        <v>0.96819999999999995</v>
      </c>
      <c r="I21" s="233">
        <f t="shared" si="25"/>
        <v>7.3462200000000033E-2</v>
      </c>
      <c r="J21" s="233">
        <v>0.92653779999999997</v>
      </c>
      <c r="K21" s="214"/>
      <c r="L21" s="213"/>
      <c r="M21" s="214"/>
      <c r="N21" s="213"/>
      <c r="O21" s="214"/>
      <c r="P21" s="213"/>
      <c r="Q21" s="214"/>
      <c r="R21" s="214"/>
      <c r="S21" s="38"/>
      <c r="T21" s="38"/>
      <c r="U21" s="38"/>
      <c r="V21" s="38"/>
      <c r="W21" s="38"/>
      <c r="X21" s="38"/>
      <c r="Y21" s="38"/>
      <c r="Z21" s="38"/>
      <c r="AA21" s="40"/>
      <c r="AB21" s="40"/>
      <c r="AC21" s="40"/>
      <c r="AD21" s="40"/>
      <c r="AE21" s="40"/>
      <c r="AF21" s="40"/>
      <c r="AG21" s="40"/>
      <c r="AH21" s="40"/>
      <c r="AI21" s="37">
        <v>0.45700000000000002</v>
      </c>
      <c r="AJ21" s="37">
        <v>0.54299999999999993</v>
      </c>
      <c r="AL21" s="6">
        <v>14</v>
      </c>
      <c r="AM21" s="24">
        <v>2.8061966394873E-2</v>
      </c>
      <c r="AN21" s="24">
        <f t="shared" si="0"/>
        <v>0.97193803360512698</v>
      </c>
      <c r="AO21" s="24">
        <v>4.6228833794289201E-2</v>
      </c>
      <c r="AP21" s="24">
        <f t="shared" si="1"/>
        <v>0.95377116620571079</v>
      </c>
      <c r="AQ21" s="24">
        <v>4.9363248458814801E-3</v>
      </c>
      <c r="AR21" s="24">
        <f t="shared" si="2"/>
        <v>0.99506367515411853</v>
      </c>
      <c r="AS21" s="24">
        <f t="shared" si="11"/>
        <v>2.1602550784202628E-2</v>
      </c>
      <c r="AT21" s="25">
        <f t="shared" si="12"/>
        <v>0.97839744921579741</v>
      </c>
      <c r="AU21" s="213">
        <v>2.6798596565832899E-2</v>
      </c>
      <c r="AV21" s="213">
        <f t="shared" si="13"/>
        <v>0.97320140343416706</v>
      </c>
      <c r="AW21" s="213">
        <v>3.4739155752540697E-2</v>
      </c>
      <c r="AX21" s="213">
        <f t="shared" si="14"/>
        <v>0.96526084424745928</v>
      </c>
      <c r="AY21" s="213">
        <v>5.1010496130943399E-3</v>
      </c>
      <c r="AZ21" s="213">
        <f t="shared" si="19"/>
        <v>0.99489895038690568</v>
      </c>
      <c r="BA21" s="213">
        <f t="shared" si="15"/>
        <v>1.8644053580515955E-2</v>
      </c>
      <c r="BB21" s="213">
        <f t="shared" si="16"/>
        <v>0.98135594641948409</v>
      </c>
      <c r="BC21" s="38">
        <v>2.83325589121842E-2</v>
      </c>
      <c r="BD21" s="38">
        <f t="shared" si="3"/>
        <v>0.97166744108781578</v>
      </c>
      <c r="BE21" s="38">
        <v>3.5221948682252403E-2</v>
      </c>
      <c r="BF21" s="38">
        <f t="shared" si="4"/>
        <v>0.96477805131774763</v>
      </c>
      <c r="BG21" s="38">
        <v>4.79966278076929E-3</v>
      </c>
      <c r="BH21" s="38">
        <f t="shared" si="5"/>
        <v>0.99520033721923074</v>
      </c>
      <c r="BI21" s="38">
        <v>1.909198633884903E-2</v>
      </c>
      <c r="BJ21" s="38">
        <v>0.98090801366115099</v>
      </c>
      <c r="BK21" s="39">
        <v>2.75046180039933E-2</v>
      </c>
      <c r="BL21" s="39">
        <f t="shared" si="6"/>
        <v>0.97249538199600671</v>
      </c>
      <c r="BM21" s="39">
        <v>3.4586439369728599E-2</v>
      </c>
      <c r="BN21" s="39">
        <f t="shared" si="7"/>
        <v>0.96541356063027139</v>
      </c>
      <c r="BO21" s="39">
        <v>4.9001639460685897E-3</v>
      </c>
      <c r="BP21" s="39">
        <f t="shared" si="8"/>
        <v>0.99509983605393137</v>
      </c>
      <c r="BQ21" s="39">
        <v>1.8735388051467055E-2</v>
      </c>
      <c r="BR21" s="39">
        <f t="shared" si="17"/>
        <v>0.98126461194853298</v>
      </c>
      <c r="BS21" s="48">
        <v>0.10843105203099002</v>
      </c>
      <c r="BT21" s="49">
        <v>0.89156894796900998</v>
      </c>
      <c r="BU21" s="219"/>
      <c r="CP21" s="21"/>
      <c r="CR21" s="21"/>
      <c r="CS21" s="22"/>
      <c r="CT21" s="22"/>
    </row>
    <row r="22" spans="2:98" x14ac:dyDescent="0.25">
      <c r="B22" s="6">
        <v>100</v>
      </c>
      <c r="C22" s="233">
        <v>9.5699999999999993E-2</v>
      </c>
      <c r="D22" s="233">
        <f t="shared" si="23"/>
        <v>0.90429999999999999</v>
      </c>
      <c r="E22" s="233">
        <v>0.14269999999999999</v>
      </c>
      <c r="F22" s="233">
        <f t="shared" si="24"/>
        <v>0.85729999999999995</v>
      </c>
      <c r="G22" s="233">
        <v>3.5400000000000001E-2</v>
      </c>
      <c r="H22" s="233">
        <v>0.96460000000000001</v>
      </c>
      <c r="I22" s="233">
        <f t="shared" si="25"/>
        <v>7.8598200000000062E-2</v>
      </c>
      <c r="J22" s="233">
        <v>0.92140179999999994</v>
      </c>
      <c r="K22" s="214">
        <v>9.64E-2</v>
      </c>
      <c r="L22" s="213">
        <f t="shared" si="9"/>
        <v>0.90359999999999996</v>
      </c>
      <c r="M22" s="214">
        <v>0.13350000000000001</v>
      </c>
      <c r="N22" s="213">
        <f t="shared" si="9"/>
        <v>0.86650000000000005</v>
      </c>
      <c r="O22" s="214">
        <v>3.73E-2</v>
      </c>
      <c r="P22" s="213">
        <f t="shared" ref="P22" si="30">1-O22</f>
        <v>0.9627</v>
      </c>
      <c r="Q22" s="214">
        <f>1-R22</f>
        <v>7.7540799999999965E-2</v>
      </c>
      <c r="R22" s="214">
        <v>0.92245920000000003</v>
      </c>
      <c r="S22" s="38">
        <v>9.5000000000000001E-2</v>
      </c>
      <c r="T22" s="38">
        <f t="shared" ref="T22:T27" si="31">1-S22</f>
        <v>0.90500000000000003</v>
      </c>
      <c r="U22" s="38">
        <v>0.13400000000000001</v>
      </c>
      <c r="V22" s="38">
        <f t="shared" ref="V22:V27" si="32">1-U22</f>
        <v>0.86599999999999999</v>
      </c>
      <c r="W22" s="38">
        <v>3.6999999999999998E-2</v>
      </c>
      <c r="X22" s="38">
        <f t="shared" ref="X22:X27" si="33">1-W22</f>
        <v>0.96299999999999997</v>
      </c>
      <c r="Y22" s="38">
        <v>7.7098E-2</v>
      </c>
      <c r="Z22" s="38">
        <v>0.922902</v>
      </c>
      <c r="AA22" s="39">
        <v>9.2999999999999999E-2</v>
      </c>
      <c r="AB22" s="39">
        <f>1-AA22</f>
        <v>0.90700000000000003</v>
      </c>
      <c r="AC22" s="39">
        <v>0.13100000000000001</v>
      </c>
      <c r="AD22" s="39">
        <f t="shared" ref="AD22:AD27" si="34">1-AC22</f>
        <v>0.86899999999999999</v>
      </c>
      <c r="AE22" s="39">
        <v>3.5000000000000003E-2</v>
      </c>
      <c r="AF22" s="39">
        <f t="shared" ref="AF22:AF27" si="35">1-AE22</f>
        <v>0.96499999999999997</v>
      </c>
      <c r="AG22" s="39">
        <v>7.4864E-2</v>
      </c>
      <c r="AH22" s="40">
        <v>0.92513599999999996</v>
      </c>
      <c r="AI22" s="37">
        <v>0.48799999999999999</v>
      </c>
      <c r="AJ22" s="37">
        <v>0.51200000000000001</v>
      </c>
      <c r="AL22" s="6">
        <v>15</v>
      </c>
      <c r="AM22" s="24">
        <v>2.9600000000090599E-2</v>
      </c>
      <c r="AN22" s="24">
        <f t="shared" si="0"/>
        <v>0.97039999999990945</v>
      </c>
      <c r="AO22" s="24">
        <v>4.8400000000039099E-2</v>
      </c>
      <c r="AP22" s="24">
        <f t="shared" si="1"/>
        <v>0.95159999999996092</v>
      </c>
      <c r="AQ22" s="24">
        <v>5.2999999999718897E-3</v>
      </c>
      <c r="AR22" s="24">
        <f t="shared" si="2"/>
        <v>0.99470000000002812</v>
      </c>
      <c r="AS22" s="24">
        <f t="shared" si="11"/>
        <v>2.274600000002415E-2</v>
      </c>
      <c r="AT22" s="25">
        <f t="shared" si="12"/>
        <v>0.97725399999997586</v>
      </c>
      <c r="AU22" s="213">
        <v>2.8267668753710701E-2</v>
      </c>
      <c r="AV22" s="213">
        <f t="shared" si="13"/>
        <v>0.97173233124628933</v>
      </c>
      <c r="AW22" s="213">
        <v>3.6688707213004199E-2</v>
      </c>
      <c r="AX22" s="213">
        <f t="shared" si="14"/>
        <v>0.96331129278699579</v>
      </c>
      <c r="AY22" s="213">
        <v>5.4686807912092501E-3</v>
      </c>
      <c r="AZ22" s="213">
        <f t="shared" si="19"/>
        <v>0.99453131920879079</v>
      </c>
      <c r="BA22" s="213">
        <f t="shared" si="15"/>
        <v>1.9716973136597538E-2</v>
      </c>
      <c r="BB22" s="213">
        <f t="shared" si="16"/>
        <v>0.98028302686340241</v>
      </c>
      <c r="BC22" s="38">
        <v>3.0092580500768101E-2</v>
      </c>
      <c r="BD22" s="38">
        <f t="shared" si="3"/>
        <v>0.96990741949923187</v>
      </c>
      <c r="BE22" s="38">
        <v>3.7490895413228302E-2</v>
      </c>
      <c r="BF22" s="38">
        <f t="shared" si="4"/>
        <v>0.96250910458677175</v>
      </c>
      <c r="BG22" s="38">
        <v>5.1672407245870796E-3</v>
      </c>
      <c r="BH22" s="38">
        <f t="shared" si="5"/>
        <v>0.99483275927541293</v>
      </c>
      <c r="BI22" s="38">
        <v>2.0328536633590681E-2</v>
      </c>
      <c r="BJ22" s="38">
        <v>0.97967146336640931</v>
      </c>
      <c r="BK22" s="39">
        <v>2.9224971739702201E-2</v>
      </c>
      <c r="BL22" s="39">
        <f t="shared" si="6"/>
        <v>0.97077502826029782</v>
      </c>
      <c r="BM22" s="39">
        <v>3.6800171603768E-2</v>
      </c>
      <c r="BN22" s="39">
        <f t="shared" si="7"/>
        <v>0.96319982839623197</v>
      </c>
      <c r="BO22" s="39">
        <v>5.2501507748425403E-3</v>
      </c>
      <c r="BP22" s="39">
        <f t="shared" si="8"/>
        <v>0.99474984922515741</v>
      </c>
      <c r="BQ22" s="39">
        <v>1.9938850064601894E-2</v>
      </c>
      <c r="BR22" s="39">
        <f t="shared" si="17"/>
        <v>0.98006114993539806</v>
      </c>
      <c r="BS22" s="48">
        <v>0.11500000000102295</v>
      </c>
      <c r="BT22" s="49">
        <v>0.88499999999897705</v>
      </c>
      <c r="BU22" s="219"/>
      <c r="CP22" s="21"/>
      <c r="CR22" s="21"/>
      <c r="CS22" s="22"/>
      <c r="CT22" s="22"/>
    </row>
    <row r="23" spans="2:98" x14ac:dyDescent="0.25">
      <c r="B23" s="6">
        <v>120</v>
      </c>
      <c r="C23" s="233">
        <v>0.106</v>
      </c>
      <c r="D23" s="233">
        <f t="shared" si="23"/>
        <v>0.89400000000000002</v>
      </c>
      <c r="E23" s="233">
        <v>0.158</v>
      </c>
      <c r="F23" s="233">
        <f t="shared" si="24"/>
        <v>0.84199999999999997</v>
      </c>
      <c r="G23" s="233">
        <v>4.24E-2</v>
      </c>
      <c r="H23" s="233">
        <v>0.95760000000000001</v>
      </c>
      <c r="I23" s="233">
        <f t="shared" si="25"/>
        <v>8.8530400000000009E-2</v>
      </c>
      <c r="J23" s="233">
        <v>0.91146959999999999</v>
      </c>
      <c r="K23" s="214">
        <v>0.1079</v>
      </c>
      <c r="L23" s="213">
        <f t="shared" si="9"/>
        <v>0.8921</v>
      </c>
      <c r="M23" s="214">
        <v>0.1492</v>
      </c>
      <c r="N23" s="213">
        <f t="shared" si="9"/>
        <v>0.8508</v>
      </c>
      <c r="O23" s="214">
        <v>4.4999999999999998E-2</v>
      </c>
      <c r="P23" s="213">
        <f t="shared" ref="P23" si="36">1-O23</f>
        <v>0.95499999999999996</v>
      </c>
      <c r="Q23" s="214">
        <f>1-R23</f>
        <v>8.825280000000002E-2</v>
      </c>
      <c r="R23" s="214">
        <v>0.91174719999999998</v>
      </c>
      <c r="S23" s="38">
        <v>0.105</v>
      </c>
      <c r="T23" s="38">
        <f t="shared" si="31"/>
        <v>0.89500000000000002</v>
      </c>
      <c r="U23" s="38">
        <v>0.14899999999999999</v>
      </c>
      <c r="V23" s="38">
        <f t="shared" si="32"/>
        <v>0.85099999999999998</v>
      </c>
      <c r="W23" s="38">
        <v>4.3999999999999997E-2</v>
      </c>
      <c r="X23" s="38">
        <f t="shared" si="33"/>
        <v>0.95599999999999996</v>
      </c>
      <c r="Y23" s="38">
        <v>8.6870000000000003E-2</v>
      </c>
      <c r="Z23" s="38">
        <v>0.91313</v>
      </c>
      <c r="AA23" s="40">
        <v>0.10299999999999999</v>
      </c>
      <c r="AB23" s="40">
        <f t="shared" ref="AB23:AB27" si="37">1-AA23</f>
        <v>0.89700000000000002</v>
      </c>
      <c r="AC23" s="40">
        <v>0.14599999999999999</v>
      </c>
      <c r="AD23" s="40">
        <f t="shared" si="34"/>
        <v>0.85399999999999998</v>
      </c>
      <c r="AE23" s="40">
        <v>4.2000000000000003E-2</v>
      </c>
      <c r="AF23" s="40">
        <f t="shared" si="35"/>
        <v>0.95799999999999996</v>
      </c>
      <c r="AG23" s="40">
        <v>8.4636000000000003E-2</v>
      </c>
      <c r="AH23" s="40">
        <v>0.91536399999999996</v>
      </c>
      <c r="AI23" s="37">
        <v>0.54200000000000004</v>
      </c>
      <c r="AJ23" s="37">
        <v>0.45799999999999996</v>
      </c>
      <c r="AL23" s="6">
        <v>16</v>
      </c>
      <c r="AM23" s="24">
        <v>3.10929561118037E-2</v>
      </c>
      <c r="AN23" s="24">
        <f t="shared" si="0"/>
        <v>0.96890704388819626</v>
      </c>
      <c r="AO23" s="24">
        <v>5.0492449058184098E-2</v>
      </c>
      <c r="AP23" s="24">
        <f t="shared" si="1"/>
        <v>0.94950755094181594</v>
      </c>
      <c r="AQ23" s="24">
        <v>5.6627733566852901E-3</v>
      </c>
      <c r="AR23" s="24">
        <f t="shared" si="2"/>
        <v>0.9943372266433147</v>
      </c>
      <c r="AS23" s="24">
        <f t="shared" si="11"/>
        <v>2.3856955422116726E-2</v>
      </c>
      <c r="AT23" s="25">
        <f t="shared" si="12"/>
        <v>0.97614304457788326</v>
      </c>
      <c r="AU23" s="213">
        <v>2.96999999988873E-2</v>
      </c>
      <c r="AV23" s="213">
        <f t="shared" si="13"/>
        <v>0.97030000000111272</v>
      </c>
      <c r="AW23" s="213">
        <v>3.8600000000081597E-2</v>
      </c>
      <c r="AX23" s="213">
        <f t="shared" si="14"/>
        <v>0.96139999999991843</v>
      </c>
      <c r="AY23" s="213">
        <v>5.8364636883551499E-3</v>
      </c>
      <c r="AZ23" s="213">
        <f t="shared" si="19"/>
        <v>0.99416353631164489</v>
      </c>
      <c r="BA23" s="213">
        <f t="shared" si="15"/>
        <v>2.0769773296317198E-2</v>
      </c>
      <c r="BB23" s="213">
        <f t="shared" si="16"/>
        <v>0.97923022670368287</v>
      </c>
      <c r="BC23" s="38">
        <v>3.17979591691177E-2</v>
      </c>
      <c r="BD23" s="38">
        <f t="shared" si="3"/>
        <v>0.96820204083088235</v>
      </c>
      <c r="BE23" s="38">
        <v>3.97086910806475E-2</v>
      </c>
      <c r="BF23" s="38">
        <f t="shared" si="4"/>
        <v>0.96029130891935255</v>
      </c>
      <c r="BG23" s="38">
        <v>5.53485311312347E-3</v>
      </c>
      <c r="BH23" s="38">
        <f t="shared" si="5"/>
        <v>0.99446514688687648</v>
      </c>
      <c r="BI23" s="38">
        <v>2.1536398723012207E-2</v>
      </c>
      <c r="BJ23" s="38">
        <v>0.97846360127698784</v>
      </c>
      <c r="BK23" s="39">
        <v>3.08947190041402E-2</v>
      </c>
      <c r="BL23" s="39">
        <f t="shared" si="6"/>
        <v>0.9691052809958598</v>
      </c>
      <c r="BM23" s="39">
        <v>3.89607200173041E-2</v>
      </c>
      <c r="BN23" s="39">
        <f t="shared" si="7"/>
        <v>0.96103927998269589</v>
      </c>
      <c r="BO23" s="39">
        <v>5.6001324111075697E-3</v>
      </c>
      <c r="BP23" s="39">
        <f t="shared" si="8"/>
        <v>0.99439986758889243</v>
      </c>
      <c r="BQ23" s="39">
        <v>2.111438940437289E-2</v>
      </c>
      <c r="BR23" s="39">
        <f t="shared" si="17"/>
        <v>0.97888561059562718</v>
      </c>
      <c r="BS23" s="48">
        <v>0.12152177333394398</v>
      </c>
      <c r="BT23" s="49">
        <v>0.87847822666605602</v>
      </c>
      <c r="BU23" s="219"/>
      <c r="CP23" s="21"/>
      <c r="CR23" s="21"/>
      <c r="CS23" s="22"/>
      <c r="CT23" s="22"/>
    </row>
    <row r="24" spans="2:98" x14ac:dyDescent="0.25">
      <c r="B24" s="6">
        <v>140</v>
      </c>
      <c r="C24" s="233">
        <v>0.11700000000000001</v>
      </c>
      <c r="D24" s="233">
        <f t="shared" si="23"/>
        <v>0.88300000000000001</v>
      </c>
      <c r="E24" s="233">
        <v>0.17100000000000001</v>
      </c>
      <c r="F24" s="233">
        <f t="shared" si="24"/>
        <v>0.82899999999999996</v>
      </c>
      <c r="G24" s="233">
        <v>4.9399999999999999E-2</v>
      </c>
      <c r="H24" s="233">
        <v>0.9506</v>
      </c>
      <c r="I24" s="233">
        <f t="shared" si="25"/>
        <v>9.8134399999999955E-2</v>
      </c>
      <c r="J24" s="233">
        <v>0.90186560000000005</v>
      </c>
      <c r="K24" s="214"/>
      <c r="L24" s="213"/>
      <c r="M24" s="214"/>
      <c r="N24" s="213"/>
      <c r="O24" s="214"/>
      <c r="P24" s="213"/>
      <c r="Q24" s="214"/>
      <c r="R24" s="214"/>
      <c r="S24" s="38">
        <v>0.115</v>
      </c>
      <c r="T24" s="38">
        <f t="shared" si="31"/>
        <v>0.88500000000000001</v>
      </c>
      <c r="U24" s="38">
        <v>0.16300000000000001</v>
      </c>
      <c r="V24" s="38">
        <f t="shared" si="32"/>
        <v>0.83699999999999997</v>
      </c>
      <c r="W24" s="38">
        <v>5.1999999999999998E-2</v>
      </c>
      <c r="X24" s="38">
        <f t="shared" si="33"/>
        <v>0.94799999999999995</v>
      </c>
      <c r="Y24" s="38">
        <v>9.6874000000000016E-2</v>
      </c>
      <c r="Z24" s="38">
        <v>0.90312599999999998</v>
      </c>
      <c r="AA24" s="39">
        <v>0.113</v>
      </c>
      <c r="AB24" s="39">
        <f t="shared" si="37"/>
        <v>0.88700000000000001</v>
      </c>
      <c r="AC24" s="39">
        <v>0.16</v>
      </c>
      <c r="AD24" s="39">
        <f t="shared" si="34"/>
        <v>0.84</v>
      </c>
      <c r="AE24" s="39">
        <v>0.05</v>
      </c>
      <c r="AF24" s="39">
        <f t="shared" si="35"/>
        <v>0.95</v>
      </c>
      <c r="AG24" s="39">
        <v>9.4640000000000002E-2</v>
      </c>
      <c r="AH24" s="40">
        <v>0.90535999999999994</v>
      </c>
      <c r="AI24" s="37">
        <v>0.58799999999999997</v>
      </c>
      <c r="AJ24" s="37">
        <v>0.41200000000000003</v>
      </c>
      <c r="AL24" s="6">
        <v>17</v>
      </c>
      <c r="AM24" s="24">
        <v>3.25404997621421E-2</v>
      </c>
      <c r="AN24" s="24">
        <f t="shared" si="0"/>
        <v>0.96745950023785787</v>
      </c>
      <c r="AO24" s="24">
        <v>5.2512587634545201E-2</v>
      </c>
      <c r="AP24" s="24">
        <f t="shared" si="1"/>
        <v>0.94748741236545475</v>
      </c>
      <c r="AQ24" s="24">
        <v>6.0242897508602598E-3</v>
      </c>
      <c r="AR24" s="24">
        <f t="shared" si="2"/>
        <v>0.99397571024913978</v>
      </c>
      <c r="AS24" s="24">
        <f t="shared" si="11"/>
        <v>2.4936623367605167E-2</v>
      </c>
      <c r="AT24" s="25">
        <f t="shared" si="12"/>
        <v>0.97506337663239484</v>
      </c>
      <c r="AU24" s="213">
        <v>3.1086068541595999E-2</v>
      </c>
      <c r="AV24" s="213">
        <f t="shared" si="13"/>
        <v>0.96891393145840399</v>
      </c>
      <c r="AW24" s="213">
        <v>4.04779631842241E-2</v>
      </c>
      <c r="AX24" s="213">
        <f t="shared" si="14"/>
        <v>0.95952203681577586</v>
      </c>
      <c r="AY24" s="213">
        <v>6.2044083628047496E-3</v>
      </c>
      <c r="AZ24" s="213">
        <f t="shared" si="19"/>
        <v>0.99379559163719522</v>
      </c>
      <c r="BA24" s="213">
        <f t="shared" si="15"/>
        <v>2.180064062715649E-2</v>
      </c>
      <c r="BB24" s="213">
        <f t="shared" si="16"/>
        <v>0.97819935937284352</v>
      </c>
      <c r="BC24" s="38">
        <v>3.3445042685173697E-2</v>
      </c>
      <c r="BD24" s="38">
        <f t="shared" si="3"/>
        <v>0.96655495731482632</v>
      </c>
      <c r="BE24" s="38">
        <v>4.1871917528750899E-2</v>
      </c>
      <c r="BF24" s="38">
        <f t="shared" si="4"/>
        <v>0.95812808247124914</v>
      </c>
      <c r="BG24" s="38">
        <v>5.9025022459117801E-3</v>
      </c>
      <c r="BH24" s="38">
        <f t="shared" si="5"/>
        <v>0.99409749775408818</v>
      </c>
      <c r="BI24" s="38">
        <v>2.2713655297135971E-2</v>
      </c>
      <c r="BJ24" s="38">
        <v>0.97728634470286402</v>
      </c>
      <c r="BK24" s="39">
        <v>3.2510477629844201E-2</v>
      </c>
      <c r="BL24" s="39">
        <f t="shared" si="6"/>
        <v>0.96748952237015584</v>
      </c>
      <c r="BM24" s="39">
        <v>4.1064530837015903E-2</v>
      </c>
      <c r="BN24" s="39">
        <f t="shared" si="7"/>
        <v>0.95893546916298411</v>
      </c>
      <c r="BO24" s="39">
        <v>5.9501085033097402E-3</v>
      </c>
      <c r="BP24" s="39">
        <f t="shared" si="8"/>
        <v>0.99404989149669021</v>
      </c>
      <c r="BQ24" s="39">
        <v>2.2260140069287841E-2</v>
      </c>
      <c r="BR24" s="39">
        <f t="shared" si="17"/>
        <v>0.97773985993071211</v>
      </c>
      <c r="BS24" s="48">
        <v>0.12799361918539298</v>
      </c>
      <c r="BT24" s="49">
        <v>0.87200638081460702</v>
      </c>
      <c r="BU24" s="219"/>
      <c r="CP24" s="21"/>
      <c r="CR24" s="21"/>
      <c r="CS24" s="22"/>
      <c r="CT24" s="22"/>
    </row>
    <row r="25" spans="2:98" x14ac:dyDescent="0.25">
      <c r="B25" s="6">
        <v>160</v>
      </c>
      <c r="C25" s="233">
        <v>0.127</v>
      </c>
      <c r="D25" s="233">
        <f t="shared" si="23"/>
        <v>0.873</v>
      </c>
      <c r="E25" s="233">
        <v>0.184</v>
      </c>
      <c r="F25" s="233">
        <f t="shared" si="24"/>
        <v>0.81600000000000006</v>
      </c>
      <c r="G25" s="233">
        <v>5.6300000000000003E-2</v>
      </c>
      <c r="H25" s="233">
        <v>0.94369999999999998</v>
      </c>
      <c r="I25" s="233">
        <f t="shared" si="25"/>
        <v>0.10739180000000004</v>
      </c>
      <c r="J25" s="233">
        <v>0.89260819999999996</v>
      </c>
      <c r="K25" s="214">
        <v>0.12970000000000001</v>
      </c>
      <c r="L25" s="213">
        <f t="shared" si="9"/>
        <v>0.87029999999999996</v>
      </c>
      <c r="M25" s="214">
        <v>0.17730000000000001</v>
      </c>
      <c r="N25" s="213">
        <f t="shared" si="9"/>
        <v>0.82269999999999999</v>
      </c>
      <c r="O25" s="214">
        <v>6.0400000000000002E-2</v>
      </c>
      <c r="P25" s="213">
        <f t="shared" ref="P25" si="38">1-O25</f>
        <v>0.93959999999999999</v>
      </c>
      <c r="Q25" s="214">
        <f>1-R25</f>
        <v>0.10854459999999999</v>
      </c>
      <c r="R25" s="214">
        <v>0.89145540000000001</v>
      </c>
      <c r="S25" s="38">
        <v>0.125</v>
      </c>
      <c r="T25" s="38">
        <f t="shared" si="31"/>
        <v>0.875</v>
      </c>
      <c r="U25" s="38">
        <v>0.17599999999999999</v>
      </c>
      <c r="V25" s="38">
        <f t="shared" si="32"/>
        <v>0.82400000000000007</v>
      </c>
      <c r="W25" s="38">
        <v>5.8999999999999997E-2</v>
      </c>
      <c r="X25" s="38">
        <f t="shared" si="33"/>
        <v>0.94100000000000006</v>
      </c>
      <c r="Y25" s="38">
        <v>0.10617800000000001</v>
      </c>
      <c r="Z25" s="38">
        <v>0.89382200000000001</v>
      </c>
      <c r="AA25" s="40">
        <v>0.122</v>
      </c>
      <c r="AB25" s="40">
        <f t="shared" si="37"/>
        <v>0.878</v>
      </c>
      <c r="AC25" s="40">
        <v>0.17299999999999999</v>
      </c>
      <c r="AD25" s="40">
        <f t="shared" si="34"/>
        <v>0.82699999999999996</v>
      </c>
      <c r="AE25" s="40">
        <v>5.7000000000000002E-2</v>
      </c>
      <c r="AF25" s="40">
        <f t="shared" si="35"/>
        <v>0.94299999999999995</v>
      </c>
      <c r="AG25" s="40">
        <v>0.103644</v>
      </c>
      <c r="AH25" s="40">
        <v>0.89635600000000004</v>
      </c>
      <c r="AI25" s="37">
        <v>0.627</v>
      </c>
      <c r="AJ25" s="37">
        <v>0.373</v>
      </c>
      <c r="AL25" s="6">
        <v>18</v>
      </c>
      <c r="AM25" s="24">
        <v>3.3941565356605301E-2</v>
      </c>
      <c r="AN25" s="24">
        <f t="shared" si="0"/>
        <v>0.96605843464339469</v>
      </c>
      <c r="AO25" s="24">
        <v>5.4466501681838302E-2</v>
      </c>
      <c r="AP25" s="24">
        <f t="shared" si="1"/>
        <v>0.94553349831816169</v>
      </c>
      <c r="AQ25" s="24">
        <v>6.3844194666807302E-3</v>
      </c>
      <c r="AR25" s="24">
        <f t="shared" si="2"/>
        <v>0.99361558053331922</v>
      </c>
      <c r="AS25" s="24">
        <f t="shared" si="11"/>
        <v>2.5986013602043587E-2</v>
      </c>
      <c r="AT25" s="25">
        <f t="shared" si="12"/>
        <v>0.97401398639795644</v>
      </c>
      <c r="AU25" s="213">
        <v>3.24280362259773E-2</v>
      </c>
      <c r="AV25" s="213">
        <f t="shared" si="13"/>
        <v>0.96757196377402266</v>
      </c>
      <c r="AW25" s="213">
        <v>4.2321965306465398E-2</v>
      </c>
      <c r="AX25" s="213">
        <f t="shared" si="14"/>
        <v>0.95767803469353463</v>
      </c>
      <c r="AY25" s="213">
        <v>6.5725169891678401E-3</v>
      </c>
      <c r="AZ25" s="213">
        <f t="shared" si="19"/>
        <v>0.99342748301083217</v>
      </c>
      <c r="BA25" s="213">
        <f t="shared" si="15"/>
        <v>2.2810101065557215E-2</v>
      </c>
      <c r="BB25" s="213">
        <f t="shared" si="16"/>
        <v>0.97718989893444275</v>
      </c>
      <c r="BC25" s="38">
        <v>3.50301788168772E-2</v>
      </c>
      <c r="BD25" s="38">
        <f t="shared" si="3"/>
        <v>0.9649698211831228</v>
      </c>
      <c r="BE25" s="38">
        <v>4.3977156601779199E-2</v>
      </c>
      <c r="BF25" s="38">
        <f t="shared" si="4"/>
        <v>0.95602284339822075</v>
      </c>
      <c r="BG25" s="38">
        <v>6.2701904224853004E-3</v>
      </c>
      <c r="BH25" s="38">
        <f t="shared" si="5"/>
        <v>0.99372980957751467</v>
      </c>
      <c r="BI25" s="38">
        <v>2.3858389045984387E-2</v>
      </c>
      <c r="BJ25" s="38">
        <v>0.97614161095401575</v>
      </c>
      <c r="BK25" s="39">
        <v>3.4068865449351102E-2</v>
      </c>
      <c r="BL25" s="39">
        <f t="shared" si="6"/>
        <v>0.96593113455064894</v>
      </c>
      <c r="BM25" s="39">
        <v>4.3108050289582797E-2</v>
      </c>
      <c r="BN25" s="39">
        <f t="shared" si="7"/>
        <v>0.95689194971041724</v>
      </c>
      <c r="BO25" s="39">
        <v>6.3000786998951104E-3</v>
      </c>
      <c r="BP25" s="39">
        <f t="shared" si="8"/>
        <v>0.99369992130010487</v>
      </c>
      <c r="BQ25" s="39">
        <v>2.3374236057854634E-2</v>
      </c>
      <c r="BR25" s="39">
        <f t="shared" si="17"/>
        <v>0.9766257639421454</v>
      </c>
      <c r="BS25" s="48">
        <v>0.13440457837024999</v>
      </c>
      <c r="BT25" s="49">
        <v>0.86559542162975001</v>
      </c>
      <c r="BU25" s="219"/>
      <c r="CP25" s="21"/>
      <c r="CR25" s="21"/>
      <c r="CS25" s="22"/>
      <c r="CT25" s="22"/>
    </row>
    <row r="26" spans="2:98" x14ac:dyDescent="0.25">
      <c r="B26" s="6">
        <v>180</v>
      </c>
      <c r="C26" s="233">
        <v>0.13700000000000001</v>
      </c>
      <c r="D26" s="233">
        <f t="shared" si="23"/>
        <v>0.86299999999999999</v>
      </c>
      <c r="E26" s="233">
        <v>0.19500000000000001</v>
      </c>
      <c r="F26" s="233">
        <f t="shared" si="24"/>
        <v>0.80499999999999994</v>
      </c>
      <c r="G26" s="233">
        <v>6.3299999999999995E-2</v>
      </c>
      <c r="H26" s="233">
        <v>0.93669999999999998</v>
      </c>
      <c r="I26" s="233">
        <f t="shared" si="25"/>
        <v>0.11622779999999999</v>
      </c>
      <c r="J26" s="233">
        <v>0.88377220000000001</v>
      </c>
      <c r="K26" s="214"/>
      <c r="L26" s="213"/>
      <c r="M26" s="214"/>
      <c r="N26" s="213"/>
      <c r="O26" s="214"/>
      <c r="P26" s="213"/>
      <c r="Q26" s="214"/>
      <c r="R26" s="214"/>
      <c r="S26" s="38">
        <v>0.13400000000000001</v>
      </c>
      <c r="T26" s="38">
        <f t="shared" si="31"/>
        <v>0.86599999999999999</v>
      </c>
      <c r="U26" s="38">
        <v>0.188</v>
      </c>
      <c r="V26" s="38">
        <f t="shared" si="32"/>
        <v>0.81200000000000006</v>
      </c>
      <c r="W26" s="38">
        <v>6.7000000000000004E-2</v>
      </c>
      <c r="X26" s="38">
        <f t="shared" si="33"/>
        <v>0.93300000000000005</v>
      </c>
      <c r="Y26" s="38">
        <v>0.115414</v>
      </c>
      <c r="Z26" s="38">
        <v>0.88458599999999998</v>
      </c>
      <c r="AA26" s="39">
        <v>0.13100000000000001</v>
      </c>
      <c r="AB26" s="39">
        <f t="shared" si="37"/>
        <v>0.86899999999999999</v>
      </c>
      <c r="AC26" s="39">
        <v>0.185</v>
      </c>
      <c r="AD26" s="39">
        <f t="shared" si="34"/>
        <v>0.81499999999999995</v>
      </c>
      <c r="AE26" s="39">
        <v>6.4000000000000001E-2</v>
      </c>
      <c r="AF26" s="39">
        <f t="shared" si="35"/>
        <v>0.93599999999999994</v>
      </c>
      <c r="AG26" s="39">
        <v>0.112414</v>
      </c>
      <c r="AH26" s="40">
        <v>0.88758599999999999</v>
      </c>
      <c r="AI26" s="37">
        <v>0.66</v>
      </c>
      <c r="AJ26" s="37">
        <v>0.33999999999999997</v>
      </c>
      <c r="AL26" s="6">
        <v>19</v>
      </c>
      <c r="AM26" s="24">
        <v>3.5295087300693202E-2</v>
      </c>
      <c r="AN26" s="24">
        <f t="shared" si="0"/>
        <v>0.9647049126993068</v>
      </c>
      <c r="AO26" s="24">
        <v>5.6360277152778998E-2</v>
      </c>
      <c r="AP26" s="24">
        <f t="shared" si="1"/>
        <v>0.94363972284722097</v>
      </c>
      <c r="AQ26" s="24">
        <v>6.7430327883305904E-3</v>
      </c>
      <c r="AR26" s="24">
        <f t="shared" si="2"/>
        <v>0.99325696721166945</v>
      </c>
      <c r="AS26" s="24">
        <f t="shared" si="11"/>
        <v>2.7006135890986136E-2</v>
      </c>
      <c r="AT26" s="25">
        <f t="shared" si="12"/>
        <v>0.9729938641090139</v>
      </c>
      <c r="AU26" s="213">
        <v>3.3730985797148602E-2</v>
      </c>
      <c r="AV26" s="213">
        <f t="shared" si="13"/>
        <v>0.96626901420285138</v>
      </c>
      <c r="AW26" s="213">
        <v>4.4129984775485201E-2</v>
      </c>
      <c r="AX26" s="213">
        <f t="shared" si="14"/>
        <v>0.95587001522451476</v>
      </c>
      <c r="AY26" s="213">
        <v>6.9407897711384996E-3</v>
      </c>
      <c r="AZ26" s="213">
        <f t="shared" si="19"/>
        <v>0.99305921022886146</v>
      </c>
      <c r="BA26" s="213">
        <f t="shared" si="15"/>
        <v>2.3799265390201375E-2</v>
      </c>
      <c r="BB26" s="213">
        <f t="shared" si="16"/>
        <v>0.9762007346097985</v>
      </c>
      <c r="BC26" s="38">
        <v>3.6549715332168997E-2</v>
      </c>
      <c r="BD26" s="38">
        <f t="shared" si="3"/>
        <v>0.963450284667831</v>
      </c>
      <c r="BE26" s="38">
        <v>4.6020990143973602E-2</v>
      </c>
      <c r="BF26" s="38">
        <f t="shared" si="4"/>
        <v>0.95397900985602635</v>
      </c>
      <c r="BG26" s="38">
        <v>6.6379199423773497E-3</v>
      </c>
      <c r="BH26" s="38">
        <f t="shared" si="5"/>
        <v>0.99336208005762261</v>
      </c>
      <c r="BI26" s="38">
        <v>2.49686826595799E-2</v>
      </c>
      <c r="BJ26" s="38">
        <v>0.97503131734042003</v>
      </c>
      <c r="BK26" s="39">
        <v>3.5566500295197499E-2</v>
      </c>
      <c r="BL26" s="39">
        <f t="shared" si="6"/>
        <v>0.96443349970480252</v>
      </c>
      <c r="BM26" s="39">
        <v>4.5087724601683699E-2</v>
      </c>
      <c r="BN26" s="39">
        <f t="shared" si="7"/>
        <v>0.95491227539831636</v>
      </c>
      <c r="BO26" s="39">
        <v>6.6500426493097502E-3</v>
      </c>
      <c r="BP26" s="39">
        <f t="shared" si="8"/>
        <v>0.9933499573506902</v>
      </c>
      <c r="BQ26" s="39">
        <v>2.4454811368580957E-2</v>
      </c>
      <c r="BR26" s="39">
        <f t="shared" si="17"/>
        <v>0.97554518863141904</v>
      </c>
      <c r="BS26" s="48">
        <v>0.14074369170339296</v>
      </c>
      <c r="BT26" s="49">
        <v>0.85925630829660704</v>
      </c>
      <c r="BU26" s="219"/>
      <c r="CP26" s="21"/>
      <c r="CR26" s="21"/>
      <c r="CS26" s="22"/>
      <c r="CT26" s="22"/>
    </row>
    <row r="27" spans="2:98" x14ac:dyDescent="0.25">
      <c r="B27" s="6">
        <v>200</v>
      </c>
      <c r="C27" s="233">
        <v>0.14599999999999999</v>
      </c>
      <c r="D27" s="233">
        <f t="shared" si="23"/>
        <v>0.85399999999999998</v>
      </c>
      <c r="E27" s="233">
        <v>0.20599999999999999</v>
      </c>
      <c r="F27" s="233">
        <f t="shared" si="24"/>
        <v>0.79400000000000004</v>
      </c>
      <c r="G27" s="233">
        <v>7.0199999999999999E-2</v>
      </c>
      <c r="H27" s="233">
        <v>0.92979999999999996</v>
      </c>
      <c r="I27" s="233">
        <f t="shared" si="25"/>
        <v>0.12471719999999997</v>
      </c>
      <c r="J27" s="233">
        <v>0.87528280000000003</v>
      </c>
      <c r="K27" s="214">
        <v>0.15010000000000001</v>
      </c>
      <c r="L27" s="213">
        <f t="shared" si="9"/>
        <v>0.84989999999999999</v>
      </c>
      <c r="M27" s="214">
        <v>0.20169999999999999</v>
      </c>
      <c r="N27" s="213">
        <f t="shared" si="9"/>
        <v>0.79830000000000001</v>
      </c>
      <c r="O27" s="214">
        <v>7.5800000000000006E-2</v>
      </c>
      <c r="P27" s="213">
        <f t="shared" ref="P27" si="39">1-O27</f>
        <v>0.92420000000000002</v>
      </c>
      <c r="Q27" s="214">
        <f>1-R27</f>
        <v>0.12755059999999996</v>
      </c>
      <c r="R27" s="214">
        <v>0.87244940000000004</v>
      </c>
      <c r="S27" s="38">
        <v>0.14299999999999999</v>
      </c>
      <c r="T27" s="38">
        <f t="shared" si="31"/>
        <v>0.85699999999999998</v>
      </c>
      <c r="U27" s="38">
        <v>0.2</v>
      </c>
      <c r="V27" s="38">
        <f t="shared" si="32"/>
        <v>0.8</v>
      </c>
      <c r="W27" s="38">
        <v>7.4999999999999997E-2</v>
      </c>
      <c r="X27" s="38">
        <f t="shared" si="33"/>
        <v>0.92500000000000004</v>
      </c>
      <c r="Y27" s="38">
        <v>0.12465000000000001</v>
      </c>
      <c r="Z27" s="38">
        <v>0.87534999999999996</v>
      </c>
      <c r="AA27" s="40">
        <v>0.14000000000000001</v>
      </c>
      <c r="AB27" s="40">
        <f t="shared" si="37"/>
        <v>0.86</v>
      </c>
      <c r="AC27" s="40">
        <v>0.19600000000000001</v>
      </c>
      <c r="AD27" s="40">
        <f t="shared" si="34"/>
        <v>0.80400000000000005</v>
      </c>
      <c r="AE27" s="40">
        <v>7.1999999999999995E-2</v>
      </c>
      <c r="AF27" s="40">
        <f t="shared" si="35"/>
        <v>0.92800000000000005</v>
      </c>
      <c r="AG27" s="40">
        <v>0.121416</v>
      </c>
      <c r="AH27" s="40">
        <v>0.87858400000000003</v>
      </c>
      <c r="AI27" s="37">
        <v>0.68899999999999995</v>
      </c>
      <c r="AJ27" s="37">
        <v>0.31100000000000005</v>
      </c>
      <c r="AL27" s="6">
        <v>20</v>
      </c>
      <c r="AM27" s="24">
        <v>3.6599999999905597E-2</v>
      </c>
      <c r="AN27" s="24">
        <f t="shared" si="0"/>
        <v>0.9634000000000944</v>
      </c>
      <c r="AO27" s="24">
        <v>5.8200000000083199E-2</v>
      </c>
      <c r="AP27" s="24">
        <f t="shared" si="1"/>
        <v>0.94179999999991681</v>
      </c>
      <c r="AQ27" s="24">
        <v>7.0999999999937797E-3</v>
      </c>
      <c r="AR27" s="24">
        <f t="shared" si="2"/>
        <v>0.99290000000000622</v>
      </c>
      <c r="AS27" s="24">
        <f t="shared" si="11"/>
        <v>2.7997999999987012E-2</v>
      </c>
      <c r="AT27" s="25">
        <f t="shared" si="12"/>
        <v>0.97200200000001302</v>
      </c>
      <c r="AU27" s="213">
        <v>3.5000000000227197E-2</v>
      </c>
      <c r="AV27" s="213">
        <f t="shared" si="13"/>
        <v>0.96499999999977282</v>
      </c>
      <c r="AW27" s="213">
        <v>4.5899999999962998E-2</v>
      </c>
      <c r="AX27" s="213">
        <f t="shared" si="14"/>
        <v>0.95410000000003703</v>
      </c>
      <c r="AY27" s="213">
        <v>7.3092269124108199E-3</v>
      </c>
      <c r="AZ27" s="213">
        <f t="shared" si="19"/>
        <v>0.99269077308758913</v>
      </c>
      <c r="BA27" s="213">
        <f t="shared" si="15"/>
        <v>2.4769244379770895E-2</v>
      </c>
      <c r="BB27" s="213">
        <f t="shared" si="16"/>
        <v>0.9752307556202291</v>
      </c>
      <c r="BC27" s="38">
        <v>3.7999999998990099E-2</v>
      </c>
      <c r="BD27" s="38">
        <f t="shared" si="3"/>
        <v>0.96200000000100994</v>
      </c>
      <c r="BE27" s="38">
        <v>4.7999999999574799E-2</v>
      </c>
      <c r="BF27" s="38">
        <f t="shared" si="4"/>
        <v>0.95200000000042517</v>
      </c>
      <c r="BG27" s="38">
        <v>7.0056931051212402E-3</v>
      </c>
      <c r="BH27" s="38">
        <f t="shared" si="5"/>
        <v>0.99299430689487878</v>
      </c>
      <c r="BI27" s="38">
        <v>2.6042618827944904E-2</v>
      </c>
      <c r="BJ27" s="38">
        <v>0.9739573811720551</v>
      </c>
      <c r="BK27" s="39">
        <v>3.6999999999920201E-2</v>
      </c>
      <c r="BL27" s="39">
        <f t="shared" si="6"/>
        <v>0.96300000000007979</v>
      </c>
      <c r="BM27" s="39">
        <v>4.6999999999998002E-2</v>
      </c>
      <c r="BN27" s="39">
        <f t="shared" si="7"/>
        <v>0.95300000000000196</v>
      </c>
      <c r="BO27" s="39">
        <v>6.99999999999972E-3</v>
      </c>
      <c r="BP27" s="39">
        <f t="shared" si="8"/>
        <v>0.99300000000000033</v>
      </c>
      <c r="BQ27" s="39">
        <v>2.5499999999974675E-2</v>
      </c>
      <c r="BR27" s="39">
        <f t="shared" si="17"/>
        <v>0.97450000000002535</v>
      </c>
      <c r="BS27" s="48">
        <v>0.14699999999970104</v>
      </c>
      <c r="BT27" s="49">
        <v>0.85300000000029896</v>
      </c>
      <c r="BU27" s="219"/>
      <c r="CP27" s="21"/>
      <c r="CR27" s="21"/>
      <c r="CS27" s="22"/>
      <c r="CT27" s="22"/>
    </row>
    <row r="28" spans="2:98" x14ac:dyDescent="0.25">
      <c r="B28" s="6">
        <v>240</v>
      </c>
      <c r="C28" s="233"/>
      <c r="D28" s="233"/>
      <c r="E28" s="233"/>
      <c r="F28" s="233"/>
      <c r="G28" s="233"/>
      <c r="H28" s="233"/>
      <c r="I28" s="233"/>
      <c r="J28" s="233"/>
      <c r="K28" s="214">
        <v>0.1694</v>
      </c>
      <c r="L28" s="213">
        <f t="shared" si="9"/>
        <v>0.8306</v>
      </c>
      <c r="M28" s="214">
        <v>0.2233</v>
      </c>
      <c r="N28" s="213">
        <f t="shared" si="9"/>
        <v>0.77669999999999995</v>
      </c>
      <c r="O28" s="214">
        <v>9.1300000000000006E-2</v>
      </c>
      <c r="P28" s="213">
        <f t="shared" ref="P28" si="40">1-O28</f>
        <v>0.90869999999999995</v>
      </c>
      <c r="Q28" s="214">
        <f>1-R28</f>
        <v>0.14561800000000003</v>
      </c>
      <c r="R28" s="214">
        <v>0.85438199999999997</v>
      </c>
      <c r="S28" s="38"/>
      <c r="T28" s="38"/>
      <c r="U28" s="38"/>
      <c r="V28" s="38"/>
      <c r="W28" s="38"/>
      <c r="X28" s="38"/>
      <c r="Y28" s="38"/>
      <c r="Z28" s="38"/>
      <c r="AA28" s="39"/>
      <c r="AB28" s="39"/>
      <c r="AC28" s="39"/>
      <c r="AD28" s="39"/>
      <c r="AE28" s="39"/>
      <c r="AF28" s="39"/>
      <c r="AG28" s="39"/>
      <c r="AH28" s="40"/>
      <c r="AI28" s="37"/>
      <c r="AJ28" s="37"/>
      <c r="AL28" s="6">
        <v>21</v>
      </c>
      <c r="AM28" s="24">
        <v>3.7855996672008299E-2</v>
      </c>
      <c r="AN28" s="24">
        <f t="shared" si="0"/>
        <v>0.96214400332799166</v>
      </c>
      <c r="AO28" s="24">
        <v>5.9991092932696097E-2</v>
      </c>
      <c r="AP28" s="24">
        <f t="shared" si="1"/>
        <v>0.94000890706730389</v>
      </c>
      <c r="AQ28" s="24">
        <v>7.4552407872663902E-3</v>
      </c>
      <c r="AR28" s="24">
        <f t="shared" si="2"/>
        <v>0.99254475921273366</v>
      </c>
      <c r="AS28" s="24">
        <f t="shared" si="11"/>
        <v>2.8962721104985215E-2</v>
      </c>
      <c r="AT28" s="25">
        <f t="shared" si="12"/>
        <v>0.97103727889501479</v>
      </c>
      <c r="AU28" s="213">
        <v>3.6239562236051001E-2</v>
      </c>
      <c r="AV28" s="213">
        <f t="shared" si="13"/>
        <v>0.96376043776394904</v>
      </c>
      <c r="AW28" s="213">
        <v>4.76306208475464E-2</v>
      </c>
      <c r="AX28" s="213">
        <f t="shared" si="14"/>
        <v>0.95236937915245357</v>
      </c>
      <c r="AY28" s="213">
        <v>7.6778281217602202E-3</v>
      </c>
      <c r="AZ28" s="213">
        <f t="shared" si="19"/>
        <v>0.99232217187823979</v>
      </c>
      <c r="BA28" s="213">
        <f t="shared" si="15"/>
        <v>2.5721108024121184E-2</v>
      </c>
      <c r="BB28" s="213">
        <f t="shared" si="16"/>
        <v>0.97427889197587891</v>
      </c>
      <c r="BC28" s="38">
        <v>3.93786507893083E-2</v>
      </c>
      <c r="BD28" s="38">
        <f t="shared" si="3"/>
        <v>0.96062134921069164</v>
      </c>
      <c r="BE28" s="38">
        <v>4.9911805104941503E-2</v>
      </c>
      <c r="BF28" s="38">
        <f t="shared" si="4"/>
        <v>0.95008819489505847</v>
      </c>
      <c r="BG28" s="38">
        <v>7.3735122037006801E-3</v>
      </c>
      <c r="BH28" s="38">
        <f t="shared" si="5"/>
        <v>0.99262648779629936</v>
      </c>
      <c r="BI28" s="38">
        <v>2.7078912532524434E-2</v>
      </c>
      <c r="BJ28" s="38">
        <v>0.97292108746747563</v>
      </c>
      <c r="BK28" s="39">
        <v>3.83671082614854E-2</v>
      </c>
      <c r="BL28" s="39">
        <f t="shared" si="6"/>
        <v>0.96163289173851463</v>
      </c>
      <c r="BM28" s="39">
        <v>4.8842495345560101E-2</v>
      </c>
      <c r="BN28" s="39">
        <f t="shared" si="7"/>
        <v>0.95115750465443993</v>
      </c>
      <c r="BO28" s="39">
        <v>7.3499507479250197E-3</v>
      </c>
      <c r="BP28" s="39">
        <f t="shared" si="8"/>
        <v>0.99265004925207501</v>
      </c>
      <c r="BQ28" s="39">
        <v>2.6508554834584808E-2</v>
      </c>
      <c r="BR28" s="39">
        <f t="shared" si="17"/>
        <v>0.9734914451654153</v>
      </c>
      <c r="BS28" s="48">
        <v>0.15316494628884203</v>
      </c>
      <c r="BT28" s="49">
        <v>0.84683505371115797</v>
      </c>
      <c r="BU28" s="219"/>
      <c r="CP28" s="21"/>
      <c r="CR28" s="21"/>
      <c r="CS28" s="22"/>
      <c r="CT28" s="22"/>
    </row>
    <row r="29" spans="2:98" x14ac:dyDescent="0.25">
      <c r="B29" s="6">
        <v>250</v>
      </c>
      <c r="C29" s="233">
        <v>0.16900000000000001</v>
      </c>
      <c r="D29" s="233">
        <f t="shared" ref="D29:D40" si="41">1-C29</f>
        <v>0.83099999999999996</v>
      </c>
      <c r="E29" s="233">
        <v>0.22900000000000001</v>
      </c>
      <c r="F29" s="233">
        <f t="shared" ref="F29:F40" si="42">1-E29</f>
        <v>0.77100000000000002</v>
      </c>
      <c r="G29" s="233">
        <v>8.77E-2</v>
      </c>
      <c r="H29" s="233">
        <v>0.9123</v>
      </c>
      <c r="I29" s="233">
        <f t="shared" ref="I29:I40" si="43">1-J29</f>
        <v>0.14515420000000001</v>
      </c>
      <c r="J29" s="233">
        <v>0.85484579999999999</v>
      </c>
      <c r="K29" s="214"/>
      <c r="L29" s="213"/>
      <c r="M29" s="214"/>
      <c r="N29" s="213"/>
      <c r="O29" s="214"/>
      <c r="P29" s="213"/>
      <c r="Q29" s="214"/>
      <c r="R29" s="214"/>
      <c r="S29" s="38">
        <v>0.16500000000000001</v>
      </c>
      <c r="T29" s="38">
        <f>1-S29</f>
        <v>0.83499999999999996</v>
      </c>
      <c r="U29" s="38">
        <v>0.22500000000000001</v>
      </c>
      <c r="V29" s="38">
        <f>1-U29</f>
        <v>0.77500000000000002</v>
      </c>
      <c r="W29" s="38">
        <v>9.5000000000000001E-2</v>
      </c>
      <c r="X29" s="38">
        <f>1-W29</f>
        <v>0.90500000000000003</v>
      </c>
      <c r="Y29" s="38">
        <v>0.14641999999999999</v>
      </c>
      <c r="Z29" s="38">
        <v>0.85358000000000001</v>
      </c>
      <c r="AA29" s="40">
        <v>0.161</v>
      </c>
      <c r="AB29" s="40">
        <f>1-AA29</f>
        <v>0.83899999999999997</v>
      </c>
      <c r="AC29" s="40">
        <v>0.221</v>
      </c>
      <c r="AD29" s="40">
        <f>1-AC29</f>
        <v>0.77900000000000003</v>
      </c>
      <c r="AE29" s="40">
        <v>9.0999999999999998E-2</v>
      </c>
      <c r="AF29" s="40">
        <f>1-AE29</f>
        <v>0.90900000000000003</v>
      </c>
      <c r="AG29" s="40">
        <v>0.14241999999999999</v>
      </c>
      <c r="AH29" s="40">
        <v>0.85758000000000001</v>
      </c>
      <c r="AI29" s="37">
        <v>0.74399999999999999</v>
      </c>
      <c r="AJ29" s="37">
        <v>0.25600000000000001</v>
      </c>
      <c r="AL29" s="6">
        <v>22</v>
      </c>
      <c r="AM29" s="24">
        <v>3.9065805783832397E-2</v>
      </c>
      <c r="AN29" s="24">
        <f t="shared" si="0"/>
        <v>0.96093419421616755</v>
      </c>
      <c r="AO29" s="24">
        <v>6.1736325684480599E-2</v>
      </c>
      <c r="AP29" s="24">
        <f t="shared" si="1"/>
        <v>0.93826367431551938</v>
      </c>
      <c r="AQ29" s="24">
        <v>7.8088724413932203E-3</v>
      </c>
      <c r="AR29" s="24">
        <f t="shared" si="2"/>
        <v>0.99219112755860683</v>
      </c>
      <c r="AS29" s="24">
        <f t="shared" si="11"/>
        <v>2.9901836023459465E-2</v>
      </c>
      <c r="AT29" s="25">
        <f t="shared" si="12"/>
        <v>0.97009816397654058</v>
      </c>
      <c r="AU29" s="213">
        <v>3.7451758528339998E-2</v>
      </c>
      <c r="AV29" s="213">
        <f t="shared" si="13"/>
        <v>0.96254824147165996</v>
      </c>
      <c r="AW29" s="213">
        <v>4.9322983021755001E-2</v>
      </c>
      <c r="AX29" s="213">
        <f t="shared" si="14"/>
        <v>0.95067701697824503</v>
      </c>
      <c r="AY29" s="213">
        <v>8.0465911282875304E-3</v>
      </c>
      <c r="AZ29" s="213">
        <f t="shared" si="19"/>
        <v>0.99195340887171246</v>
      </c>
      <c r="BA29" s="213">
        <f t="shared" si="15"/>
        <v>2.6655763157801316E-2</v>
      </c>
      <c r="BB29" s="213">
        <f t="shared" si="16"/>
        <v>0.97334423684219873</v>
      </c>
      <c r="BC29" s="38">
        <v>4.0688366491198898E-2</v>
      </c>
      <c r="BD29" s="38">
        <f t="shared" si="3"/>
        <v>0.95931163350880111</v>
      </c>
      <c r="BE29" s="38">
        <v>5.17581727649035E-2</v>
      </c>
      <c r="BF29" s="38">
        <f t="shared" si="4"/>
        <v>0.94824182723509653</v>
      </c>
      <c r="BG29" s="38">
        <v>7.7413795049010598E-3</v>
      </c>
      <c r="BH29" s="38">
        <f t="shared" si="5"/>
        <v>0.99225862049509894</v>
      </c>
      <c r="BI29" s="38">
        <v>2.807880792045395E-2</v>
      </c>
      <c r="BJ29" s="38">
        <v>0.97192119207954608</v>
      </c>
      <c r="BK29" s="39">
        <v>3.9670072239576901E-2</v>
      </c>
      <c r="BL29" s="39">
        <f t="shared" si="6"/>
        <v>0.96032992776042314</v>
      </c>
      <c r="BM29" s="39">
        <v>5.0617520036826E-2</v>
      </c>
      <c r="BN29" s="39">
        <f t="shared" si="7"/>
        <v>0.94938247996317404</v>
      </c>
      <c r="BO29" s="39">
        <v>7.6998962791013604E-3</v>
      </c>
      <c r="BP29" s="39">
        <f t="shared" si="8"/>
        <v>0.99230010372089861</v>
      </c>
      <c r="BQ29" s="39">
        <v>2.7481704291125442E-2</v>
      </c>
      <c r="BR29" s="39">
        <f t="shared" si="17"/>
        <v>0.97251829570887449</v>
      </c>
      <c r="BS29" s="48">
        <v>0.15923958245964398</v>
      </c>
      <c r="BT29" s="49">
        <v>0.84076041754035602</v>
      </c>
      <c r="BU29" s="219"/>
      <c r="CP29" s="21"/>
      <c r="CR29" s="21"/>
      <c r="CS29" s="22"/>
      <c r="CT29" s="22"/>
    </row>
    <row r="30" spans="2:98" x14ac:dyDescent="0.25">
      <c r="B30" s="6">
        <v>300</v>
      </c>
      <c r="C30" s="233">
        <v>0.189</v>
      </c>
      <c r="D30" s="233">
        <f t="shared" si="41"/>
        <v>0.81099999999999994</v>
      </c>
      <c r="E30" s="233">
        <v>0.251</v>
      </c>
      <c r="F30" s="233">
        <f t="shared" si="42"/>
        <v>0.749</v>
      </c>
      <c r="G30" s="233">
        <v>0.1052</v>
      </c>
      <c r="H30" s="233">
        <v>0.89480000000000004</v>
      </c>
      <c r="I30" s="233">
        <f t="shared" si="43"/>
        <v>0.16445719999999997</v>
      </c>
      <c r="J30" s="233">
        <v>0.83554280000000003</v>
      </c>
      <c r="K30" s="214">
        <v>0.19650000000000001</v>
      </c>
      <c r="L30" s="213">
        <f t="shared" si="9"/>
        <v>0.80349999999999999</v>
      </c>
      <c r="M30" s="214">
        <v>0.252</v>
      </c>
      <c r="N30" s="213">
        <f t="shared" si="9"/>
        <v>0.748</v>
      </c>
      <c r="O30" s="214">
        <v>0.1147</v>
      </c>
      <c r="P30" s="213">
        <f t="shared" ref="P30" si="44">1-O30</f>
        <v>0.88529999999999998</v>
      </c>
      <c r="Q30" s="214">
        <f>1-R30</f>
        <v>0.17136820000000008</v>
      </c>
      <c r="R30" s="214">
        <v>0.82863179999999992</v>
      </c>
      <c r="S30" s="38">
        <v>0.185</v>
      </c>
      <c r="T30" s="38">
        <f>1-S30</f>
        <v>0.81499999999999995</v>
      </c>
      <c r="U30" s="38">
        <v>0.247</v>
      </c>
      <c r="V30" s="38">
        <f>1-U30</f>
        <v>0.753</v>
      </c>
      <c r="W30" s="38">
        <v>0.114</v>
      </c>
      <c r="X30" s="38">
        <f>1-W30</f>
        <v>0.88600000000000001</v>
      </c>
      <c r="Y30" s="38">
        <v>0.16642200000000001</v>
      </c>
      <c r="Z30" s="38">
        <v>0.83357799999999993</v>
      </c>
      <c r="AA30" s="39">
        <v>0.18099999999999999</v>
      </c>
      <c r="AB30" s="39">
        <f>1-AA30</f>
        <v>0.81899999999999995</v>
      </c>
      <c r="AC30" s="39">
        <v>0.24299999999999999</v>
      </c>
      <c r="AD30" s="39">
        <f>1-AC30</f>
        <v>0.75700000000000001</v>
      </c>
      <c r="AE30" s="39">
        <v>0.11</v>
      </c>
      <c r="AF30" s="39">
        <f>1-AE30</f>
        <v>0.89</v>
      </c>
      <c r="AG30" s="39">
        <v>0.16242200000000001</v>
      </c>
      <c r="AH30" s="40">
        <v>0.83757799999999993</v>
      </c>
      <c r="AI30" s="37">
        <v>0.78400000000000003</v>
      </c>
      <c r="AJ30" s="37">
        <v>0.21599999999999997</v>
      </c>
      <c r="AL30" s="6">
        <v>23</v>
      </c>
      <c r="AM30" s="24">
        <v>4.0232914614475201E-2</v>
      </c>
      <c r="AN30" s="24">
        <f t="shared" si="0"/>
        <v>0.9597670853855248</v>
      </c>
      <c r="AO30" s="24">
        <v>6.3437804745529194E-2</v>
      </c>
      <c r="AP30" s="24">
        <f t="shared" si="1"/>
        <v>0.93656219525447082</v>
      </c>
      <c r="AQ30" s="24">
        <v>8.1610616550312608E-3</v>
      </c>
      <c r="AR30" s="24">
        <f t="shared" si="2"/>
        <v>0.99183893834496872</v>
      </c>
      <c r="AS30" s="24">
        <f t="shared" si="11"/>
        <v>3.0816986983273408E-2</v>
      </c>
      <c r="AT30" s="25">
        <f t="shared" si="12"/>
        <v>0.96918301301672649</v>
      </c>
      <c r="AU30" s="213">
        <v>3.8638075556534798E-2</v>
      </c>
      <c r="AV30" s="213">
        <f t="shared" si="13"/>
        <v>0.96136192444346524</v>
      </c>
      <c r="AW30" s="213">
        <v>5.0978853685076701E-2</v>
      </c>
      <c r="AX30" s="213">
        <f t="shared" si="14"/>
        <v>0.94902114631492329</v>
      </c>
      <c r="AY30" s="213">
        <v>8.4155131661749292E-3</v>
      </c>
      <c r="AZ30" s="213">
        <f t="shared" si="19"/>
        <v>0.99158448683382505</v>
      </c>
      <c r="BA30" s="213">
        <f t="shared" si="15"/>
        <v>2.7574075826533897E-2</v>
      </c>
      <c r="BB30" s="213">
        <f t="shared" si="16"/>
        <v>0.97242592417346618</v>
      </c>
      <c r="BC30" s="38">
        <v>4.1933116096764103E-2</v>
      </c>
      <c r="BD30" s="38">
        <f t="shared" si="3"/>
        <v>0.95806688390323591</v>
      </c>
      <c r="BE30" s="38">
        <v>5.35419073764083E-2</v>
      </c>
      <c r="BF30" s="38">
        <f t="shared" si="4"/>
        <v>0.94645809262359171</v>
      </c>
      <c r="BG30" s="38">
        <v>8.1092972689581592E-3</v>
      </c>
      <c r="BH30" s="38">
        <f t="shared" si="5"/>
        <v>0.99189070273104185</v>
      </c>
      <c r="BI30" s="38">
        <v>2.9044181430291534E-2</v>
      </c>
      <c r="BJ30" s="38">
        <v>0.97095581856970847</v>
      </c>
      <c r="BK30" s="39">
        <v>4.0912264959307401E-2</v>
      </c>
      <c r="BL30" s="39">
        <f t="shared" si="6"/>
        <v>0.95908773504069256</v>
      </c>
      <c r="BM30" s="39">
        <v>5.2328556106607201E-2</v>
      </c>
      <c r="BN30" s="39">
        <f t="shared" si="7"/>
        <v>0.94767144389339275</v>
      </c>
      <c r="BO30" s="39">
        <v>8.0498383270583892E-3</v>
      </c>
      <c r="BP30" s="39">
        <f t="shared" si="8"/>
        <v>0.99195016167294159</v>
      </c>
      <c r="BQ30" s="39">
        <v>2.8421295672351809E-2</v>
      </c>
      <c r="BR30" s="39">
        <f t="shared" si="17"/>
        <v>0.97157870432764815</v>
      </c>
      <c r="BS30" s="48">
        <v>0.16522736261572402</v>
      </c>
      <c r="BT30" s="42">
        <v>0.83477263738427598</v>
      </c>
      <c r="BU30" s="219"/>
      <c r="CP30" s="21"/>
      <c r="CR30" s="21"/>
      <c r="CS30" s="22"/>
      <c r="CT30" s="22"/>
    </row>
    <row r="31" spans="2:98" x14ac:dyDescent="0.25">
      <c r="B31" s="6">
        <v>400</v>
      </c>
      <c r="C31" s="233">
        <v>0.23</v>
      </c>
      <c r="D31" s="233">
        <f t="shared" si="41"/>
        <v>0.77</v>
      </c>
      <c r="E31" s="233">
        <v>0.28799999999999998</v>
      </c>
      <c r="F31" s="233">
        <f t="shared" si="42"/>
        <v>0.71199999999999997</v>
      </c>
      <c r="G31" s="233">
        <v>0.14019999999999999</v>
      </c>
      <c r="H31" s="233">
        <v>0.85980000000000001</v>
      </c>
      <c r="I31" s="233">
        <f t="shared" si="43"/>
        <v>0.20172520000000005</v>
      </c>
      <c r="J31" s="233">
        <v>0.79827479999999995</v>
      </c>
      <c r="K31" s="214">
        <v>0.23730000000000001</v>
      </c>
      <c r="L31" s="213">
        <f t="shared" si="9"/>
        <v>0.76269999999999993</v>
      </c>
      <c r="M31" s="214">
        <v>0.29310000000000003</v>
      </c>
      <c r="N31" s="213">
        <f t="shared" si="9"/>
        <v>0.70689999999999997</v>
      </c>
      <c r="O31" s="214">
        <v>0.15359999999999999</v>
      </c>
      <c r="P31" s="213">
        <f t="shared" ref="P31" si="45">1-O31</f>
        <v>0.84640000000000004</v>
      </c>
      <c r="Q31" s="214">
        <f>1-R31</f>
        <v>0.21135300000000001</v>
      </c>
      <c r="R31" s="214">
        <v>0.78864699999999999</v>
      </c>
      <c r="S31" s="38">
        <v>0.223</v>
      </c>
      <c r="T31" s="38">
        <f>1-S31</f>
        <v>0.77700000000000002</v>
      </c>
      <c r="U31" s="38">
        <v>0.28599999999999998</v>
      </c>
      <c r="V31" s="38">
        <f>1-U31</f>
        <v>0.71399999999999997</v>
      </c>
      <c r="W31" s="38">
        <v>0.154</v>
      </c>
      <c r="X31" s="38">
        <f>1-W31</f>
        <v>0.84599999999999997</v>
      </c>
      <c r="Y31" s="38">
        <v>0.20558799999999999</v>
      </c>
      <c r="Z31" s="38">
        <v>0.79441200000000001</v>
      </c>
      <c r="AA31" s="40">
        <v>0.217</v>
      </c>
      <c r="AB31" s="40">
        <f>1-AA31</f>
        <v>0.78300000000000003</v>
      </c>
      <c r="AC31" s="40">
        <v>0.28100000000000003</v>
      </c>
      <c r="AD31" s="40">
        <f>1-AC31</f>
        <v>0.71899999999999997</v>
      </c>
      <c r="AE31" s="40">
        <v>0.14799999999999999</v>
      </c>
      <c r="AF31" s="40">
        <f>1-AE31</f>
        <v>0.85199999999999998</v>
      </c>
      <c r="AG31" s="40">
        <v>0.199822</v>
      </c>
      <c r="AH31" s="40">
        <v>0.80017800000000006</v>
      </c>
      <c r="AI31" s="37">
        <v>0.83499999999999996</v>
      </c>
      <c r="AJ31" s="37">
        <v>0.16500000000000004</v>
      </c>
      <c r="AL31" s="6">
        <v>24</v>
      </c>
      <c r="AM31" s="24">
        <v>4.1360810443033802E-2</v>
      </c>
      <c r="AN31" s="24">
        <f t="shared" si="0"/>
        <v>0.95863918955696614</v>
      </c>
      <c r="AO31" s="24">
        <v>6.5097636605934303E-2</v>
      </c>
      <c r="AP31" s="24">
        <f t="shared" si="1"/>
        <v>0.93490236339406574</v>
      </c>
      <c r="AQ31" s="24">
        <v>8.5119751208375099E-3</v>
      </c>
      <c r="AR31" s="24">
        <f t="shared" si="2"/>
        <v>0.99148802487916254</v>
      </c>
      <c r="AS31" s="24">
        <f t="shared" si="11"/>
        <v>3.1709816212290624E-2</v>
      </c>
      <c r="AT31" s="25">
        <f t="shared" si="12"/>
        <v>0.96829018378770948</v>
      </c>
      <c r="AU31" s="213">
        <v>3.9800000000075803E-2</v>
      </c>
      <c r="AV31" s="213">
        <f t="shared" si="13"/>
        <v>0.96019999999992423</v>
      </c>
      <c r="AW31" s="213">
        <v>5.2599999999999099E-2</v>
      </c>
      <c r="AX31" s="213">
        <f t="shared" si="14"/>
        <v>0.94740000000000091</v>
      </c>
      <c r="AY31" s="213">
        <v>8.7845914696045996E-3</v>
      </c>
      <c r="AZ31" s="213">
        <f t="shared" si="19"/>
        <v>0.99121540853039536</v>
      </c>
      <c r="BA31" s="213">
        <f t="shared" si="15"/>
        <v>2.8476912076041409E-2</v>
      </c>
      <c r="BB31" s="213">
        <f t="shared" si="16"/>
        <v>0.97152308792395858</v>
      </c>
      <c r="BC31" s="38">
        <v>4.3116868598106199E-2</v>
      </c>
      <c r="BD31" s="38">
        <f t="shared" si="3"/>
        <v>0.95688313140189385</v>
      </c>
      <c r="BE31" s="38">
        <v>5.5265813336403201E-2</v>
      </c>
      <c r="BF31" s="38">
        <f t="shared" si="4"/>
        <v>0.94473418666359676</v>
      </c>
      <c r="BG31" s="38">
        <v>8.4772677561077998E-3</v>
      </c>
      <c r="BH31" s="38">
        <f t="shared" si="5"/>
        <v>0.9915227322438922</v>
      </c>
      <c r="BI31" s="38">
        <v>2.9976909500595245E-2</v>
      </c>
      <c r="BJ31" s="38">
        <v>0.97002309049940472</v>
      </c>
      <c r="BK31" s="39">
        <v>4.2097059445790203E-2</v>
      </c>
      <c r="BL31" s="39">
        <f t="shared" si="6"/>
        <v>0.95790294055420977</v>
      </c>
      <c r="BM31" s="39">
        <v>5.3979085587715199E-2</v>
      </c>
      <c r="BN31" s="39">
        <f t="shared" si="7"/>
        <v>0.94602091441228475</v>
      </c>
      <c r="BO31" s="39">
        <v>8.39977862532576E-3</v>
      </c>
      <c r="BP31" s="39">
        <f t="shared" si="8"/>
        <v>0.99160022137467418</v>
      </c>
      <c r="BQ31" s="39">
        <v>2.932917628101931E-2</v>
      </c>
      <c r="BR31" s="39">
        <f t="shared" si="17"/>
        <v>0.97067082371898072</v>
      </c>
      <c r="BS31" s="48">
        <v>0.17113174086070204</v>
      </c>
      <c r="BT31" s="49">
        <v>0.82886825913929796</v>
      </c>
      <c r="BU31" s="219"/>
      <c r="CP31" s="21"/>
      <c r="CR31" s="21"/>
      <c r="CS31" s="22"/>
      <c r="CT31" s="22"/>
    </row>
    <row r="32" spans="2:98" x14ac:dyDescent="0.25">
      <c r="B32" s="6">
        <v>500</v>
      </c>
      <c r="C32" s="233">
        <v>0.26300000000000001</v>
      </c>
      <c r="D32" s="233">
        <f t="shared" si="41"/>
        <v>0.73699999999999999</v>
      </c>
      <c r="E32" s="233">
        <v>0.32</v>
      </c>
      <c r="F32" s="233">
        <f t="shared" si="42"/>
        <v>0.67999999999999994</v>
      </c>
      <c r="G32" s="233">
        <v>0.17480000000000001</v>
      </c>
      <c r="H32" s="233">
        <v>0.82519999999999993</v>
      </c>
      <c r="I32" s="233">
        <f t="shared" si="43"/>
        <v>0.23523680000000002</v>
      </c>
      <c r="J32" s="233">
        <v>0.76476319999999998</v>
      </c>
      <c r="K32" s="214"/>
      <c r="L32" s="213"/>
      <c r="M32" s="214"/>
      <c r="N32" s="213"/>
      <c r="O32" s="214"/>
      <c r="P32" s="213"/>
      <c r="Q32" s="214"/>
      <c r="R32" s="214"/>
      <c r="S32" s="38"/>
      <c r="T32" s="38"/>
      <c r="U32" s="38"/>
      <c r="V32" s="38"/>
      <c r="W32" s="38"/>
      <c r="X32" s="38"/>
      <c r="Y32" s="38"/>
      <c r="Z32" s="38"/>
      <c r="AA32" s="39"/>
      <c r="AB32" s="39"/>
      <c r="AC32" s="39"/>
      <c r="AD32" s="39"/>
      <c r="AE32" s="39"/>
      <c r="AF32" s="39"/>
      <c r="AG32" s="39"/>
      <c r="AH32" s="40"/>
      <c r="AI32" s="37">
        <v>0.86699999999999999</v>
      </c>
      <c r="AJ32" s="37">
        <v>0.13300000000000001</v>
      </c>
      <c r="AL32" s="6">
        <v>25</v>
      </c>
      <c r="AM32" s="24">
        <v>4.24529805486056E-2</v>
      </c>
      <c r="AN32" s="24">
        <f t="shared" si="0"/>
        <v>0.95754701945139442</v>
      </c>
      <c r="AO32" s="24">
        <v>6.6717927755788206E-2</v>
      </c>
      <c r="AP32" s="24">
        <f t="shared" si="1"/>
        <v>0.93328207224421178</v>
      </c>
      <c r="AQ32" s="24">
        <v>8.8617795314689506E-3</v>
      </c>
      <c r="AR32" s="24">
        <f t="shared" si="2"/>
        <v>0.99113822046853106</v>
      </c>
      <c r="AS32" s="24">
        <f t="shared" si="11"/>
        <v>3.2581965938374743E-2</v>
      </c>
      <c r="AT32" s="25">
        <f t="shared" si="12"/>
        <v>0.96741803406162519</v>
      </c>
      <c r="AU32" s="213">
        <v>4.0938821517883799E-2</v>
      </c>
      <c r="AV32" s="213">
        <f t="shared" si="13"/>
        <v>0.95906117848211625</v>
      </c>
      <c r="AW32" s="213">
        <v>5.4188204741637498E-2</v>
      </c>
      <c r="AX32" s="213">
        <f t="shared" si="14"/>
        <v>0.94581179525836245</v>
      </c>
      <c r="AY32" s="213">
        <v>9.15382410199609E-3</v>
      </c>
      <c r="AZ32" s="213">
        <f t="shared" si="19"/>
        <v>0.99084617589800394</v>
      </c>
      <c r="BA32" s="213">
        <f t="shared" si="15"/>
        <v>2.9365080848038808E-2</v>
      </c>
      <c r="BB32" s="213">
        <f t="shared" si="16"/>
        <v>0.97063491915196121</v>
      </c>
      <c r="BC32" s="38">
        <v>4.4243592987327399E-2</v>
      </c>
      <c r="BD32" s="38">
        <f t="shared" si="3"/>
        <v>0.95575640701267262</v>
      </c>
      <c r="BE32" s="38">
        <v>5.6932695041835998E-2</v>
      </c>
      <c r="BF32" s="38">
        <f t="shared" si="4"/>
        <v>0.94306730495816404</v>
      </c>
      <c r="BG32" s="38">
        <v>8.8452932265857698E-3</v>
      </c>
      <c r="BH32" s="38">
        <f t="shared" si="5"/>
        <v>0.99115470677341422</v>
      </c>
      <c r="BI32" s="38">
        <v>3.0878868569923227E-2</v>
      </c>
      <c r="BJ32" s="38">
        <v>0.96912113143007683</v>
      </c>
      <c r="BK32" s="39">
        <v>4.3227828724138301E-2</v>
      </c>
      <c r="BL32" s="39">
        <f t="shared" si="6"/>
        <v>0.95677217127586167</v>
      </c>
      <c r="BM32" s="39">
        <v>5.5572590512961297E-2</v>
      </c>
      <c r="BN32" s="39">
        <f t="shared" si="7"/>
        <v>0.94442740948703874</v>
      </c>
      <c r="BO32" s="39">
        <v>8.7497189074331096E-3</v>
      </c>
      <c r="BP32" s="39">
        <f t="shared" si="8"/>
        <v>0.99125028109256685</v>
      </c>
      <c r="BQ32" s="39">
        <v>3.0207193419883201E-2</v>
      </c>
      <c r="BR32" s="39">
        <f t="shared" si="17"/>
        <v>0.9697928065801168</v>
      </c>
      <c r="BS32" s="48">
        <v>0.17695617129819496</v>
      </c>
      <c r="BT32" s="49">
        <v>0.82304382870180504</v>
      </c>
      <c r="BU32" s="219"/>
      <c r="CP32" s="21"/>
      <c r="CR32" s="21"/>
      <c r="CS32" s="22"/>
      <c r="CT32" s="22"/>
    </row>
    <row r="33" spans="2:98" x14ac:dyDescent="0.25">
      <c r="B33" s="6">
        <v>600</v>
      </c>
      <c r="C33" s="233">
        <v>0.29499999999999998</v>
      </c>
      <c r="D33" s="233">
        <f t="shared" si="41"/>
        <v>0.70500000000000007</v>
      </c>
      <c r="E33" s="233">
        <v>0.34799999999999998</v>
      </c>
      <c r="F33" s="233">
        <f t="shared" si="42"/>
        <v>0.65200000000000002</v>
      </c>
      <c r="G33" s="233">
        <v>0.20899999999999999</v>
      </c>
      <c r="H33" s="233">
        <v>0.79100000000000004</v>
      </c>
      <c r="I33" s="233">
        <f t="shared" si="43"/>
        <v>0.26732599999999995</v>
      </c>
      <c r="J33" s="233">
        <v>0.73267400000000005</v>
      </c>
      <c r="K33" s="214">
        <v>0.30719999999999997</v>
      </c>
      <c r="L33" s="213">
        <f t="shared" si="9"/>
        <v>0.69280000000000008</v>
      </c>
      <c r="M33" s="214">
        <v>0.36070000000000002</v>
      </c>
      <c r="N33" s="213">
        <f t="shared" si="9"/>
        <v>0.63929999999999998</v>
      </c>
      <c r="O33" s="214">
        <v>0.23</v>
      </c>
      <c r="P33" s="213">
        <f t="shared" ref="P33" si="46">1-O33</f>
        <v>0.77</v>
      </c>
      <c r="Q33" s="214">
        <f>1-R33</f>
        <v>0.28374379999999999</v>
      </c>
      <c r="R33" s="214">
        <v>0.71625620000000001</v>
      </c>
      <c r="S33" s="38">
        <v>0.28899999999999998</v>
      </c>
      <c r="T33" s="38">
        <f>1-S33</f>
        <v>0.71100000000000008</v>
      </c>
      <c r="U33" s="38">
        <v>0.35</v>
      </c>
      <c r="V33" s="38">
        <f>1-U33</f>
        <v>0.65</v>
      </c>
      <c r="W33" s="38">
        <v>0.23100000000000001</v>
      </c>
      <c r="X33" s="38">
        <f>1-W33</f>
        <v>0.76900000000000002</v>
      </c>
      <c r="Y33" s="38">
        <v>0.27624599999999999</v>
      </c>
      <c r="Z33" s="38">
        <v>0.72375400000000001</v>
      </c>
      <c r="AA33" s="40">
        <v>0.28199999999999997</v>
      </c>
      <c r="AB33" s="40">
        <f>1-AA33</f>
        <v>0.71799999999999997</v>
      </c>
      <c r="AC33" s="40">
        <v>0.34300000000000003</v>
      </c>
      <c r="AD33" s="40">
        <f>1-AC33</f>
        <v>0.65700000000000003</v>
      </c>
      <c r="AE33" s="40">
        <v>0.223</v>
      </c>
      <c r="AF33" s="40">
        <f>1-AE33</f>
        <v>0.77700000000000002</v>
      </c>
      <c r="AG33" s="40">
        <v>0.26878000000000002</v>
      </c>
      <c r="AH33" s="40">
        <v>0.73121999999999998</v>
      </c>
      <c r="AI33" s="37">
        <v>0.88900000000000001</v>
      </c>
      <c r="AJ33" s="37">
        <v>0.11099999999999999</v>
      </c>
      <c r="AL33" s="6">
        <v>26</v>
      </c>
      <c r="AM33" s="24">
        <v>4.3512912210287698E-2</v>
      </c>
      <c r="AN33" s="24">
        <f t="shared" si="0"/>
        <v>0.95648708778971225</v>
      </c>
      <c r="AO33" s="24">
        <v>6.8300784685183497E-2</v>
      </c>
      <c r="AP33" s="24">
        <f t="shared" si="1"/>
        <v>0.93169921531481648</v>
      </c>
      <c r="AQ33" s="24">
        <v>9.2106415795825698E-3</v>
      </c>
      <c r="AR33" s="24">
        <f t="shared" si="2"/>
        <v>0.99078935842041738</v>
      </c>
      <c r="AS33" s="24">
        <f t="shared" si="11"/>
        <v>3.3435078389389375E-2</v>
      </c>
      <c r="AT33" s="25">
        <f t="shared" si="12"/>
        <v>0.96656492161061058</v>
      </c>
      <c r="AU33" s="213">
        <v>4.2055041686799299E-2</v>
      </c>
      <c r="AV33" s="213">
        <f t="shared" si="13"/>
        <v>0.9579449583132007</v>
      </c>
      <c r="AW33" s="213">
        <v>5.5745313135617397E-2</v>
      </c>
      <c r="AX33" s="213">
        <f t="shared" si="14"/>
        <v>0.94425468686438263</v>
      </c>
      <c r="AY33" s="213">
        <v>9.5232124437184592E-3</v>
      </c>
      <c r="AZ33" s="213">
        <f t="shared" si="19"/>
        <v>0.99047678755628155</v>
      </c>
      <c r="BA33" s="213">
        <f t="shared" si="15"/>
        <v>3.0239162668210279E-2</v>
      </c>
      <c r="BB33" s="213">
        <f t="shared" si="16"/>
        <v>0.96976083733178975</v>
      </c>
      <c r="BC33" s="38">
        <v>4.5317258256529901E-2</v>
      </c>
      <c r="BD33" s="38">
        <f t="shared" si="3"/>
        <v>0.95468274174347012</v>
      </c>
      <c r="BE33" s="38">
        <v>5.8545356889654003E-2</v>
      </c>
      <c r="BF33" s="38">
        <f t="shared" si="4"/>
        <v>0.94145464311034599</v>
      </c>
      <c r="BG33" s="38">
        <v>9.2133759406278493E-3</v>
      </c>
      <c r="BH33" s="38">
        <f t="shared" si="5"/>
        <v>0.99078662405937212</v>
      </c>
      <c r="BI33" s="38">
        <v>3.17519350768335E-2</v>
      </c>
      <c r="BJ33" s="38">
        <v>0.96824806492316662</v>
      </c>
      <c r="BK33" s="39">
        <v>4.4307945819464498E-2</v>
      </c>
      <c r="BL33" s="39">
        <f t="shared" si="6"/>
        <v>0.95569205418053549</v>
      </c>
      <c r="BM33" s="39">
        <v>5.7112552915157003E-2</v>
      </c>
      <c r="BN33" s="39">
        <f t="shared" si="7"/>
        <v>0.94288744708484296</v>
      </c>
      <c r="BO33" s="39">
        <v>9.0996609069100894E-3</v>
      </c>
      <c r="BP33" s="39">
        <f t="shared" si="8"/>
        <v>0.99090033909308994</v>
      </c>
      <c r="BQ33" s="39">
        <v>3.1057194391698746E-2</v>
      </c>
      <c r="BR33" s="39">
        <f t="shared" si="17"/>
        <v>0.96894280560830126</v>
      </c>
      <c r="BS33" s="48">
        <v>0.18270410803182002</v>
      </c>
      <c r="BT33" s="49">
        <v>0.81729589196817998</v>
      </c>
      <c r="BU33" s="219"/>
      <c r="CP33" s="21"/>
      <c r="CR33" s="21"/>
      <c r="CS33" s="22"/>
      <c r="CT33" s="22"/>
    </row>
    <row r="34" spans="2:98" x14ac:dyDescent="0.25">
      <c r="B34" s="6">
        <v>800</v>
      </c>
      <c r="C34" s="233">
        <v>0.35099999999999998</v>
      </c>
      <c r="D34" s="233">
        <f t="shared" si="41"/>
        <v>0.64900000000000002</v>
      </c>
      <c r="E34" s="233">
        <v>0.39900000000000002</v>
      </c>
      <c r="F34" s="233">
        <f t="shared" si="42"/>
        <v>0.60099999999999998</v>
      </c>
      <c r="G34" s="233">
        <v>0.27500000000000002</v>
      </c>
      <c r="H34" s="233">
        <v>0.72499999999999998</v>
      </c>
      <c r="I34" s="233">
        <f t="shared" si="43"/>
        <v>0.326816</v>
      </c>
      <c r="J34" s="233">
        <v>0.673184</v>
      </c>
      <c r="K34" s="214">
        <v>0.36620000000000003</v>
      </c>
      <c r="L34" s="213">
        <f t="shared" si="9"/>
        <v>0.63379999999999992</v>
      </c>
      <c r="M34" s="214">
        <v>0.41699999999999998</v>
      </c>
      <c r="N34" s="213">
        <f t="shared" si="9"/>
        <v>0.58299999999999996</v>
      </c>
      <c r="O34" s="214">
        <v>0.30280000000000001</v>
      </c>
      <c r="P34" s="213">
        <f t="shared" ref="P34" si="47">1-O34</f>
        <v>0.69720000000000004</v>
      </c>
      <c r="Q34" s="214">
        <f>1-R34</f>
        <v>0.34854280000000004</v>
      </c>
      <c r="R34" s="214">
        <v>0.65145719999999996</v>
      </c>
      <c r="S34" s="38">
        <v>0.34599999999999997</v>
      </c>
      <c r="T34" s="38">
        <f>1-S34</f>
        <v>0.65400000000000003</v>
      </c>
      <c r="U34" s="38">
        <v>0.40300000000000002</v>
      </c>
      <c r="V34" s="38">
        <f>1-U34</f>
        <v>0.59699999999999998</v>
      </c>
      <c r="W34" s="38">
        <v>0.30399999999999999</v>
      </c>
      <c r="X34" s="38">
        <f>1-W34</f>
        <v>0.69599999999999995</v>
      </c>
      <c r="Y34" s="38">
        <v>0.33976600000000001</v>
      </c>
      <c r="Z34" s="38">
        <v>0.66023399999999999</v>
      </c>
      <c r="AA34" s="39">
        <v>0.33800000000000002</v>
      </c>
      <c r="AB34" s="39">
        <f>1-AA34</f>
        <v>0.66199999999999992</v>
      </c>
      <c r="AC34" s="39">
        <v>0.39500000000000002</v>
      </c>
      <c r="AD34" s="39">
        <f>1-AC34</f>
        <v>0.60499999999999998</v>
      </c>
      <c r="AE34" s="39">
        <v>0.29399999999999998</v>
      </c>
      <c r="AF34" s="39">
        <f>1-AE34</f>
        <v>0.70599999999999996</v>
      </c>
      <c r="AG34" s="39">
        <v>0.33083399999999996</v>
      </c>
      <c r="AH34" s="40">
        <v>0.66916600000000004</v>
      </c>
      <c r="AI34" s="37">
        <v>0.91600000000000004</v>
      </c>
      <c r="AJ34" s="37">
        <v>8.3999999999999964E-2</v>
      </c>
      <c r="AL34" s="6">
        <v>27</v>
      </c>
      <c r="AM34" s="24">
        <v>4.4544092707177498E-2</v>
      </c>
      <c r="AN34" s="24">
        <f t="shared" si="0"/>
        <v>0.95545590729282248</v>
      </c>
      <c r="AO34" s="24">
        <v>6.9848313884212504E-2</v>
      </c>
      <c r="AP34" s="24">
        <f t="shared" si="1"/>
        <v>0.93015168611578747</v>
      </c>
      <c r="AQ34" s="24">
        <v>9.5587279578353695E-3</v>
      </c>
      <c r="AR34" s="24">
        <f t="shared" si="2"/>
        <v>0.99044127204216459</v>
      </c>
      <c r="AS34" s="24">
        <f t="shared" si="11"/>
        <v>3.4270795793198174E-2</v>
      </c>
      <c r="AT34" s="25">
        <f t="shared" si="12"/>
        <v>0.96572920420680175</v>
      </c>
      <c r="AU34" s="213">
        <v>4.3148965063143301E-2</v>
      </c>
      <c r="AV34" s="213">
        <f t="shared" si="13"/>
        <v>0.95685103493685675</v>
      </c>
      <c r="AW34" s="213">
        <v>5.7273186020191803E-2</v>
      </c>
      <c r="AX34" s="213">
        <f t="shared" si="14"/>
        <v>0.94272681397980818</v>
      </c>
      <c r="AY34" s="213">
        <v>9.8927587043781094E-3</v>
      </c>
      <c r="AZ34" s="213">
        <f t="shared" si="19"/>
        <v>0.99010724129562189</v>
      </c>
      <c r="BA34" s="213">
        <f t="shared" si="15"/>
        <v>3.109968095823247E-2</v>
      </c>
      <c r="BB34" s="213">
        <f t="shared" si="16"/>
        <v>0.96890031904176754</v>
      </c>
      <c r="BC34" s="38">
        <v>4.6341833397816001E-2</v>
      </c>
      <c r="BD34" s="38">
        <f t="shared" si="3"/>
        <v>0.95365816660218394</v>
      </c>
      <c r="BE34" s="38">
        <v>6.0106603276804803E-2</v>
      </c>
      <c r="BF34" s="38">
        <f t="shared" si="4"/>
        <v>0.93989339672319516</v>
      </c>
      <c r="BG34" s="38">
        <v>9.5815181584698508E-3</v>
      </c>
      <c r="BH34" s="38">
        <f t="shared" si="5"/>
        <v>0.99041848184153014</v>
      </c>
      <c r="BI34" s="38">
        <v>3.2597985459884196E-2</v>
      </c>
      <c r="BJ34" s="38">
        <v>0.96740201454011587</v>
      </c>
      <c r="BK34" s="39">
        <v>4.5340783756882101E-2</v>
      </c>
      <c r="BL34" s="39">
        <f t="shared" si="6"/>
        <v>0.95465921624311789</v>
      </c>
      <c r="BM34" s="39">
        <v>5.8602454827113598E-2</v>
      </c>
      <c r="BN34" s="39">
        <f t="shared" si="7"/>
        <v>0.94139754517288643</v>
      </c>
      <c r="BO34" s="39">
        <v>9.4496063572863404E-3</v>
      </c>
      <c r="BP34" s="39">
        <f t="shared" si="8"/>
        <v>0.99055039364271369</v>
      </c>
      <c r="BQ34" s="39">
        <v>3.1881026499221296E-2</v>
      </c>
      <c r="BR34" s="39">
        <f t="shared" si="17"/>
        <v>0.9681189735007788</v>
      </c>
      <c r="BS34" s="48">
        <v>0.18837900516519701</v>
      </c>
      <c r="BT34" s="49">
        <v>0.81162099483480299</v>
      </c>
      <c r="BU34" s="219"/>
      <c r="CP34" s="21"/>
      <c r="CR34" s="21"/>
      <c r="CS34" s="22"/>
      <c r="CT34" s="22"/>
    </row>
    <row r="35" spans="2:98" x14ac:dyDescent="0.25">
      <c r="B35" s="6">
        <v>1000</v>
      </c>
      <c r="C35" s="233">
        <v>0.4</v>
      </c>
      <c r="D35" s="233">
        <f t="shared" si="41"/>
        <v>0.6</v>
      </c>
      <c r="E35" s="233">
        <v>0.443</v>
      </c>
      <c r="F35" s="233">
        <f t="shared" si="42"/>
        <v>0.55699999999999994</v>
      </c>
      <c r="G35" s="233">
        <v>0.33700000000000002</v>
      </c>
      <c r="H35" s="233">
        <v>0.66300000000000003</v>
      </c>
      <c r="I35" s="233">
        <f t="shared" si="43"/>
        <v>0.38070400000000004</v>
      </c>
      <c r="J35" s="233">
        <v>0.61929599999999996</v>
      </c>
      <c r="K35" s="214">
        <v>0.41710000000000003</v>
      </c>
      <c r="L35" s="213">
        <f t="shared" si="9"/>
        <v>0.58289999999999997</v>
      </c>
      <c r="M35" s="214">
        <v>0.46550000000000002</v>
      </c>
      <c r="N35" s="213">
        <f t="shared" si="9"/>
        <v>0.53449999999999998</v>
      </c>
      <c r="O35" s="214">
        <v>0.37040000000000001</v>
      </c>
      <c r="P35" s="213">
        <f t="shared" ref="P35" si="48">1-O35</f>
        <v>0.62959999999999994</v>
      </c>
      <c r="Q35" s="214">
        <f>1-R35</f>
        <v>0.40666340000000001</v>
      </c>
      <c r="R35" s="214">
        <v>0.59333659999999999</v>
      </c>
      <c r="S35" s="38">
        <v>0.39500000000000002</v>
      </c>
      <c r="T35" s="38">
        <f>1-S35</f>
        <v>0.60499999999999998</v>
      </c>
      <c r="U35" s="38">
        <v>0.44900000000000001</v>
      </c>
      <c r="V35" s="38">
        <f>1-U35</f>
        <v>0.55099999999999993</v>
      </c>
      <c r="W35" s="38">
        <v>0.372</v>
      </c>
      <c r="X35" s="38">
        <f>1-W35</f>
        <v>0.628</v>
      </c>
      <c r="Y35" s="38">
        <v>0.39691799999999999</v>
      </c>
      <c r="Z35" s="38">
        <v>0.60308200000000001</v>
      </c>
      <c r="AA35" s="40">
        <v>0.38700000000000001</v>
      </c>
      <c r="AB35" s="40">
        <f>1-AA35</f>
        <v>0.61299999999999999</v>
      </c>
      <c r="AC35" s="40">
        <v>0.441</v>
      </c>
      <c r="AD35" s="40">
        <f>1-AC35</f>
        <v>0.55899999999999994</v>
      </c>
      <c r="AE35" s="40">
        <v>0.36</v>
      </c>
      <c r="AF35" s="40">
        <f>1-AE35</f>
        <v>0.64</v>
      </c>
      <c r="AG35" s="40">
        <v>0.38705400000000001</v>
      </c>
      <c r="AH35" s="40">
        <v>0.61294599999999999</v>
      </c>
      <c r="AI35" s="37">
        <v>0.93200000000000005</v>
      </c>
      <c r="AJ35" s="37">
        <v>6.7999999999999949E-2</v>
      </c>
      <c r="AL35" s="6">
        <v>28</v>
      </c>
      <c r="AM35" s="24">
        <v>4.5550009318372102E-2</v>
      </c>
      <c r="AN35" s="24">
        <f t="shared" si="0"/>
        <v>0.95444999068162795</v>
      </c>
      <c r="AO35" s="24">
        <v>7.1362621842967697E-2</v>
      </c>
      <c r="AP35" s="24">
        <f t="shared" si="1"/>
        <v>0.92863737815703229</v>
      </c>
      <c r="AQ35" s="24">
        <v>9.9062053588843194E-3</v>
      </c>
      <c r="AR35" s="24">
        <f t="shared" si="2"/>
        <v>0.99009379464111569</v>
      </c>
      <c r="AS35" s="24">
        <f t="shared" si="11"/>
        <v>3.5090760377664711E-2</v>
      </c>
      <c r="AT35" s="25">
        <f t="shared" si="12"/>
        <v>0.96490923962233532</v>
      </c>
      <c r="AU35" s="213">
        <v>4.4220896203236597E-2</v>
      </c>
      <c r="AV35" s="213">
        <f t="shared" si="13"/>
        <v>0.95577910379676345</v>
      </c>
      <c r="AW35" s="213">
        <v>5.8773684233613899E-2</v>
      </c>
      <c r="AX35" s="213">
        <f t="shared" si="14"/>
        <v>0.94122631576638605</v>
      </c>
      <c r="AY35" s="213">
        <v>1.02624650935815E-2</v>
      </c>
      <c r="AZ35" s="213">
        <f t="shared" si="19"/>
        <v>0.98973753490641847</v>
      </c>
      <c r="BA35" s="213">
        <f t="shared" si="15"/>
        <v>3.1947159139782036E-2</v>
      </c>
      <c r="BB35" s="213">
        <f t="shared" si="16"/>
        <v>0.96805284086021803</v>
      </c>
      <c r="BC35" s="38">
        <v>4.73212874032879E-2</v>
      </c>
      <c r="BD35" s="38">
        <f t="shared" si="3"/>
        <v>0.95267871259671211</v>
      </c>
      <c r="BE35" s="38">
        <v>6.1619238600235798E-2</v>
      </c>
      <c r="BF35" s="38">
        <f t="shared" si="4"/>
        <v>0.93838076139976423</v>
      </c>
      <c r="BG35" s="38">
        <v>9.9497221403475698E-3</v>
      </c>
      <c r="BH35" s="38">
        <f t="shared" si="5"/>
        <v>0.99005027785965238</v>
      </c>
      <c r="BI35" s="38">
        <v>3.3418896157633368E-2</v>
      </c>
      <c r="BJ35" s="38">
        <v>0.96658110384236662</v>
      </c>
      <c r="BK35" s="39">
        <v>4.6329715561503997E-2</v>
      </c>
      <c r="BL35" s="39">
        <f t="shared" si="6"/>
        <v>0.953670284438496</v>
      </c>
      <c r="BM35" s="39">
        <v>6.0045778281642703E-2</v>
      </c>
      <c r="BN35" s="39">
        <f t="shared" si="7"/>
        <v>0.9399542217183573</v>
      </c>
      <c r="BO35" s="39">
        <v>9.7995569920915192E-3</v>
      </c>
      <c r="BP35" s="39">
        <f t="shared" si="8"/>
        <v>0.99020044300790844</v>
      </c>
      <c r="BQ35" s="39">
        <v>3.2680537045206161E-2</v>
      </c>
      <c r="BR35" s="39">
        <f t="shared" si="17"/>
        <v>0.96731946295479387</v>
      </c>
      <c r="BS35" s="48">
        <v>0.19398431680194195</v>
      </c>
      <c r="BT35" s="49">
        <v>0.80601568319805805</v>
      </c>
      <c r="BU35" s="219"/>
      <c r="CP35" s="21"/>
      <c r="CR35" s="21"/>
      <c r="CS35" s="22"/>
      <c r="CT35" s="22"/>
    </row>
    <row r="36" spans="2:98" x14ac:dyDescent="0.25">
      <c r="B36" s="6">
        <v>1200</v>
      </c>
      <c r="C36" s="233">
        <v>0.442</v>
      </c>
      <c r="D36" s="233">
        <f t="shared" si="41"/>
        <v>0.55800000000000005</v>
      </c>
      <c r="E36" s="233">
        <v>0.48199999999999998</v>
      </c>
      <c r="F36" s="233">
        <f t="shared" si="42"/>
        <v>0.51800000000000002</v>
      </c>
      <c r="G36" s="233">
        <v>0.39400000000000002</v>
      </c>
      <c r="H36" s="233">
        <v>0.60599999999999998</v>
      </c>
      <c r="I36" s="233">
        <f t="shared" si="43"/>
        <v>0.42899200000000004</v>
      </c>
      <c r="J36" s="233">
        <v>0.57100799999999996</v>
      </c>
      <c r="K36" s="214">
        <v>0.46160000000000001</v>
      </c>
      <c r="L36" s="213">
        <f t="shared" si="9"/>
        <v>0.53839999999999999</v>
      </c>
      <c r="M36" s="214">
        <v>0.50819999999999999</v>
      </c>
      <c r="N36" s="213">
        <f t="shared" si="9"/>
        <v>0.49180000000000001</v>
      </c>
      <c r="O36" s="214">
        <v>0.43149999999999999</v>
      </c>
      <c r="P36" s="213">
        <f t="shared" ref="P36" si="49">1-O36</f>
        <v>0.56850000000000001</v>
      </c>
      <c r="Q36" s="214">
        <f>1-R36</f>
        <v>0.45847780000000005</v>
      </c>
      <c r="R36" s="214">
        <v>0.54152219999999995</v>
      </c>
      <c r="S36" s="38"/>
      <c r="T36" s="38"/>
      <c r="U36" s="38"/>
      <c r="V36" s="38"/>
      <c r="W36" s="38"/>
      <c r="X36" s="38"/>
      <c r="Y36" s="38"/>
      <c r="Z36" s="38"/>
      <c r="AA36" s="39"/>
      <c r="AB36" s="39"/>
      <c r="AC36" s="39"/>
      <c r="AD36" s="39"/>
      <c r="AE36" s="39"/>
      <c r="AF36" s="39"/>
      <c r="AG36" s="39"/>
      <c r="AH36" s="40"/>
      <c r="AI36" s="37">
        <v>0.94299999999999995</v>
      </c>
      <c r="AJ36" s="37">
        <v>5.7000000000000051E-2</v>
      </c>
      <c r="AL36" s="6">
        <v>29</v>
      </c>
      <c r="AM36" s="24">
        <v>4.6534149322968801E-2</v>
      </c>
      <c r="AN36" s="24">
        <f t="shared" si="0"/>
        <v>0.95346585067703116</v>
      </c>
      <c r="AO36" s="24">
        <v>7.2845815051541404E-2</v>
      </c>
      <c r="AP36" s="24">
        <f t="shared" si="1"/>
        <v>0.92715418494845858</v>
      </c>
      <c r="AQ36" s="24">
        <v>1.0253240475386401E-2</v>
      </c>
      <c r="AR36" s="24">
        <f t="shared" si="2"/>
        <v>0.98974675952461355</v>
      </c>
      <c r="AS36" s="24">
        <f t="shared" si="11"/>
        <v>3.5896614370652599E-2</v>
      </c>
      <c r="AT36" s="25">
        <f t="shared" si="12"/>
        <v>0.96410338562934739</v>
      </c>
      <c r="AU36" s="213">
        <v>4.5271139663399802E-2</v>
      </c>
      <c r="AV36" s="213">
        <f t="shared" si="13"/>
        <v>0.9547288603366002</v>
      </c>
      <c r="AW36" s="213">
        <v>6.0248668614136601E-2</v>
      </c>
      <c r="AX36" s="213">
        <f t="shared" si="14"/>
        <v>0.93975133138586342</v>
      </c>
      <c r="AY36" s="213">
        <v>1.0632333820935E-2</v>
      </c>
      <c r="AZ36" s="213">
        <f t="shared" si="19"/>
        <v>0.98936766617906502</v>
      </c>
      <c r="BA36" s="213">
        <f t="shared" si="15"/>
        <v>3.2782120634535457E-2</v>
      </c>
      <c r="BB36" s="213">
        <f t="shared" si="16"/>
        <v>0.96721787936546466</v>
      </c>
      <c r="BC36" s="38">
        <v>4.8259589265047802E-2</v>
      </c>
      <c r="BD36" s="38">
        <f t="shared" si="3"/>
        <v>0.95174041073495219</v>
      </c>
      <c r="BE36" s="38">
        <v>6.3086067256894598E-2</v>
      </c>
      <c r="BF36" s="38">
        <f t="shared" si="4"/>
        <v>0.93691393274310542</v>
      </c>
      <c r="BG36" s="38">
        <v>1.03179901464968E-2</v>
      </c>
      <c r="BH36" s="38">
        <f t="shared" si="5"/>
        <v>0.98968200985350319</v>
      </c>
      <c r="BI36" s="38">
        <v>3.4216543608639099E-2</v>
      </c>
      <c r="BJ36" s="38">
        <v>0.96578345639136087</v>
      </c>
      <c r="BK36" s="39">
        <v>4.72781142584432E-2</v>
      </c>
      <c r="BL36" s="39">
        <f t="shared" si="6"/>
        <v>0.95272188574155681</v>
      </c>
      <c r="BM36" s="39">
        <v>6.1446005311555703E-2</v>
      </c>
      <c r="BN36" s="39">
        <f t="shared" si="7"/>
        <v>0.93855399468844425</v>
      </c>
      <c r="BO36" s="39">
        <v>1.01495145448553E-2</v>
      </c>
      <c r="BP36" s="39">
        <f t="shared" si="8"/>
        <v>0.98985048545514465</v>
      </c>
      <c r="BQ36" s="39">
        <v>3.345757333240864E-2</v>
      </c>
      <c r="BR36" s="39">
        <f t="shared" si="17"/>
        <v>0.96654242666759127</v>
      </c>
      <c r="BS36" s="48">
        <v>0.19952349704567296</v>
      </c>
      <c r="BT36" s="49">
        <v>0.80047650295432704</v>
      </c>
      <c r="BU36" s="219"/>
      <c r="CP36" s="21"/>
      <c r="CR36" s="21"/>
      <c r="CS36" s="22"/>
      <c r="CT36" s="22"/>
    </row>
    <row r="37" spans="2:98" x14ac:dyDescent="0.25">
      <c r="B37" s="6">
        <v>1400</v>
      </c>
      <c r="C37" s="233">
        <v>0.47899999999999998</v>
      </c>
      <c r="D37" s="233">
        <f t="shared" si="41"/>
        <v>0.52100000000000002</v>
      </c>
      <c r="E37" s="233">
        <v>0.51800000000000002</v>
      </c>
      <c r="F37" s="233">
        <f t="shared" si="42"/>
        <v>0.48199999999999998</v>
      </c>
      <c r="G37" s="233">
        <v>0.44700000000000001</v>
      </c>
      <c r="H37" s="233">
        <v>0.55299999999999994</v>
      </c>
      <c r="I37" s="233">
        <f t="shared" si="43"/>
        <v>0.47321400000000002</v>
      </c>
      <c r="J37" s="233">
        <v>0.52678599999999998</v>
      </c>
      <c r="K37" s="214"/>
      <c r="L37" s="213"/>
      <c r="M37" s="214"/>
      <c r="N37" s="213"/>
      <c r="O37" s="214"/>
      <c r="P37" s="213"/>
      <c r="Q37" s="214"/>
      <c r="R37" s="214"/>
      <c r="S37" s="38"/>
      <c r="T37" s="38"/>
      <c r="U37" s="38"/>
      <c r="V37" s="38"/>
      <c r="W37" s="38"/>
      <c r="X37" s="38"/>
      <c r="Y37" s="38"/>
      <c r="Z37" s="38"/>
      <c r="AA37" s="31"/>
      <c r="AB37" s="31"/>
      <c r="AC37" s="31"/>
      <c r="AD37" s="31"/>
      <c r="AE37" s="31"/>
      <c r="AF37" s="31"/>
      <c r="AG37" s="31"/>
      <c r="AH37" s="31"/>
      <c r="AI37" s="37">
        <v>0.95099999999999996</v>
      </c>
      <c r="AJ37" s="37">
        <v>4.9000000000000044E-2</v>
      </c>
      <c r="AL37" s="6">
        <v>30</v>
      </c>
      <c r="AM37" s="24">
        <v>4.7500000000064803E-2</v>
      </c>
      <c r="AN37" s="24">
        <f t="shared" si="0"/>
        <v>0.95249999999993518</v>
      </c>
      <c r="AO37" s="24">
        <v>7.4300000000026206E-2</v>
      </c>
      <c r="AP37" s="24">
        <f t="shared" si="1"/>
        <v>0.92569999999997377</v>
      </c>
      <c r="AQ37" s="24">
        <v>1.0599999999998701E-2</v>
      </c>
      <c r="AR37" s="24">
        <f t="shared" si="2"/>
        <v>0.98940000000000128</v>
      </c>
      <c r="AS37" s="24">
        <f t="shared" si="11"/>
        <v>3.6690000000025515E-2</v>
      </c>
      <c r="AT37" s="25">
        <f t="shared" si="12"/>
        <v>0.96330999999997435</v>
      </c>
      <c r="AU37" s="213">
        <v>4.6299999999954003E-2</v>
      </c>
      <c r="AV37" s="213">
        <f t="shared" si="13"/>
        <v>0.95370000000004596</v>
      </c>
      <c r="AW37" s="213">
        <v>6.1700000000013001E-2</v>
      </c>
      <c r="AX37" s="213">
        <f t="shared" si="14"/>
        <v>0.93829999999998703</v>
      </c>
      <c r="AY37" s="213">
        <v>1.1002367096045001E-2</v>
      </c>
      <c r="AZ37" s="213">
        <f t="shared" si="19"/>
        <v>0.98899763290395504</v>
      </c>
      <c r="BA37" s="213">
        <f t="shared" si="15"/>
        <v>3.3605088864169436E-2</v>
      </c>
      <c r="BB37" s="213">
        <f t="shared" si="16"/>
        <v>0.96639491113583054</v>
      </c>
      <c r="BC37" s="38">
        <v>4.9160707975197997E-2</v>
      </c>
      <c r="BD37" s="38">
        <f t="shared" si="3"/>
        <v>0.950839292024802</v>
      </c>
      <c r="BE37" s="38">
        <v>6.4509893643728694E-2</v>
      </c>
      <c r="BF37" s="38">
        <f t="shared" si="4"/>
        <v>0.93549010635627128</v>
      </c>
      <c r="BG37" s="38">
        <v>1.06863244371533E-2</v>
      </c>
      <c r="BH37" s="38">
        <f t="shared" si="5"/>
        <v>0.98931367556284666</v>
      </c>
      <c r="BI37" s="38">
        <v>3.4992804251459501E-2</v>
      </c>
      <c r="BJ37" s="38">
        <v>0.96500719574854044</v>
      </c>
      <c r="BK37" s="39">
        <v>4.8189352872812799E-2</v>
      </c>
      <c r="BL37" s="39">
        <f t="shared" si="6"/>
        <v>0.95181064712718721</v>
      </c>
      <c r="BM37" s="39">
        <v>6.2806617949663898E-2</v>
      </c>
      <c r="BN37" s="39">
        <f t="shared" si="7"/>
        <v>0.93719338205033609</v>
      </c>
      <c r="BO37" s="39">
        <v>1.04994807491072E-2</v>
      </c>
      <c r="BP37" s="39">
        <f t="shared" si="8"/>
        <v>0.98950051925089277</v>
      </c>
      <c r="BQ37" s="39">
        <v>3.4213982663583976E-2</v>
      </c>
      <c r="BR37" s="39">
        <f t="shared" si="17"/>
        <v>0.96578601733641611</v>
      </c>
      <c r="BS37" s="48">
        <v>0.20500000000000995</v>
      </c>
      <c r="BT37" s="49">
        <v>0.79499999999999005</v>
      </c>
      <c r="BU37" s="219"/>
      <c r="CP37" s="21"/>
      <c r="CR37" s="21"/>
      <c r="CS37" s="22"/>
      <c r="CT37" s="22"/>
    </row>
    <row r="38" spans="2:98" x14ac:dyDescent="0.25">
      <c r="B38" s="6">
        <v>1600</v>
      </c>
      <c r="C38" s="233">
        <v>0.51200000000000001</v>
      </c>
      <c r="D38" s="233">
        <f t="shared" si="41"/>
        <v>0.48799999999999999</v>
      </c>
      <c r="E38" s="233">
        <v>0.55000000000000004</v>
      </c>
      <c r="F38" s="233">
        <f t="shared" si="42"/>
        <v>0.44999999999999996</v>
      </c>
      <c r="G38" s="233">
        <v>0.49299999999999999</v>
      </c>
      <c r="H38" s="233">
        <v>0.50700000000000001</v>
      </c>
      <c r="I38" s="233">
        <f t="shared" si="43"/>
        <v>0.51203799999999999</v>
      </c>
      <c r="J38" s="233">
        <v>0.48796200000000001</v>
      </c>
      <c r="K38" s="214">
        <v>0.53539999999999999</v>
      </c>
      <c r="L38" s="213">
        <f t="shared" si="9"/>
        <v>0.46460000000000001</v>
      </c>
      <c r="M38" s="214">
        <v>0.57930000000000004</v>
      </c>
      <c r="N38" s="213">
        <f t="shared" si="9"/>
        <v>0.42069999999999996</v>
      </c>
      <c r="O38" s="214">
        <v>0.53339999999999999</v>
      </c>
      <c r="P38" s="213">
        <f t="shared" ref="P38" si="50">1-O38</f>
        <v>0.46660000000000001</v>
      </c>
      <c r="Q38" s="214">
        <f>1-R38</f>
        <v>0.54474060000000002</v>
      </c>
      <c r="R38" s="214">
        <v>0.45525939999999998</v>
      </c>
      <c r="S38" s="38"/>
      <c r="T38" s="38"/>
      <c r="U38" s="38"/>
      <c r="V38" s="38"/>
      <c r="W38" s="38"/>
      <c r="X38" s="38"/>
      <c r="Y38" s="38"/>
      <c r="Z38" s="38"/>
      <c r="AA38" s="39"/>
      <c r="AB38" s="39"/>
      <c r="AC38" s="39"/>
      <c r="AD38" s="39"/>
      <c r="AE38" s="39"/>
      <c r="AF38" s="39"/>
      <c r="AG38" s="39"/>
      <c r="AH38" s="31"/>
      <c r="AI38" s="37">
        <v>0.95699999999999996</v>
      </c>
      <c r="AJ38" s="37">
        <v>4.3000000000000038E-2</v>
      </c>
      <c r="AL38" s="6">
        <v>31</v>
      </c>
      <c r="AM38" s="24">
        <v>4.8450528833597503E-2</v>
      </c>
      <c r="AN38" s="24">
        <f t="shared" si="0"/>
        <v>0.95154947116640254</v>
      </c>
      <c r="AO38" s="24">
        <v>7.5727073355513999E-2</v>
      </c>
      <c r="AP38" s="24">
        <f t="shared" si="1"/>
        <v>0.92427292664448601</v>
      </c>
      <c r="AQ38" s="24">
        <v>1.09466615153013E-2</v>
      </c>
      <c r="AR38" s="24">
        <f t="shared" si="2"/>
        <v>0.98905333848469867</v>
      </c>
      <c r="AS38" s="24">
        <f t="shared" si="11"/>
        <v>3.7472355107222043E-2</v>
      </c>
      <c r="AT38" s="25">
        <f t="shared" si="12"/>
        <v>0.96252764489277798</v>
      </c>
      <c r="AU38" s="213">
        <v>4.7307902235262198E-2</v>
      </c>
      <c r="AV38" s="213">
        <f t="shared" si="13"/>
        <v>0.95269209776473784</v>
      </c>
      <c r="AW38" s="213">
        <v>6.3129317445927202E-2</v>
      </c>
      <c r="AX38" s="213">
        <f t="shared" si="14"/>
        <v>0.9368706825540728</v>
      </c>
      <c r="AY38" s="213">
        <v>1.13725670032792E-2</v>
      </c>
      <c r="AZ38" s="213">
        <f t="shared" si="19"/>
        <v>0.98862743299672085</v>
      </c>
      <c r="BA38" s="213">
        <f t="shared" si="15"/>
        <v>3.4416573527002968E-2</v>
      </c>
      <c r="BB38" s="213">
        <f t="shared" si="16"/>
        <v>0.965583426472997</v>
      </c>
      <c r="BC38" s="38">
        <v>5.0028612525840697E-2</v>
      </c>
      <c r="BD38" s="38">
        <f t="shared" si="3"/>
        <v>0.94997138747415932</v>
      </c>
      <c r="BE38" s="38">
        <v>6.5893522157685597E-2</v>
      </c>
      <c r="BF38" s="38">
        <f t="shared" si="4"/>
        <v>0.93410647784231438</v>
      </c>
      <c r="BG38" s="38">
        <v>1.1054727272553E-2</v>
      </c>
      <c r="BH38" s="38">
        <f t="shared" si="5"/>
        <v>0.98894527272744703</v>
      </c>
      <c r="BI38" s="38">
        <v>3.5749554524652685E-2</v>
      </c>
      <c r="BJ38" s="38">
        <v>0.96425044547534733</v>
      </c>
      <c r="BK38" s="39">
        <v>4.9066804429725802E-2</v>
      </c>
      <c r="BL38" s="39">
        <f t="shared" si="6"/>
        <v>0.95093319557027423</v>
      </c>
      <c r="BM38" s="39">
        <v>6.4131098228778896E-2</v>
      </c>
      <c r="BN38" s="39">
        <f t="shared" si="7"/>
        <v>0.93586890177122106</v>
      </c>
      <c r="BO38" s="39">
        <v>1.08494573383771E-2</v>
      </c>
      <c r="BP38" s="39">
        <f t="shared" si="8"/>
        <v>0.98915054266162294</v>
      </c>
      <c r="BQ38" s="39">
        <v>3.4951612341487616E-2</v>
      </c>
      <c r="BR38" s="39">
        <f t="shared" si="17"/>
        <v>0.96504838765851231</v>
      </c>
      <c r="BS38" s="48">
        <v>0.21041720208714598</v>
      </c>
      <c r="BT38" s="49">
        <v>0.78958279791285402</v>
      </c>
      <c r="BU38" s="219"/>
      <c r="CP38" s="21"/>
      <c r="CR38" s="21"/>
      <c r="CS38" s="22"/>
      <c r="CT38" s="22"/>
    </row>
    <row r="39" spans="2:98" x14ac:dyDescent="0.25">
      <c r="B39" s="6">
        <v>1800</v>
      </c>
      <c r="C39" s="233">
        <v>0.54100000000000004</v>
      </c>
      <c r="D39" s="233">
        <f t="shared" si="41"/>
        <v>0.45899999999999996</v>
      </c>
      <c r="E39" s="233">
        <v>0.57799999999999996</v>
      </c>
      <c r="F39" s="233">
        <f t="shared" si="42"/>
        <v>0.42200000000000004</v>
      </c>
      <c r="G39" s="233">
        <v>0.53500000000000003</v>
      </c>
      <c r="H39" s="233">
        <v>0.46499999999999997</v>
      </c>
      <c r="I39" s="233">
        <f t="shared" si="43"/>
        <v>0.54686200000000007</v>
      </c>
      <c r="J39" s="233">
        <v>0.45313799999999993</v>
      </c>
      <c r="K39" s="214"/>
      <c r="L39" s="213"/>
      <c r="M39" s="214"/>
      <c r="N39" s="213"/>
      <c r="O39" s="214"/>
      <c r="P39" s="213"/>
      <c r="Q39" s="214"/>
      <c r="R39" s="214"/>
      <c r="S39" s="38"/>
      <c r="T39" s="38"/>
      <c r="U39" s="38"/>
      <c r="V39" s="38"/>
      <c r="W39" s="38"/>
      <c r="X39" s="38"/>
      <c r="Y39" s="38"/>
      <c r="Z39" s="38"/>
      <c r="AA39" s="31"/>
      <c r="AB39" s="31"/>
      <c r="AC39" s="31"/>
      <c r="AD39" s="31"/>
      <c r="AE39" s="31"/>
      <c r="AF39" s="31"/>
      <c r="AG39" s="31"/>
      <c r="AH39" s="31"/>
      <c r="AI39" s="37">
        <v>0.96199999999999997</v>
      </c>
      <c r="AJ39" s="37">
        <v>3.8000000000000034E-2</v>
      </c>
      <c r="AL39" s="6">
        <v>32</v>
      </c>
      <c r="AM39" s="24">
        <v>4.93866241268648E-2</v>
      </c>
      <c r="AN39" s="24">
        <f t="shared" si="0"/>
        <v>0.95061337587313521</v>
      </c>
      <c r="AO39" s="24">
        <v>7.7128092493095796E-2</v>
      </c>
      <c r="AP39" s="24">
        <f t="shared" si="1"/>
        <v>0.92287190750690418</v>
      </c>
      <c r="AQ39" s="24">
        <v>1.1293446163567899E-2</v>
      </c>
      <c r="AR39" s="24">
        <f t="shared" si="2"/>
        <v>0.98870655383643213</v>
      </c>
      <c r="AS39" s="24">
        <f t="shared" si="11"/>
        <v>3.8244299987981359E-2</v>
      </c>
      <c r="AT39" s="25">
        <f t="shared" si="12"/>
        <v>0.96175570001201871</v>
      </c>
      <c r="AU39" s="213">
        <v>4.8295753255857797E-2</v>
      </c>
      <c r="AV39" s="213">
        <f t="shared" si="13"/>
        <v>0.95170424674414222</v>
      </c>
      <c r="AW39" s="213">
        <v>6.4537372872287793E-2</v>
      </c>
      <c r="AX39" s="213">
        <f t="shared" ref="AX39:AX71" si="51">1-AW39</f>
        <v>0.93546262712771222</v>
      </c>
      <c r="AY39" s="213">
        <v>1.174293512605E-2</v>
      </c>
      <c r="AZ39" s="213">
        <f t="shared" si="19"/>
        <v>0.98825706487395004</v>
      </c>
      <c r="BA39" s="213">
        <f t="shared" si="15"/>
        <v>3.5217029427925109E-2</v>
      </c>
      <c r="BB39" s="213">
        <f t="shared" si="16"/>
        <v>0.96478297057207485</v>
      </c>
      <c r="BC39" s="38">
        <v>5.0867271909078103E-2</v>
      </c>
      <c r="BD39" s="38">
        <f t="shared" si="3"/>
        <v>0.94913272809092186</v>
      </c>
      <c r="BE39" s="38">
        <v>6.7239757195712693E-2</v>
      </c>
      <c r="BF39" s="38">
        <f t="shared" si="4"/>
        <v>0.93276024280428727</v>
      </c>
      <c r="BG39" s="38">
        <v>1.1423200912931499E-2</v>
      </c>
      <c r="BH39" s="38">
        <f t="shared" si="5"/>
        <v>0.98857679908706853</v>
      </c>
      <c r="BI39" s="38">
        <v>3.6488670866776617E-2</v>
      </c>
      <c r="BJ39" s="38">
        <v>0.96351132913322335</v>
      </c>
      <c r="BK39" s="39">
        <v>4.9913841954295102E-2</v>
      </c>
      <c r="BL39" s="39">
        <f t="shared" si="6"/>
        <v>0.95008615804570495</v>
      </c>
      <c r="BM39" s="39">
        <v>6.5422928181711998E-2</v>
      </c>
      <c r="BN39" s="39">
        <f t="shared" si="7"/>
        <v>0.93457707181828797</v>
      </c>
      <c r="BO39" s="39">
        <v>1.1199446046194401E-2</v>
      </c>
      <c r="BP39" s="39">
        <f t="shared" si="8"/>
        <v>0.98880055395380562</v>
      </c>
      <c r="BQ39" s="39">
        <v>3.5672309668874663E-2</v>
      </c>
      <c r="BR39" s="39">
        <f t="shared" si="17"/>
        <v>0.96432769033112553</v>
      </c>
      <c r="BS39" s="48">
        <v>0.21577816900358904</v>
      </c>
      <c r="BT39" s="49">
        <v>0.78422183099641096</v>
      </c>
      <c r="BU39" s="219"/>
      <c r="CP39" s="21"/>
      <c r="CR39" s="21"/>
      <c r="CS39" s="22"/>
      <c r="CT39" s="22"/>
    </row>
    <row r="40" spans="2:98" x14ac:dyDescent="0.25">
      <c r="B40" s="6">
        <v>2000</v>
      </c>
      <c r="C40" s="233">
        <v>0.56799999999999995</v>
      </c>
      <c r="D40" s="233">
        <f t="shared" si="41"/>
        <v>0.43200000000000005</v>
      </c>
      <c r="E40" s="233">
        <v>0.60399999999999998</v>
      </c>
      <c r="F40" s="233">
        <f t="shared" si="42"/>
        <v>0.39600000000000002</v>
      </c>
      <c r="G40" s="233">
        <v>0.57099999999999995</v>
      </c>
      <c r="H40" s="233">
        <v>0.42900000000000005</v>
      </c>
      <c r="I40" s="233">
        <f t="shared" si="43"/>
        <v>0.57782200000000006</v>
      </c>
      <c r="J40" s="233">
        <v>0.42217799999999994</v>
      </c>
      <c r="K40" s="214">
        <v>0.59389999999999998</v>
      </c>
      <c r="L40" s="213">
        <f t="shared" si="9"/>
        <v>0.40610000000000002</v>
      </c>
      <c r="M40" s="214">
        <v>0.63590000000000002</v>
      </c>
      <c r="N40" s="213">
        <f t="shared" si="9"/>
        <v>0.36409999999999998</v>
      </c>
      <c r="O40" s="214">
        <v>0.61029999999999995</v>
      </c>
      <c r="P40" s="213">
        <f t="shared" ref="P40" si="52">1-O40</f>
        <v>0.38970000000000005</v>
      </c>
      <c r="Q40" s="214">
        <f>1-R40</f>
        <v>0.61137039999999998</v>
      </c>
      <c r="R40" s="214">
        <v>0.38862960000000002</v>
      </c>
      <c r="S40" s="38"/>
      <c r="T40" s="38"/>
      <c r="U40" s="38"/>
      <c r="V40" s="38"/>
      <c r="W40" s="38"/>
      <c r="X40" s="38"/>
      <c r="Y40" s="38"/>
      <c r="Z40" s="38"/>
      <c r="AA40" s="39"/>
      <c r="AB40" s="39"/>
      <c r="AC40" s="39"/>
      <c r="AD40" s="39"/>
      <c r="AE40" s="39"/>
      <c r="AF40" s="39"/>
      <c r="AG40" s="39"/>
      <c r="AH40" s="31"/>
      <c r="AI40" s="37">
        <v>0.97199999999999998</v>
      </c>
      <c r="AJ40" s="37">
        <v>2.8000000000000025E-2</v>
      </c>
      <c r="AL40" s="6">
        <v>33</v>
      </c>
      <c r="AM40" s="24">
        <v>5.0308654388004498E-2</v>
      </c>
      <c r="AN40" s="24">
        <f t="shared" ref="AN40:AN71" si="53">1-AM40</f>
        <v>0.94969134561199553</v>
      </c>
      <c r="AO40" s="24">
        <v>7.8503904964862203E-2</v>
      </c>
      <c r="AP40" s="24">
        <f t="shared" ref="AP40:AP71" si="54">1-AO40</f>
        <v>0.92149609503513785</v>
      </c>
      <c r="AQ40" s="24">
        <v>1.16405859769952E-2</v>
      </c>
      <c r="AR40" s="24">
        <f t="shared" ref="AR40:AR71" si="55">1-AQ40</f>
        <v>0.98835941402300476</v>
      </c>
      <c r="AS40" s="24">
        <f t="shared" si="11"/>
        <v>3.9006250551617494E-2</v>
      </c>
      <c r="AT40" s="25">
        <f t="shared" si="12"/>
        <v>0.96099374944838245</v>
      </c>
      <c r="AU40" s="213">
        <v>4.9264580414316299E-2</v>
      </c>
      <c r="AV40" s="213">
        <f t="shared" si="13"/>
        <v>0.95073541958568375</v>
      </c>
      <c r="AW40" s="213">
        <v>6.59246964159345E-2</v>
      </c>
      <c r="AX40" s="213">
        <f t="shared" si="51"/>
        <v>0.93407530358406554</v>
      </c>
      <c r="AY40" s="213">
        <v>1.2113472922531E-2</v>
      </c>
      <c r="AZ40" s="213">
        <f t="shared" si="19"/>
        <v>0.98788652707746905</v>
      </c>
      <c r="BA40" s="213">
        <f t="shared" si="15"/>
        <v>3.6006897648467248E-2</v>
      </c>
      <c r="BB40" s="213">
        <f t="shared" si="16"/>
        <v>0.9639931023515329</v>
      </c>
      <c r="BC40" s="38">
        <v>5.1680655117012399E-2</v>
      </c>
      <c r="BD40" s="38">
        <f t="shared" ref="BD40:BD71" si="56">1-BC40</f>
        <v>0.94831934488298764</v>
      </c>
      <c r="BE40" s="38">
        <v>6.8551403154757704E-2</v>
      </c>
      <c r="BF40" s="38">
        <f t="shared" ref="BF40:BF71" si="57">1-BE40</f>
        <v>0.93144859684524228</v>
      </c>
      <c r="BG40" s="38">
        <v>1.1791747618524801E-2</v>
      </c>
      <c r="BH40" s="38">
        <f t="shared" ref="BH40:BH71" si="58">1-BG40</f>
        <v>0.98820825238147525</v>
      </c>
      <c r="BI40" s="38">
        <v>3.7212029716389532E-2</v>
      </c>
      <c r="BJ40" s="38">
        <v>0.96278797028361063</v>
      </c>
      <c r="BK40" s="39">
        <v>5.0733838471633999E-2</v>
      </c>
      <c r="BL40" s="39">
        <f t="shared" ref="BL40:BL71" si="59">1-BK40</f>
        <v>0.94926616152836596</v>
      </c>
      <c r="BM40" s="39">
        <v>6.6685589841274706E-2</v>
      </c>
      <c r="BN40" s="39">
        <f t="shared" ref="BN40:BN71" si="60">1-BM40</f>
        <v>0.93331441015872529</v>
      </c>
      <c r="BO40" s="39">
        <v>1.15494486060889E-2</v>
      </c>
      <c r="BP40" s="39">
        <f t="shared" ref="BP40:BP71" si="61">1-BO40</f>
        <v>0.98845055139391114</v>
      </c>
      <c r="BQ40" s="39">
        <v>3.6377921948500612E-2</v>
      </c>
      <c r="BR40" s="39">
        <f t="shared" si="17"/>
        <v>0.96362207805149946</v>
      </c>
      <c r="BS40" s="48">
        <v>0.22108588876442004</v>
      </c>
      <c r="BT40" s="49">
        <v>0.77891411123557996</v>
      </c>
      <c r="BU40" s="219"/>
      <c r="CP40" s="21"/>
      <c r="CR40" s="21"/>
      <c r="CS40" s="22"/>
      <c r="CT40" s="22"/>
    </row>
    <row r="41" spans="2:98" x14ac:dyDescent="0.25">
      <c r="B41" s="6">
        <v>2400</v>
      </c>
      <c r="C41" s="233"/>
      <c r="D41" s="233"/>
      <c r="E41" s="233"/>
      <c r="F41" s="233"/>
      <c r="G41" s="233"/>
      <c r="H41" s="233"/>
      <c r="I41" s="233"/>
      <c r="J41" s="233"/>
      <c r="K41" s="214">
        <v>0.6411</v>
      </c>
      <c r="L41" s="213">
        <f t="shared" si="9"/>
        <v>0.3589</v>
      </c>
      <c r="M41" s="214">
        <v>0.68130000000000002</v>
      </c>
      <c r="N41" s="213">
        <f t="shared" si="9"/>
        <v>0.31869999999999998</v>
      </c>
      <c r="O41" s="214">
        <v>0.66769999999999996</v>
      </c>
      <c r="P41" s="213">
        <f t="shared" ref="P41" si="62">1-O41</f>
        <v>0.33230000000000004</v>
      </c>
      <c r="Q41" s="214">
        <f>1-R41</f>
        <v>0.6629024</v>
      </c>
      <c r="R41" s="214">
        <v>0.3370976</v>
      </c>
      <c r="S41" s="38"/>
      <c r="T41" s="38"/>
      <c r="U41" s="38"/>
      <c r="V41" s="38"/>
      <c r="W41" s="38"/>
      <c r="X41" s="38"/>
      <c r="Y41" s="38"/>
      <c r="Z41" s="38"/>
      <c r="AA41" s="31"/>
      <c r="AB41" s="31"/>
      <c r="AC41" s="31"/>
      <c r="AD41" s="31"/>
      <c r="AE41" s="31"/>
      <c r="AF41" s="31"/>
      <c r="AG41" s="31"/>
      <c r="AH41" s="31"/>
      <c r="AI41" s="37"/>
      <c r="AJ41" s="37"/>
      <c r="AL41" s="6">
        <v>34</v>
      </c>
      <c r="AM41" s="24">
        <v>5.1216988125154697E-2</v>
      </c>
      <c r="AN41" s="24">
        <f t="shared" si="53"/>
        <v>0.94878301187484526</v>
      </c>
      <c r="AO41" s="24">
        <v>7.9855358322903899E-2</v>
      </c>
      <c r="AP41" s="24">
        <f t="shared" si="54"/>
        <v>0.92014464167709609</v>
      </c>
      <c r="AQ41" s="24">
        <v>1.1988312987779901E-2</v>
      </c>
      <c r="AR41" s="24">
        <f t="shared" si="55"/>
        <v>0.98801168701222009</v>
      </c>
      <c r="AS41" s="24">
        <f t="shared" si="11"/>
        <v>3.975862270744461E-2</v>
      </c>
      <c r="AT41" s="25">
        <f t="shared" si="12"/>
        <v>0.96024137729255532</v>
      </c>
      <c r="AU41" s="213">
        <v>5.0215411063213602E-2</v>
      </c>
      <c r="AV41" s="213">
        <f t="shared" si="13"/>
        <v>0.94978458893678641</v>
      </c>
      <c r="AW41" s="213">
        <v>6.7291818213706805E-2</v>
      </c>
      <c r="AX41" s="213">
        <f t="shared" si="51"/>
        <v>0.93270818178629322</v>
      </c>
      <c r="AY41" s="213">
        <v>1.24841818508957E-2</v>
      </c>
      <c r="AZ41" s="213">
        <f t="shared" si="19"/>
        <v>0.98751581814910427</v>
      </c>
      <c r="BA41" s="213">
        <f t="shared" si="15"/>
        <v>3.6786619270160803E-2</v>
      </c>
      <c r="BB41" s="213">
        <f t="shared" si="16"/>
        <v>0.96321338072983909</v>
      </c>
      <c r="BC41" s="38">
        <v>5.2472731141745901E-2</v>
      </c>
      <c r="BD41" s="38">
        <f t="shared" si="56"/>
        <v>0.94752726885825411</v>
      </c>
      <c r="BE41" s="38">
        <v>6.9831264431767903E-2</v>
      </c>
      <c r="BF41" s="38">
        <f t="shared" si="57"/>
        <v>0.9301687355682321</v>
      </c>
      <c r="BG41" s="38">
        <v>1.21603696495685E-2</v>
      </c>
      <c r="BH41" s="38">
        <f t="shared" si="58"/>
        <v>0.98783963035043154</v>
      </c>
      <c r="BI41" s="38">
        <v>3.7921507512049361E-2</v>
      </c>
      <c r="BJ41" s="38">
        <v>0.96207849248795063</v>
      </c>
      <c r="BK41" s="39">
        <v>5.1530167006855199E-2</v>
      </c>
      <c r="BL41" s="39">
        <f t="shared" si="59"/>
        <v>0.9484698329931448</v>
      </c>
      <c r="BM41" s="39">
        <v>6.7922565240278301E-2</v>
      </c>
      <c r="BN41" s="39">
        <f t="shared" si="60"/>
        <v>0.93207743475972171</v>
      </c>
      <c r="BO41" s="39">
        <v>1.1899466751590201E-2</v>
      </c>
      <c r="BP41" s="39">
        <f t="shared" si="61"/>
        <v>0.98810053324840985</v>
      </c>
      <c r="BQ41" s="39">
        <v>3.7070296483120616E-2</v>
      </c>
      <c r="BR41" s="39">
        <f t="shared" si="17"/>
        <v>0.96292970351687945</v>
      </c>
      <c r="BS41" s="48">
        <v>0.226343349384724</v>
      </c>
      <c r="BT41" s="49">
        <v>0.773656650615276</v>
      </c>
      <c r="BU41" s="219"/>
      <c r="CP41" s="21"/>
      <c r="CR41" s="21"/>
      <c r="CS41" s="22"/>
      <c r="CT41" s="22"/>
    </row>
    <row r="42" spans="2:98" x14ac:dyDescent="0.25">
      <c r="B42" s="6">
        <v>2500</v>
      </c>
      <c r="C42" s="233">
        <v>0.623</v>
      </c>
      <c r="D42" s="233">
        <f t="shared" ref="D42:D48" si="63">1-C42</f>
        <v>0.377</v>
      </c>
      <c r="E42" s="233">
        <v>0.65900000000000003</v>
      </c>
      <c r="F42" s="233">
        <f t="shared" ref="F42:F48" si="64">1-E42</f>
        <v>0.34099999999999997</v>
      </c>
      <c r="G42" s="233">
        <v>0.64300000000000002</v>
      </c>
      <c r="H42" s="233">
        <v>0.35699999999999998</v>
      </c>
      <c r="I42" s="233">
        <f t="shared" ref="I42:I48" si="65">1-J42</f>
        <v>0.64074399999999998</v>
      </c>
      <c r="J42" s="233">
        <v>0.35925600000000002</v>
      </c>
      <c r="K42" s="214"/>
      <c r="L42" s="213"/>
      <c r="M42" s="214"/>
      <c r="N42" s="213"/>
      <c r="O42" s="214"/>
      <c r="P42" s="213"/>
      <c r="Q42" s="214"/>
      <c r="R42" s="214"/>
      <c r="S42" s="38"/>
      <c r="T42" s="38"/>
      <c r="U42" s="38"/>
      <c r="V42" s="38"/>
      <c r="W42" s="38"/>
      <c r="X42" s="38"/>
      <c r="Y42" s="38"/>
      <c r="Z42" s="38"/>
      <c r="AA42" s="39"/>
      <c r="AB42" s="39"/>
      <c r="AC42" s="39"/>
      <c r="AD42" s="39"/>
      <c r="AE42" s="39"/>
      <c r="AF42" s="39"/>
      <c r="AG42" s="39"/>
      <c r="AH42" s="31"/>
      <c r="AI42" s="37">
        <v>0.97599999999999998</v>
      </c>
      <c r="AJ42" s="37">
        <v>2.4000000000000021E-2</v>
      </c>
      <c r="AL42" s="6">
        <v>35</v>
      </c>
      <c r="AM42" s="24">
        <v>5.2111993846453097E-2</v>
      </c>
      <c r="AN42" s="24">
        <f t="shared" si="53"/>
        <v>0.94788800615354685</v>
      </c>
      <c r="AO42" s="24">
        <v>8.1183300119311394E-2</v>
      </c>
      <c r="AP42" s="24">
        <f t="shared" si="54"/>
        <v>0.91881669988068859</v>
      </c>
      <c r="AQ42" s="24">
        <v>1.2336859228118899E-2</v>
      </c>
      <c r="AR42" s="24">
        <f t="shared" si="55"/>
        <v>0.98766314077188111</v>
      </c>
      <c r="AS42" s="24">
        <f t="shared" si="11"/>
        <v>4.050183236477678E-2</v>
      </c>
      <c r="AT42" s="25">
        <f t="shared" si="12"/>
        <v>0.95949816763522322</v>
      </c>
      <c r="AU42" s="213">
        <v>5.1149272555125198E-2</v>
      </c>
      <c r="AV42" s="213">
        <f t="shared" si="13"/>
        <v>0.94885072744487475</v>
      </c>
      <c r="AW42" s="213">
        <v>6.8639268402444498E-2</v>
      </c>
      <c r="AX42" s="213">
        <f t="shared" si="51"/>
        <v>0.9313607315975555</v>
      </c>
      <c r="AY42" s="213">
        <v>1.28550633693178E-2</v>
      </c>
      <c r="AZ42" s="213">
        <f t="shared" si="19"/>
        <v>0.98714493663068215</v>
      </c>
      <c r="BA42" s="213">
        <f t="shared" si="15"/>
        <v>3.7556635374537232E-2</v>
      </c>
      <c r="BB42" s="213">
        <f t="shared" si="16"/>
        <v>0.96244336462546276</v>
      </c>
      <c r="BC42" s="38">
        <v>5.3247468975380803E-2</v>
      </c>
      <c r="BD42" s="38">
        <f t="shared" si="56"/>
        <v>0.9467525310246192</v>
      </c>
      <c r="BE42" s="38">
        <v>7.1082145423690901E-2</v>
      </c>
      <c r="BF42" s="38">
        <f t="shared" si="57"/>
        <v>0.92891785457630904</v>
      </c>
      <c r="BG42" s="38">
        <v>1.2529069266298499E-2</v>
      </c>
      <c r="BH42" s="38">
        <f t="shared" si="58"/>
        <v>0.98747093073370151</v>
      </c>
      <c r="BI42" s="38">
        <v>3.8618980692314273E-2</v>
      </c>
      <c r="BJ42" s="38">
        <v>0.96138101930768571</v>
      </c>
      <c r="BK42" s="39">
        <v>5.2306200585072002E-2</v>
      </c>
      <c r="BL42" s="39">
        <f t="shared" si="59"/>
        <v>0.94769379941492804</v>
      </c>
      <c r="BM42" s="39">
        <v>6.9137336411534397E-2</v>
      </c>
      <c r="BN42" s="39">
        <f t="shared" si="60"/>
        <v>0.93086266358846559</v>
      </c>
      <c r="BO42" s="39">
        <v>1.2249502216228E-2</v>
      </c>
      <c r="BP42" s="39">
        <f t="shared" si="61"/>
        <v>0.987750497783772</v>
      </c>
      <c r="BQ42" s="39">
        <v>3.7751280575490105E-2</v>
      </c>
      <c r="BR42" s="39">
        <f t="shared" si="17"/>
        <v>0.96224871942450996</v>
      </c>
      <c r="BS42" s="48">
        <v>0.23155353887958396</v>
      </c>
      <c r="BT42" s="49">
        <v>0.76844646112041604</v>
      </c>
      <c r="BU42" s="219"/>
      <c r="CP42" s="21"/>
      <c r="CR42" s="21"/>
      <c r="CS42" s="22"/>
      <c r="CT42" s="22"/>
    </row>
    <row r="43" spans="2:98" x14ac:dyDescent="0.25">
      <c r="B43" s="6">
        <v>3000</v>
      </c>
      <c r="C43" s="233">
        <v>0.66700000000000004</v>
      </c>
      <c r="D43" s="233">
        <f t="shared" si="63"/>
        <v>0.33299999999999996</v>
      </c>
      <c r="E43" s="233">
        <v>0.70099999999999996</v>
      </c>
      <c r="F43" s="233">
        <f t="shared" si="64"/>
        <v>0.29900000000000004</v>
      </c>
      <c r="G43" s="233">
        <v>0.69599999999999995</v>
      </c>
      <c r="H43" s="233">
        <v>0.30400000000000005</v>
      </c>
      <c r="I43" s="233">
        <f t="shared" si="65"/>
        <v>0.68847000000000003</v>
      </c>
      <c r="J43" s="233">
        <v>0.31152999999999997</v>
      </c>
      <c r="K43" s="214">
        <v>0.69650000000000001</v>
      </c>
      <c r="L43" s="213">
        <f t="shared" si="9"/>
        <v>0.30349999999999999</v>
      </c>
      <c r="M43" s="214">
        <v>0.73380000000000001</v>
      </c>
      <c r="N43" s="213">
        <f t="shared" si="9"/>
        <v>0.26619999999999999</v>
      </c>
      <c r="O43" s="214">
        <v>0.72919999999999996</v>
      </c>
      <c r="P43" s="213">
        <f t="shared" ref="P43" si="66">1-O43</f>
        <v>0.27080000000000004</v>
      </c>
      <c r="Q43" s="214">
        <f>1-R43</f>
        <v>0.72046639999999995</v>
      </c>
      <c r="R43" s="214">
        <v>0.27953360000000005</v>
      </c>
      <c r="S43" s="38"/>
      <c r="T43" s="38"/>
      <c r="U43" s="38"/>
      <c r="V43" s="38"/>
      <c r="W43" s="38"/>
      <c r="X43" s="38"/>
      <c r="Y43" s="38"/>
      <c r="Z43" s="38"/>
      <c r="AA43" s="31"/>
      <c r="AB43" s="31"/>
      <c r="AC43" s="31"/>
      <c r="AD43" s="31"/>
      <c r="AE43" s="31"/>
      <c r="AF43" s="31"/>
      <c r="AG43" s="31"/>
      <c r="AH43" s="31"/>
      <c r="AI43" s="37">
        <v>0.98099999999999998</v>
      </c>
      <c r="AJ43" s="37">
        <v>1.9000000000000017E-2</v>
      </c>
      <c r="AL43" s="6">
        <v>36</v>
      </c>
      <c r="AM43" s="24">
        <v>5.2994040060037897E-2</v>
      </c>
      <c r="AN43" s="24">
        <f t="shared" si="53"/>
        <v>0.94700595993996206</v>
      </c>
      <c r="AO43" s="24">
        <v>8.2488577906175295E-2</v>
      </c>
      <c r="AP43" s="24">
        <f t="shared" si="54"/>
        <v>0.91751142209382475</v>
      </c>
      <c r="AQ43" s="24">
        <v>1.2686456730208901E-2</v>
      </c>
      <c r="AR43" s="24">
        <f t="shared" si="55"/>
        <v>0.98731354326979115</v>
      </c>
      <c r="AS43" s="24">
        <f t="shared" si="11"/>
        <v>4.1236295432928165E-2</v>
      </c>
      <c r="AT43" s="25">
        <f t="shared" si="12"/>
        <v>0.95876370456707183</v>
      </c>
      <c r="AU43" s="213">
        <v>5.2067192242626799E-2</v>
      </c>
      <c r="AV43" s="213">
        <f t="shared" si="13"/>
        <v>0.94793280775737321</v>
      </c>
      <c r="AW43" s="213">
        <v>6.9967577118987101E-2</v>
      </c>
      <c r="AX43" s="213">
        <f t="shared" si="51"/>
        <v>0.93003242288101284</v>
      </c>
      <c r="AY43" s="213">
        <v>1.3226118935970799E-2</v>
      </c>
      <c r="AZ43" s="213">
        <f t="shared" si="19"/>
        <v>0.98677388106402919</v>
      </c>
      <c r="BA43" s="213">
        <f t="shared" si="15"/>
        <v>3.8317387043127912E-2</v>
      </c>
      <c r="BB43" s="213">
        <f t="shared" si="16"/>
        <v>0.96168261295687207</v>
      </c>
      <c r="BC43" s="38">
        <v>5.40088376100194E-2</v>
      </c>
      <c r="BD43" s="38">
        <f t="shared" si="56"/>
        <v>0.9459911623899806</v>
      </c>
      <c r="BE43" s="38">
        <v>7.2306850527474195E-2</v>
      </c>
      <c r="BF43" s="38">
        <f t="shared" si="57"/>
        <v>0.92769314947252579</v>
      </c>
      <c r="BG43" s="38">
        <v>1.2897848728950599E-2</v>
      </c>
      <c r="BH43" s="38">
        <f t="shared" si="58"/>
        <v>0.98710215127104939</v>
      </c>
      <c r="BI43" s="38">
        <v>3.9306325695742356E-2</v>
      </c>
      <c r="BJ43" s="38">
        <v>0.96069367430425767</v>
      </c>
      <c r="BK43" s="39">
        <v>5.3065312231397301E-2</v>
      </c>
      <c r="BL43" s="39">
        <f t="shared" si="59"/>
        <v>0.94693468776860268</v>
      </c>
      <c r="BM43" s="39">
        <v>7.0333385387854302E-2</v>
      </c>
      <c r="BN43" s="39">
        <f t="shared" si="60"/>
        <v>0.92966661461214573</v>
      </c>
      <c r="BO43" s="39">
        <v>1.2599556733531799E-2</v>
      </c>
      <c r="BP43" s="39">
        <f t="shared" si="61"/>
        <v>0.98740044326646825</v>
      </c>
      <c r="BQ43" s="39">
        <v>3.8422721528364283E-2</v>
      </c>
      <c r="BR43" s="39">
        <f t="shared" si="17"/>
        <v>0.96157727847163577</v>
      </c>
      <c r="BS43" s="48">
        <v>0.23671944526408295</v>
      </c>
      <c r="BT43" s="49">
        <v>0.76328055473591705</v>
      </c>
      <c r="BU43" s="219"/>
      <c r="CP43" s="21"/>
      <c r="CR43" s="21"/>
      <c r="CS43" s="22"/>
      <c r="CT43" s="22"/>
    </row>
    <row r="44" spans="2:98" x14ac:dyDescent="0.25">
      <c r="B44" s="6">
        <v>4000</v>
      </c>
      <c r="C44" s="233">
        <v>0.73099999999999998</v>
      </c>
      <c r="D44" s="233">
        <f t="shared" si="63"/>
        <v>0.26900000000000002</v>
      </c>
      <c r="E44" s="233">
        <v>0.76</v>
      </c>
      <c r="F44" s="233">
        <f t="shared" si="64"/>
        <v>0.24</v>
      </c>
      <c r="G44" s="233">
        <v>0.76500000000000001</v>
      </c>
      <c r="H44" s="233">
        <v>0.23499999999999999</v>
      </c>
      <c r="I44" s="233">
        <f t="shared" si="65"/>
        <v>0.75363000000000002</v>
      </c>
      <c r="J44" s="233">
        <v>0.24636999999999998</v>
      </c>
      <c r="K44" s="214">
        <v>0.76129999999999998</v>
      </c>
      <c r="L44" s="213">
        <f t="shared" si="9"/>
        <v>0.23870000000000002</v>
      </c>
      <c r="M44" s="214">
        <v>0.79339999999999999</v>
      </c>
      <c r="N44" s="213">
        <f t="shared" si="9"/>
        <v>0.20660000000000001</v>
      </c>
      <c r="O44" s="214">
        <v>0.79400000000000004</v>
      </c>
      <c r="P44" s="213">
        <f t="shared" ref="P44" si="67">1-O44</f>
        <v>0.20599999999999996</v>
      </c>
      <c r="Q44" s="214">
        <f>1-R44</f>
        <v>0.78404960000000012</v>
      </c>
      <c r="R44" s="214">
        <v>0.21595039999999988</v>
      </c>
      <c r="S44" s="38"/>
      <c r="T44" s="38"/>
      <c r="U44" s="38"/>
      <c r="V44" s="38"/>
      <c r="W44" s="38"/>
      <c r="X44" s="38"/>
      <c r="Y44" s="38"/>
      <c r="Z44" s="38"/>
      <c r="AA44" s="39"/>
      <c r="AB44" s="39"/>
      <c r="AC44" s="39"/>
      <c r="AD44" s="39"/>
      <c r="AE44" s="39"/>
      <c r="AF44" s="39"/>
      <c r="AG44" s="39"/>
      <c r="AH44" s="31"/>
      <c r="AI44" s="37">
        <v>0.98399999999999999</v>
      </c>
      <c r="AJ44" s="37">
        <v>1.6000000000000014E-2</v>
      </c>
      <c r="AL44" s="6">
        <v>37</v>
      </c>
      <c r="AM44" s="24">
        <v>5.3863495274046901E-2</v>
      </c>
      <c r="AN44" s="24">
        <f t="shared" si="53"/>
        <v>0.94613650472595312</v>
      </c>
      <c r="AO44" s="24">
        <v>8.3772039235586196E-2</v>
      </c>
      <c r="AP44" s="24">
        <f t="shared" si="54"/>
        <v>0.91622796076441382</v>
      </c>
      <c r="AQ44" s="24">
        <v>1.3037337526246799E-2</v>
      </c>
      <c r="AR44" s="24">
        <f t="shared" si="55"/>
        <v>0.98696266247375319</v>
      </c>
      <c r="AS44" s="24">
        <f t="shared" si="11"/>
        <v>4.1962427821212893E-2</v>
      </c>
      <c r="AT44" s="25">
        <f t="shared" si="12"/>
        <v>0.95803757217878704</v>
      </c>
      <c r="AU44" s="213">
        <v>5.2970197478294102E-2</v>
      </c>
      <c r="AV44" s="213">
        <f t="shared" si="13"/>
        <v>0.94702980252170588</v>
      </c>
      <c r="AW44" s="213">
        <v>7.1277274500174403E-2</v>
      </c>
      <c r="AX44" s="213">
        <f t="shared" si="51"/>
        <v>0.9287227254998256</v>
      </c>
      <c r="AY44" s="213">
        <v>1.3597350009028401E-2</v>
      </c>
      <c r="AZ44" s="213">
        <f t="shared" si="19"/>
        <v>0.9864026499909716</v>
      </c>
      <c r="BA44" s="213">
        <f t="shared" si="15"/>
        <v>3.9069315357464357E-2</v>
      </c>
      <c r="BB44" s="213">
        <f t="shared" si="16"/>
        <v>0.96093068464253573</v>
      </c>
      <c r="BC44" s="38">
        <v>5.4760806037763801E-2</v>
      </c>
      <c r="BD44" s="38">
        <f t="shared" si="56"/>
        <v>0.94523919396223621</v>
      </c>
      <c r="BE44" s="38">
        <v>7.3508184140065394E-2</v>
      </c>
      <c r="BF44" s="38">
        <f t="shared" si="57"/>
        <v>0.92649181585993456</v>
      </c>
      <c r="BG44" s="38">
        <v>1.32667102977606E-2</v>
      </c>
      <c r="BH44" s="38">
        <f t="shared" si="58"/>
        <v>0.98673328970223939</v>
      </c>
      <c r="BI44" s="38">
        <v>3.9985418960891694E-2</v>
      </c>
      <c r="BJ44" s="38">
        <v>0.96001458103910831</v>
      </c>
      <c r="BK44" s="39">
        <v>5.3810874970944098E-2</v>
      </c>
      <c r="BL44" s="39">
        <f t="shared" si="59"/>
        <v>0.94618912502905594</v>
      </c>
      <c r="BM44" s="39">
        <v>7.1514194202049602E-2</v>
      </c>
      <c r="BN44" s="39">
        <f t="shared" si="60"/>
        <v>0.92848580579795037</v>
      </c>
      <c r="BO44" s="39">
        <v>1.29496320370314E-2</v>
      </c>
      <c r="BP44" s="39">
        <f t="shared" si="61"/>
        <v>0.98705036796296863</v>
      </c>
      <c r="BQ44" s="39">
        <v>3.9086466644498524E-2</v>
      </c>
      <c r="BR44" s="39">
        <f t="shared" si="17"/>
        <v>0.96091353335550156</v>
      </c>
      <c r="BS44" s="48">
        <v>0.24184405655330399</v>
      </c>
      <c r="BT44" s="49">
        <v>0.75815594344669601</v>
      </c>
      <c r="BU44" s="219"/>
      <c r="CP44" s="21"/>
      <c r="CR44" s="21"/>
      <c r="CS44" s="22"/>
      <c r="CT44" s="22"/>
    </row>
    <row r="45" spans="2:98" x14ac:dyDescent="0.25">
      <c r="B45" s="6">
        <v>5000</v>
      </c>
      <c r="C45" s="233">
        <v>0.77300000000000002</v>
      </c>
      <c r="D45" s="233">
        <f t="shared" si="63"/>
        <v>0.22699999999999998</v>
      </c>
      <c r="E45" s="233">
        <v>0.79800000000000004</v>
      </c>
      <c r="F45" s="233">
        <f t="shared" si="64"/>
        <v>0.20199999999999996</v>
      </c>
      <c r="G45" s="233">
        <v>0.80700000000000005</v>
      </c>
      <c r="H45" s="233">
        <v>0.19299999999999995</v>
      </c>
      <c r="I45" s="233">
        <f t="shared" si="65"/>
        <v>0.79469400000000001</v>
      </c>
      <c r="J45" s="233">
        <v>0.20530599999999999</v>
      </c>
      <c r="K45" s="214"/>
      <c r="L45" s="213"/>
      <c r="M45" s="214"/>
      <c r="N45" s="213"/>
      <c r="O45" s="214"/>
      <c r="P45" s="213"/>
      <c r="Q45" s="214"/>
      <c r="R45" s="214"/>
      <c r="S45" s="38"/>
      <c r="T45" s="38"/>
      <c r="U45" s="38"/>
      <c r="V45" s="38"/>
      <c r="W45" s="38"/>
      <c r="X45" s="38"/>
      <c r="Y45" s="38"/>
      <c r="Z45" s="38"/>
      <c r="AA45" s="31"/>
      <c r="AB45" s="31"/>
      <c r="AC45" s="31"/>
      <c r="AD45" s="31"/>
      <c r="AE45" s="31"/>
      <c r="AF45" s="31"/>
      <c r="AG45" s="31"/>
      <c r="AH45" s="31"/>
      <c r="AI45" s="37">
        <v>0.98699999999999999</v>
      </c>
      <c r="AJ45" s="37">
        <v>1.3000000000000012E-2</v>
      </c>
      <c r="AL45" s="6">
        <v>38</v>
      </c>
      <c r="AM45" s="24">
        <v>5.4720727996618E-2</v>
      </c>
      <c r="AN45" s="24">
        <f t="shared" si="53"/>
        <v>0.94527927200338202</v>
      </c>
      <c r="AO45" s="24">
        <v>8.5034531659634705E-2</v>
      </c>
      <c r="AP45" s="24">
        <f t="shared" si="54"/>
        <v>0.9149654683403653</v>
      </c>
      <c r="AQ45" s="24">
        <v>1.33897336484292E-2</v>
      </c>
      <c r="AR45" s="24">
        <f t="shared" si="55"/>
        <v>0.98661026635157079</v>
      </c>
      <c r="AS45" s="24">
        <f t="shared" si="11"/>
        <v>4.2680645438944995E-2</v>
      </c>
      <c r="AT45" s="25">
        <f t="shared" si="12"/>
        <v>0.95731935456105499</v>
      </c>
      <c r="AU45" s="213">
        <v>5.38593156147028E-2</v>
      </c>
      <c r="AV45" s="213">
        <f t="shared" si="13"/>
        <v>0.94614068438529719</v>
      </c>
      <c r="AW45" s="213">
        <v>7.2568890682845999E-2</v>
      </c>
      <c r="AX45" s="213">
        <f t="shared" si="51"/>
        <v>0.927431109317154</v>
      </c>
      <c r="AY45" s="213">
        <v>1.3968758046664099E-2</v>
      </c>
      <c r="AZ45" s="213">
        <f t="shared" si="19"/>
        <v>0.98603124195333591</v>
      </c>
      <c r="BA45" s="213">
        <f t="shared" si="15"/>
        <v>3.9812861399077928E-2</v>
      </c>
      <c r="BB45" s="213">
        <f t="shared" si="16"/>
        <v>0.9601871386009222</v>
      </c>
      <c r="BC45" s="38">
        <v>5.55073432507164E-2</v>
      </c>
      <c r="BD45" s="38">
        <f t="shared" si="56"/>
        <v>0.94449265674928362</v>
      </c>
      <c r="BE45" s="38">
        <v>7.4688950658411801E-2</v>
      </c>
      <c r="BF45" s="38">
        <f t="shared" si="57"/>
        <v>0.92531104934158814</v>
      </c>
      <c r="BG45" s="38">
        <v>1.3635656232964199E-2</v>
      </c>
      <c r="BH45" s="38">
        <f t="shared" si="58"/>
        <v>0.98636434376703575</v>
      </c>
      <c r="BI45" s="38">
        <v>4.065813692632033E-2</v>
      </c>
      <c r="BJ45" s="38">
        <v>0.95934186307367975</v>
      </c>
      <c r="BK45" s="39">
        <v>5.45462618288255E-2</v>
      </c>
      <c r="BL45" s="39">
        <f t="shared" si="59"/>
        <v>0.94545373817117451</v>
      </c>
      <c r="BM45" s="39">
        <v>7.2683244886931495E-2</v>
      </c>
      <c r="BN45" s="39">
        <f t="shared" si="60"/>
        <v>0.92731675511306855</v>
      </c>
      <c r="BO45" s="39">
        <v>1.3299729860256401E-2</v>
      </c>
      <c r="BP45" s="39">
        <f t="shared" si="61"/>
        <v>0.9867002701397436</v>
      </c>
      <c r="BQ45" s="39">
        <v>3.9744363226648094E-2</v>
      </c>
      <c r="BR45" s="39">
        <f t="shared" si="17"/>
        <v>0.96025563677335202</v>
      </c>
      <c r="BS45" s="48">
        <v>0.24693036076232999</v>
      </c>
      <c r="BT45" s="49">
        <v>0.75306963923767001</v>
      </c>
      <c r="BU45" s="219"/>
      <c r="CP45" s="21"/>
      <c r="CR45" s="21"/>
      <c r="CS45" s="22"/>
      <c r="CT45" s="22"/>
    </row>
    <row r="46" spans="2:98" x14ac:dyDescent="0.25">
      <c r="B46" s="6">
        <v>6000</v>
      </c>
      <c r="C46" s="233">
        <v>0.80300000000000005</v>
      </c>
      <c r="D46" s="233">
        <f t="shared" si="63"/>
        <v>0.19699999999999995</v>
      </c>
      <c r="E46" s="233">
        <v>0.82499999999999996</v>
      </c>
      <c r="F46" s="233">
        <f t="shared" si="64"/>
        <v>0.17500000000000004</v>
      </c>
      <c r="G46" s="233">
        <v>0.83699999999999997</v>
      </c>
      <c r="H46" s="233">
        <v>0.16300000000000003</v>
      </c>
      <c r="I46" s="233">
        <f t="shared" si="65"/>
        <v>0.82399200000000006</v>
      </c>
      <c r="J46" s="233">
        <v>0.17600799999999994</v>
      </c>
      <c r="K46" s="214">
        <v>0.83520000000000005</v>
      </c>
      <c r="L46" s="213">
        <f t="shared" si="9"/>
        <v>0.16479999999999995</v>
      </c>
      <c r="M46" s="214">
        <v>0.85899999999999999</v>
      </c>
      <c r="N46" s="213">
        <f t="shared" si="9"/>
        <v>0.14100000000000001</v>
      </c>
      <c r="O46" s="214">
        <v>0.86119999999999997</v>
      </c>
      <c r="P46" s="213">
        <f t="shared" ref="P46" si="68">1-O46</f>
        <v>0.13880000000000003</v>
      </c>
      <c r="Q46" s="214">
        <f t="shared" ref="Q46:Q52" si="69">1-R46</f>
        <v>0.85288520000000001</v>
      </c>
      <c r="R46" s="214">
        <v>0.14711479999999999</v>
      </c>
      <c r="S46" s="38"/>
      <c r="T46" s="38"/>
      <c r="U46" s="38"/>
      <c r="V46" s="38"/>
      <c r="W46" s="38"/>
      <c r="X46" s="38"/>
      <c r="Y46" s="38"/>
      <c r="Z46" s="38"/>
      <c r="AA46" s="39"/>
      <c r="AB46" s="39"/>
      <c r="AC46" s="39"/>
      <c r="AD46" s="39"/>
      <c r="AE46" s="39"/>
      <c r="AF46" s="39"/>
      <c r="AG46" s="39"/>
      <c r="AH46" s="31"/>
      <c r="AI46" s="37">
        <v>0.98899999999999999</v>
      </c>
      <c r="AJ46" s="37">
        <v>1.100000000000001E-2</v>
      </c>
      <c r="AL46" s="6">
        <v>39</v>
      </c>
      <c r="AM46" s="24">
        <v>5.5566106735889298E-2</v>
      </c>
      <c r="AN46" s="24">
        <f t="shared" si="53"/>
        <v>0.94443389326411076</v>
      </c>
      <c r="AO46" s="24">
        <v>8.6276902730411498E-2</v>
      </c>
      <c r="AP46" s="24">
        <f t="shared" si="54"/>
        <v>0.91372309726958845</v>
      </c>
      <c r="AQ46" s="24">
        <v>1.37438771289531E-2</v>
      </c>
      <c r="AR46" s="24">
        <f t="shared" si="55"/>
        <v>0.98625612287104691</v>
      </c>
      <c r="AS46" s="24">
        <f t="shared" si="11"/>
        <v>4.339136419543875E-2</v>
      </c>
      <c r="AT46" s="25">
        <f t="shared" si="12"/>
        <v>0.95660863580456135</v>
      </c>
      <c r="AU46" s="213">
        <v>5.4735574004428598E-2</v>
      </c>
      <c r="AV46" s="213">
        <f t="shared" si="13"/>
        <v>0.94526442599557137</v>
      </c>
      <c r="AW46" s="213">
        <v>7.3842955803841495E-2</v>
      </c>
      <c r="AX46" s="213">
        <f t="shared" si="51"/>
        <v>0.92615704419615852</v>
      </c>
      <c r="AY46" s="213">
        <v>1.4340344507051499E-2</v>
      </c>
      <c r="AZ46" s="213">
        <f t="shared" si="19"/>
        <v>0.98565965549294854</v>
      </c>
      <c r="BA46" s="213">
        <f t="shared" si="15"/>
        <v>4.0548466249500099E-2</v>
      </c>
      <c r="BB46" s="213">
        <f t="shared" si="16"/>
        <v>0.95945153375049985</v>
      </c>
      <c r="BC46" s="38">
        <v>5.62524182409792E-2</v>
      </c>
      <c r="BD46" s="38">
        <f t="shared" si="56"/>
        <v>0.94374758175902085</v>
      </c>
      <c r="BE46" s="38">
        <v>7.5851954479460998E-2</v>
      </c>
      <c r="BF46" s="38">
        <f t="shared" si="57"/>
        <v>0.92414804552053897</v>
      </c>
      <c r="BG46" s="38">
        <v>1.4004688794797399E-2</v>
      </c>
      <c r="BH46" s="38">
        <f t="shared" si="58"/>
        <v>0.98599531120520256</v>
      </c>
      <c r="BI46" s="38">
        <v>4.1326356030586382E-2</v>
      </c>
      <c r="BJ46" s="38">
        <v>0.95867364396941368</v>
      </c>
      <c r="BK46" s="39">
        <v>5.5274845830154497E-2</v>
      </c>
      <c r="BL46" s="39">
        <f t="shared" si="59"/>
        <v>0.94472515416984548</v>
      </c>
      <c r="BM46" s="39">
        <v>7.3844019475311495E-2</v>
      </c>
      <c r="BN46" s="39">
        <f t="shared" si="60"/>
        <v>0.9261559805246885</v>
      </c>
      <c r="BO46" s="39">
        <v>1.36498519367364E-2</v>
      </c>
      <c r="BP46" s="39">
        <f t="shared" si="61"/>
        <v>0.9863501480632636</v>
      </c>
      <c r="BQ46" s="39">
        <v>4.0398258577568284E-2</v>
      </c>
      <c r="BR46" s="39">
        <f t="shared" si="17"/>
        <v>0.95960174142243182</v>
      </c>
      <c r="BS46" s="48">
        <v>0.25198134590624599</v>
      </c>
      <c r="BT46" s="49">
        <v>0.74801865409375401</v>
      </c>
      <c r="BU46" s="219"/>
      <c r="CP46" s="21"/>
      <c r="CR46" s="21"/>
      <c r="CS46" s="22"/>
      <c r="CT46" s="22"/>
    </row>
    <row r="47" spans="2:98" x14ac:dyDescent="0.25">
      <c r="B47" s="6">
        <v>8000</v>
      </c>
      <c r="C47" s="233">
        <v>0.84199999999999997</v>
      </c>
      <c r="D47" s="233">
        <f t="shared" si="63"/>
        <v>0.15800000000000003</v>
      </c>
      <c r="E47" s="233">
        <v>0.85899999999999999</v>
      </c>
      <c r="F47" s="233">
        <f t="shared" si="64"/>
        <v>0.14100000000000001</v>
      </c>
      <c r="G47" s="233">
        <v>0.873</v>
      </c>
      <c r="H47" s="233">
        <v>0.127</v>
      </c>
      <c r="I47" s="233">
        <f t="shared" si="65"/>
        <v>0.86042400000000008</v>
      </c>
      <c r="J47" s="233">
        <v>0.13957599999999992</v>
      </c>
      <c r="K47" s="214">
        <v>0.87490000000000001</v>
      </c>
      <c r="L47" s="213">
        <f t="shared" si="9"/>
        <v>0.12509999999999999</v>
      </c>
      <c r="M47" s="214">
        <v>0.89339999999999997</v>
      </c>
      <c r="N47" s="213">
        <f t="shared" si="9"/>
        <v>0.10660000000000003</v>
      </c>
      <c r="O47" s="214">
        <v>0.89559999999999995</v>
      </c>
      <c r="P47" s="213">
        <f t="shared" ref="P47" si="70">1-O47</f>
        <v>0.10440000000000005</v>
      </c>
      <c r="Q47" s="214">
        <f t="shared" si="69"/>
        <v>0.88887519999999998</v>
      </c>
      <c r="R47" s="214">
        <v>0.11112480000000002</v>
      </c>
      <c r="S47" s="38"/>
      <c r="T47" s="38"/>
      <c r="U47" s="38"/>
      <c r="V47" s="38"/>
      <c r="W47" s="38"/>
      <c r="X47" s="38"/>
      <c r="Y47" s="38"/>
      <c r="Z47" s="38"/>
      <c r="AA47" s="31"/>
      <c r="AB47" s="31"/>
      <c r="AC47" s="31"/>
      <c r="AD47" s="31"/>
      <c r="AE47" s="31"/>
      <c r="AF47" s="31"/>
      <c r="AG47" s="31"/>
      <c r="AH47" s="31"/>
      <c r="AI47" s="37">
        <v>0.99</v>
      </c>
      <c r="AJ47" s="37">
        <v>1.0000000000000009E-2</v>
      </c>
      <c r="AL47" s="6">
        <v>40</v>
      </c>
      <c r="AM47" s="24">
        <v>5.6399999999998597E-2</v>
      </c>
      <c r="AN47" s="24">
        <f t="shared" si="53"/>
        <v>0.94360000000000144</v>
      </c>
      <c r="AO47" s="24">
        <v>8.7500000000007197E-2</v>
      </c>
      <c r="AP47" s="24">
        <f t="shared" si="54"/>
        <v>0.91249999999999276</v>
      </c>
      <c r="AQ47" s="24">
        <v>1.41000000000151E-2</v>
      </c>
      <c r="AR47" s="24">
        <f t="shared" si="55"/>
        <v>0.9858999999999849</v>
      </c>
      <c r="AS47" s="24">
        <f t="shared" si="11"/>
        <v>4.4095000000008169E-2</v>
      </c>
      <c r="AT47" s="25">
        <f t="shared" si="12"/>
        <v>0.9559049999999919</v>
      </c>
      <c r="AU47" s="213">
        <v>5.5600000000047098E-2</v>
      </c>
      <c r="AV47" s="213">
        <f t="shared" si="13"/>
        <v>0.94439999999995294</v>
      </c>
      <c r="AW47" s="213">
        <v>7.5100000000000597E-2</v>
      </c>
      <c r="AX47" s="213">
        <f t="shared" si="51"/>
        <v>0.92489999999999939</v>
      </c>
      <c r="AY47" s="213">
        <v>1.47121108483644E-2</v>
      </c>
      <c r="AZ47" s="213">
        <f t="shared" si="19"/>
        <v>0.98528788915163557</v>
      </c>
      <c r="BA47" s="213">
        <f t="shared" si="15"/>
        <v>4.1276570990262357E-2</v>
      </c>
      <c r="BB47" s="213">
        <f t="shared" si="16"/>
        <v>0.95872342900973762</v>
      </c>
      <c r="BC47" s="38">
        <v>5.7000000000654701E-2</v>
      </c>
      <c r="BD47" s="38">
        <f t="shared" si="56"/>
        <v>0.94299999999934525</v>
      </c>
      <c r="BE47" s="38">
        <v>7.7000000000160607E-2</v>
      </c>
      <c r="BF47" s="38">
        <f t="shared" si="57"/>
        <v>0.92299999999983939</v>
      </c>
      <c r="BG47" s="38">
        <v>1.4373810243495801E-2</v>
      </c>
      <c r="BH47" s="38">
        <f t="shared" si="58"/>
        <v>0.98562618975650418</v>
      </c>
      <c r="BI47" s="38">
        <v>4.1991952712247968E-2</v>
      </c>
      <c r="BJ47" s="38">
        <v>0.95800804728775191</v>
      </c>
      <c r="BK47" s="39">
        <v>5.6000000000044098E-2</v>
      </c>
      <c r="BL47" s="39">
        <f t="shared" si="59"/>
        <v>0.94399999999995587</v>
      </c>
      <c r="BM47" s="39">
        <v>7.5000000000001205E-2</v>
      </c>
      <c r="BN47" s="39">
        <f t="shared" si="60"/>
        <v>0.92499999999999882</v>
      </c>
      <c r="BO47" s="39">
        <v>1.40000000000011E-2</v>
      </c>
      <c r="BP47" s="39">
        <f t="shared" si="61"/>
        <v>0.98599999999999888</v>
      </c>
      <c r="BQ47" s="39">
        <v>4.1050000000014457E-2</v>
      </c>
      <c r="BR47" s="39">
        <f t="shared" si="17"/>
        <v>0.95894999999998554</v>
      </c>
      <c r="BS47" s="48">
        <v>0.25700000000013301</v>
      </c>
      <c r="BT47" s="49">
        <v>0.74299999999986699</v>
      </c>
      <c r="BU47" s="219"/>
      <c r="CP47" s="21"/>
      <c r="CR47" s="21"/>
      <c r="CS47" s="22"/>
      <c r="CT47" s="22"/>
    </row>
    <row r="48" spans="2:98" x14ac:dyDescent="0.25">
      <c r="B48" s="6">
        <v>10000</v>
      </c>
      <c r="C48" s="233">
        <v>0.86599999999999999</v>
      </c>
      <c r="D48" s="233">
        <f t="shared" si="63"/>
        <v>0.13400000000000001</v>
      </c>
      <c r="E48" s="233">
        <v>0.879</v>
      </c>
      <c r="F48" s="233">
        <f t="shared" si="64"/>
        <v>0.121</v>
      </c>
      <c r="G48" s="233">
        <v>0.89600000000000002</v>
      </c>
      <c r="H48" s="233">
        <v>0.10399999999999998</v>
      </c>
      <c r="I48" s="233">
        <f t="shared" si="65"/>
        <v>0.88302199999999997</v>
      </c>
      <c r="J48" s="233">
        <v>0.11697800000000003</v>
      </c>
      <c r="K48" s="214">
        <v>0.89929999999999999</v>
      </c>
      <c r="L48" s="213">
        <f t="shared" si="9"/>
        <v>0.10070000000000001</v>
      </c>
      <c r="M48" s="214">
        <v>0.91439999999999999</v>
      </c>
      <c r="N48" s="213">
        <f t="shared" si="9"/>
        <v>8.5600000000000009E-2</v>
      </c>
      <c r="O48" s="214">
        <v>0.9163</v>
      </c>
      <c r="P48" s="213">
        <f t="shared" ref="P48" si="71">1-O48</f>
        <v>8.3699999999999997E-2</v>
      </c>
      <c r="Q48" s="214">
        <f t="shared" si="69"/>
        <v>0.91075539999999999</v>
      </c>
      <c r="R48" s="214">
        <v>8.9244600000000007E-2</v>
      </c>
      <c r="S48" s="38"/>
      <c r="T48" s="38"/>
      <c r="U48" s="38"/>
      <c r="V48" s="38"/>
      <c r="W48" s="38"/>
      <c r="X48" s="38"/>
      <c r="Y48" s="38"/>
      <c r="Z48" s="38"/>
      <c r="AA48" s="39"/>
      <c r="AB48" s="39"/>
      <c r="AC48" s="39"/>
      <c r="AD48" s="39"/>
      <c r="AE48" s="39"/>
      <c r="AF48" s="39"/>
      <c r="AG48" s="39"/>
      <c r="AH48" s="31"/>
      <c r="AI48" s="37">
        <v>0.99199999999999999</v>
      </c>
      <c r="AJ48" s="37">
        <v>8.0000000000000071E-3</v>
      </c>
      <c r="AL48" s="6">
        <v>41</v>
      </c>
      <c r="AM48" s="24">
        <v>5.7222787993786398E-2</v>
      </c>
      <c r="AN48" s="24">
        <f t="shared" si="53"/>
        <v>0.94277721200621356</v>
      </c>
      <c r="AO48" s="24">
        <v>8.8704613645421398E-2</v>
      </c>
      <c r="AP48" s="24">
        <f t="shared" si="54"/>
        <v>0.91129538635457863</v>
      </c>
      <c r="AQ48" s="24">
        <v>1.44582131515385E-2</v>
      </c>
      <c r="AR48" s="24">
        <f t="shared" si="55"/>
        <v>0.9855417868484615</v>
      </c>
      <c r="AS48" s="24">
        <f t="shared" si="11"/>
        <v>4.4791903466228418E-2</v>
      </c>
      <c r="AT48" s="25">
        <f t="shared" si="12"/>
        <v>0.9552080965337717</v>
      </c>
      <c r="AU48" s="213">
        <v>5.6453497724119499E-2</v>
      </c>
      <c r="AV48" s="213">
        <f t="shared" si="13"/>
        <v>0.94354650227588055</v>
      </c>
      <c r="AW48" s="213">
        <v>7.6340543045607903E-2</v>
      </c>
      <c r="AX48" s="213">
        <f t="shared" si="51"/>
        <v>0.92365945695439211</v>
      </c>
      <c r="AY48" s="213">
        <v>1.5084057873536399E-2</v>
      </c>
      <c r="AZ48" s="213">
        <f t="shared" si="19"/>
        <v>0.98491594212646361</v>
      </c>
      <c r="BA48" s="213">
        <f t="shared" si="15"/>
        <v>4.1997575816793607E-2</v>
      </c>
      <c r="BB48" s="213">
        <f t="shared" si="16"/>
        <v>0.95800242418320636</v>
      </c>
      <c r="BC48" s="38">
        <v>5.7753233733768797E-2</v>
      </c>
      <c r="BD48" s="38">
        <f t="shared" si="56"/>
        <v>0.94224676626623116</v>
      </c>
      <c r="BE48" s="38">
        <v>7.8135499312627907E-2</v>
      </c>
      <c r="BF48" s="38">
        <f t="shared" si="57"/>
        <v>0.92186450068737213</v>
      </c>
      <c r="BG48" s="38">
        <v>1.47430224226833E-2</v>
      </c>
      <c r="BH48" s="38">
        <f t="shared" si="58"/>
        <v>0.98525697757731667</v>
      </c>
      <c r="BI48" s="38">
        <v>4.2656457613807069E-2</v>
      </c>
      <c r="BJ48" s="38">
        <v>0.9573435423861929</v>
      </c>
      <c r="BK48" s="39">
        <v>5.6724475203923597E-2</v>
      </c>
      <c r="BL48" s="39">
        <f t="shared" si="59"/>
        <v>0.94327552479607646</v>
      </c>
      <c r="BM48" s="39">
        <v>7.6153984095355703E-2</v>
      </c>
      <c r="BN48" s="39">
        <f t="shared" si="60"/>
        <v>0.92384601590464432</v>
      </c>
      <c r="BO48" s="39">
        <v>1.43501743975644E-2</v>
      </c>
      <c r="BP48" s="39">
        <f t="shared" si="61"/>
        <v>0.98564982560243564</v>
      </c>
      <c r="BQ48" s="39">
        <v>4.1701083878027755E-2</v>
      </c>
      <c r="BR48" s="39">
        <f t="shared" si="17"/>
        <v>0.95829891612197238</v>
      </c>
      <c r="BS48" s="48">
        <v>0.26198824536257004</v>
      </c>
      <c r="BT48" s="49">
        <v>0.73801175463742996</v>
      </c>
      <c r="BU48" s="219"/>
      <c r="CP48" s="21"/>
      <c r="CR48" s="21"/>
      <c r="CS48" s="22"/>
      <c r="CT48" s="22"/>
    </row>
    <row r="49" spans="2:98" x14ac:dyDescent="0.25">
      <c r="B49" s="6">
        <v>12000</v>
      </c>
      <c r="C49" s="233"/>
      <c r="D49" s="233"/>
      <c r="E49" s="233"/>
      <c r="F49" s="233"/>
      <c r="G49" s="233"/>
      <c r="H49" s="233"/>
      <c r="I49" s="233"/>
      <c r="J49" s="233"/>
      <c r="K49" s="214">
        <v>0.91579999999999995</v>
      </c>
      <c r="L49" s="213">
        <f t="shared" si="9"/>
        <v>8.4200000000000053E-2</v>
      </c>
      <c r="M49" s="214">
        <v>0.92849999999999999</v>
      </c>
      <c r="N49" s="213">
        <f t="shared" si="9"/>
        <v>7.1500000000000008E-2</v>
      </c>
      <c r="O49" s="214">
        <v>0.93020000000000003</v>
      </c>
      <c r="P49" s="213">
        <f t="shared" ref="P49" si="72">1-O49</f>
        <v>6.9799999999999973E-2</v>
      </c>
      <c r="Q49" s="214">
        <f t="shared" si="69"/>
        <v>0.92548220000000003</v>
      </c>
      <c r="R49" s="214">
        <v>7.4517799999999967E-2</v>
      </c>
      <c r="S49" s="38"/>
      <c r="T49" s="38"/>
      <c r="U49" s="38"/>
      <c r="V49" s="38"/>
      <c r="W49" s="38"/>
      <c r="X49" s="38"/>
      <c r="Y49" s="38"/>
      <c r="Z49" s="38"/>
      <c r="AA49" s="31"/>
      <c r="AB49" s="31"/>
      <c r="AC49" s="31"/>
      <c r="AD49" s="31"/>
      <c r="AE49" s="31"/>
      <c r="AF49" s="31"/>
      <c r="AG49" s="31"/>
      <c r="AH49" s="31"/>
      <c r="AI49" s="37"/>
      <c r="AJ49" s="37"/>
      <c r="AL49" s="6">
        <v>42</v>
      </c>
      <c r="AM49" s="24">
        <v>5.8034897708902897E-2</v>
      </c>
      <c r="AN49" s="24">
        <f t="shared" si="53"/>
        <v>0.94196510229109709</v>
      </c>
      <c r="AO49" s="24">
        <v>8.9891304343289902E-2</v>
      </c>
      <c r="AP49" s="24">
        <f t="shared" si="54"/>
        <v>0.91010869565671015</v>
      </c>
      <c r="AQ49" s="24">
        <v>1.48181429043524E-2</v>
      </c>
      <c r="AR49" s="24">
        <f t="shared" si="55"/>
        <v>0.98518185709564765</v>
      </c>
      <c r="AS49" s="24">
        <f t="shared" si="11"/>
        <v>4.5482164024718677E-2</v>
      </c>
      <c r="AT49" s="25">
        <f t="shared" si="12"/>
        <v>0.95451783597528128</v>
      </c>
      <c r="AU49" s="213">
        <v>5.7296478379148703E-2</v>
      </c>
      <c r="AV49" s="213">
        <f t="shared" si="13"/>
        <v>0.94270352162085125</v>
      </c>
      <c r="AW49" s="213">
        <v>7.7565063264727604E-2</v>
      </c>
      <c r="AX49" s="213">
        <f t="shared" si="51"/>
        <v>0.92243493673527244</v>
      </c>
      <c r="AY49" s="213">
        <v>1.5456183764543E-2</v>
      </c>
      <c r="AZ49" s="213">
        <f t="shared" si="19"/>
        <v>0.98454381623545695</v>
      </c>
      <c r="BA49" s="213">
        <f t="shared" si="15"/>
        <v>4.2711717380113229E-2</v>
      </c>
      <c r="BB49" s="213">
        <f t="shared" si="16"/>
        <v>0.95728828261988674</v>
      </c>
      <c r="BC49" s="38">
        <v>5.8511969492043701E-2</v>
      </c>
      <c r="BD49" s="38">
        <f t="shared" si="56"/>
        <v>0.94148803050795626</v>
      </c>
      <c r="BE49" s="38">
        <v>7.9259295289660803E-2</v>
      </c>
      <c r="BF49" s="38">
        <f t="shared" si="57"/>
        <v>0.9207407047103392</v>
      </c>
      <c r="BG49" s="38">
        <v>1.51123255095361E-2</v>
      </c>
      <c r="BH49" s="38">
        <f t="shared" si="58"/>
        <v>0.98488767449046388</v>
      </c>
      <c r="BI49" s="38">
        <v>4.3320018193542142E-2</v>
      </c>
      <c r="BJ49" s="38">
        <v>0.95667998180645786</v>
      </c>
      <c r="BK49" s="39">
        <v>5.7448533668487602E-2</v>
      </c>
      <c r="BL49" s="39">
        <f t="shared" si="59"/>
        <v>0.94255146633151243</v>
      </c>
      <c r="BM49" s="39">
        <v>7.73060318019064E-2</v>
      </c>
      <c r="BN49" s="39">
        <f t="shared" si="60"/>
        <v>0.92269396819809357</v>
      </c>
      <c r="BO49" s="39">
        <v>1.47003699328774E-2</v>
      </c>
      <c r="BP49" s="39">
        <f t="shared" si="61"/>
        <v>0.98529963006712262</v>
      </c>
      <c r="BQ49" s="39">
        <v>4.2351602920793235E-2</v>
      </c>
      <c r="BR49" s="39">
        <f t="shared" si="17"/>
        <v>0.95764839707920668</v>
      </c>
      <c r="BS49" s="48">
        <v>0.26694374152611</v>
      </c>
      <c r="BT49" s="49">
        <v>0.73305625847389</v>
      </c>
      <c r="BU49" s="219"/>
      <c r="CP49" s="21"/>
      <c r="CR49" s="21"/>
      <c r="CS49" s="22"/>
      <c r="CT49" s="22"/>
    </row>
    <row r="50" spans="2:98" x14ac:dyDescent="0.25">
      <c r="B50" s="6">
        <v>16000</v>
      </c>
      <c r="C50" s="233"/>
      <c r="D50" s="233"/>
      <c r="E50" s="233"/>
      <c r="F50" s="233"/>
      <c r="G50" s="233"/>
      <c r="H50" s="233"/>
      <c r="I50" s="233"/>
      <c r="J50" s="233"/>
      <c r="K50" s="214">
        <v>0.93659999999999999</v>
      </c>
      <c r="L50" s="213">
        <f t="shared" si="9"/>
        <v>6.3400000000000012E-2</v>
      </c>
      <c r="M50" s="214">
        <v>0.94630000000000003</v>
      </c>
      <c r="N50" s="213">
        <f t="shared" si="9"/>
        <v>5.369999999999997E-2</v>
      </c>
      <c r="O50" s="214">
        <v>0.9476</v>
      </c>
      <c r="P50" s="213">
        <f t="shared" ref="P50" si="73">1-O50</f>
        <v>5.2400000000000002E-2</v>
      </c>
      <c r="Q50" s="214">
        <f t="shared" si="69"/>
        <v>0.94399580000000005</v>
      </c>
      <c r="R50" s="214">
        <v>5.6004199999999948E-2</v>
      </c>
      <c r="S50" s="38"/>
      <c r="T50" s="38"/>
      <c r="U50" s="38"/>
      <c r="V50" s="38"/>
      <c r="W50" s="38"/>
      <c r="X50" s="38"/>
      <c r="Y50" s="38"/>
      <c r="Z50" s="38"/>
      <c r="AA50" s="39"/>
      <c r="AB50" s="39"/>
      <c r="AC50" s="39"/>
      <c r="AD50" s="39"/>
      <c r="AE50" s="39"/>
      <c r="AF50" s="39"/>
      <c r="AG50" s="39"/>
      <c r="AH50" s="31"/>
      <c r="AI50" s="37"/>
      <c r="AJ50" s="37"/>
      <c r="AL50" s="6">
        <v>43</v>
      </c>
      <c r="AM50" s="24">
        <v>5.8836767833701002E-2</v>
      </c>
      <c r="AN50" s="24">
        <f t="shared" si="53"/>
        <v>0.94116323216629905</v>
      </c>
      <c r="AO50" s="24">
        <v>9.1060575395157897E-2</v>
      </c>
      <c r="AP50" s="24">
        <f t="shared" si="54"/>
        <v>0.90893942460484212</v>
      </c>
      <c r="AQ50" s="24">
        <v>1.51792944370122E-2</v>
      </c>
      <c r="AR50" s="24">
        <f t="shared" si="55"/>
        <v>0.98482070556298784</v>
      </c>
      <c r="AS50" s="24">
        <f t="shared" si="11"/>
        <v>4.6165805810359242E-2</v>
      </c>
      <c r="AT50" s="25">
        <f t="shared" si="12"/>
        <v>0.95383419418964088</v>
      </c>
      <c r="AU50" s="213">
        <v>5.81292299376229E-2</v>
      </c>
      <c r="AV50" s="213">
        <f t="shared" si="13"/>
        <v>0.94187077006237707</v>
      </c>
      <c r="AW50" s="213">
        <v>7.8774028618868994E-2</v>
      </c>
      <c r="AX50" s="213">
        <f t="shared" si="51"/>
        <v>0.92122597138113105</v>
      </c>
      <c r="AY50" s="213">
        <v>1.5828486048119698E-2</v>
      </c>
      <c r="AZ50" s="213">
        <f t="shared" si="19"/>
        <v>0.98417151395188029</v>
      </c>
      <c r="BA50" s="213">
        <f t="shared" si="15"/>
        <v>4.3419191445138026E-2</v>
      </c>
      <c r="BB50" s="213">
        <f t="shared" si="16"/>
        <v>0.95658080855486194</v>
      </c>
      <c r="BC50" s="38">
        <v>5.9275233539125102E-2</v>
      </c>
      <c r="BD50" s="38">
        <f t="shared" si="56"/>
        <v>0.94072476646087488</v>
      </c>
      <c r="BE50" s="38">
        <v>8.0371838499226703E-2</v>
      </c>
      <c r="BF50" s="38">
        <f t="shared" si="57"/>
        <v>0.91962816150077331</v>
      </c>
      <c r="BG50" s="38">
        <v>1.54817192646184E-2</v>
      </c>
      <c r="BH50" s="38">
        <f t="shared" si="58"/>
        <v>0.98451828073538161</v>
      </c>
      <c r="BI50" s="38">
        <v>4.3982436113675388E-2</v>
      </c>
      <c r="BJ50" s="38">
        <v>0.95601756388632464</v>
      </c>
      <c r="BK50" s="39">
        <v>5.8171815460746797E-2</v>
      </c>
      <c r="BL50" s="39">
        <f t="shared" si="59"/>
        <v>0.94182818453925321</v>
      </c>
      <c r="BM50" s="39">
        <v>7.8455518761728293E-2</v>
      </c>
      <c r="BN50" s="39">
        <f t="shared" si="60"/>
        <v>0.92154448123827171</v>
      </c>
      <c r="BO50" s="39">
        <v>1.50505800233754E-2</v>
      </c>
      <c r="BP50" s="39">
        <f t="shared" si="61"/>
        <v>0.98494941997662455</v>
      </c>
      <c r="BQ50" s="39">
        <v>4.3001298918781697E-2</v>
      </c>
      <c r="BR50" s="39">
        <f t="shared" si="17"/>
        <v>0.95699870108121821</v>
      </c>
      <c r="BS50" s="48">
        <v>0.27186308232680001</v>
      </c>
      <c r="BT50" s="49">
        <v>0.72813691767319999</v>
      </c>
      <c r="BU50" s="219"/>
      <c r="CP50" s="21"/>
      <c r="CR50" s="21"/>
      <c r="CS50" s="22"/>
      <c r="CT50" s="22"/>
    </row>
    <row r="51" spans="2:98" x14ac:dyDescent="0.25">
      <c r="B51" s="6">
        <v>20000</v>
      </c>
      <c r="C51" s="233"/>
      <c r="D51" s="233"/>
      <c r="E51" s="233"/>
      <c r="F51" s="233"/>
      <c r="G51" s="233"/>
      <c r="H51" s="233"/>
      <c r="I51" s="233"/>
      <c r="J51" s="233"/>
      <c r="K51" s="214">
        <v>0.94920000000000004</v>
      </c>
      <c r="L51" s="213">
        <f t="shared" si="9"/>
        <v>5.0799999999999956E-2</v>
      </c>
      <c r="M51" s="214">
        <v>0.95699999999999996</v>
      </c>
      <c r="N51" s="213">
        <f t="shared" si="9"/>
        <v>4.3000000000000038E-2</v>
      </c>
      <c r="O51" s="214">
        <v>0.95809999999999995</v>
      </c>
      <c r="P51" s="213">
        <f t="shared" ref="P51" si="74">1-O51</f>
        <v>4.1900000000000048E-2</v>
      </c>
      <c r="Q51" s="214">
        <f t="shared" si="69"/>
        <v>0.95517260000000004</v>
      </c>
      <c r="R51" s="214">
        <v>4.4827399999999962E-2</v>
      </c>
      <c r="S51" s="38"/>
      <c r="T51" s="38"/>
      <c r="U51" s="38"/>
      <c r="V51" s="38"/>
      <c r="W51" s="38"/>
      <c r="X51" s="38"/>
      <c r="Y51" s="38"/>
      <c r="Z51" s="38"/>
      <c r="AA51" s="31"/>
      <c r="AB51" s="31"/>
      <c r="AC51" s="31"/>
      <c r="AD51" s="31"/>
      <c r="AE51" s="31"/>
      <c r="AF51" s="31"/>
      <c r="AG51" s="31"/>
      <c r="AH51" s="31"/>
      <c r="AI51" s="37"/>
      <c r="AJ51" s="37"/>
      <c r="AL51" s="6">
        <v>44</v>
      </c>
      <c r="AM51" s="24">
        <v>5.96288370565334E-2</v>
      </c>
      <c r="AN51" s="24">
        <f t="shared" si="53"/>
        <v>0.94037116294346657</v>
      </c>
      <c r="AO51" s="24">
        <v>9.2212930102570201E-2</v>
      </c>
      <c r="AP51" s="24">
        <f t="shared" si="54"/>
        <v>0.90778706989742974</v>
      </c>
      <c r="AQ51" s="24">
        <v>1.55411729280734E-2</v>
      </c>
      <c r="AR51" s="24">
        <f t="shared" si="55"/>
        <v>0.98445882707192656</v>
      </c>
      <c r="AS51" s="24">
        <f t="shared" si="11"/>
        <v>4.6842852958030264E-2</v>
      </c>
      <c r="AT51" s="25">
        <f t="shared" si="12"/>
        <v>0.95315714704196974</v>
      </c>
      <c r="AU51" s="213">
        <v>5.8952040372030702E-2</v>
      </c>
      <c r="AV51" s="213">
        <f t="shared" si="13"/>
        <v>0.94104795962796928</v>
      </c>
      <c r="AW51" s="213">
        <v>7.9967907069541294E-2</v>
      </c>
      <c r="AX51" s="213">
        <f t="shared" si="51"/>
        <v>0.92003209293045873</v>
      </c>
      <c r="AY51" s="213">
        <v>1.62009622510021E-2</v>
      </c>
      <c r="AZ51" s="213">
        <f t="shared" si="19"/>
        <v>0.98379903774899791</v>
      </c>
      <c r="BA51" s="213">
        <f t="shared" si="15"/>
        <v>4.4120193776784986E-2</v>
      </c>
      <c r="BB51" s="213">
        <f t="shared" si="16"/>
        <v>0.955879806223215</v>
      </c>
      <c r="BC51" s="38">
        <v>6.0042052138658999E-2</v>
      </c>
      <c r="BD51" s="38">
        <f t="shared" si="56"/>
        <v>0.93995794786134101</v>
      </c>
      <c r="BE51" s="38">
        <v>8.1473579509293306E-2</v>
      </c>
      <c r="BF51" s="38">
        <f t="shared" si="57"/>
        <v>0.91852642049070665</v>
      </c>
      <c r="BG51" s="38">
        <v>1.5851203448494201E-2</v>
      </c>
      <c r="BH51" s="38">
        <f t="shared" si="58"/>
        <v>0.98414879655150578</v>
      </c>
      <c r="BI51" s="38">
        <v>4.4643513036429085E-2</v>
      </c>
      <c r="BJ51" s="38">
        <v>0.95535648696357101</v>
      </c>
      <c r="BK51" s="39">
        <v>5.8893960647711997E-2</v>
      </c>
      <c r="BL51" s="39">
        <f t="shared" si="59"/>
        <v>0.94110603935228798</v>
      </c>
      <c r="BM51" s="39">
        <v>7.9601820616896607E-2</v>
      </c>
      <c r="BN51" s="39">
        <f t="shared" si="60"/>
        <v>0.92039817938310342</v>
      </c>
      <c r="BO51" s="39">
        <v>1.54007980864938E-2</v>
      </c>
      <c r="BP51" s="39">
        <f t="shared" si="61"/>
        <v>0.98459920191350625</v>
      </c>
      <c r="BQ51" s="39">
        <v>4.3649913662464082E-2</v>
      </c>
      <c r="BR51" s="39">
        <f t="shared" si="17"/>
        <v>0.95635008633753604</v>
      </c>
      <c r="BS51" s="48">
        <v>0.27674286160068795</v>
      </c>
      <c r="BT51" s="49">
        <v>0.72325713839931205</v>
      </c>
      <c r="BU51" s="219"/>
      <c r="CP51" s="21"/>
      <c r="CR51" s="21"/>
      <c r="CS51" s="22"/>
      <c r="CT51" s="22"/>
    </row>
    <row r="52" spans="2:98" x14ac:dyDescent="0.25">
      <c r="B52" s="6">
        <v>40000</v>
      </c>
      <c r="C52" s="233"/>
      <c r="D52" s="233"/>
      <c r="E52" s="233"/>
      <c r="F52" s="233"/>
      <c r="G52" s="233"/>
      <c r="H52" s="233"/>
      <c r="I52" s="233"/>
      <c r="J52" s="233"/>
      <c r="K52" s="214">
        <v>0.97460000000000002</v>
      </c>
      <c r="L52" s="213">
        <f t="shared" si="9"/>
        <v>2.5399999999999978E-2</v>
      </c>
      <c r="M52" s="214">
        <v>0.97850000000000004</v>
      </c>
      <c r="N52" s="213">
        <f t="shared" si="9"/>
        <v>2.1499999999999964E-2</v>
      </c>
      <c r="O52" s="214">
        <v>0.97899999999999998</v>
      </c>
      <c r="P52" s="213">
        <f t="shared" ref="P52" si="75">1-O52</f>
        <v>2.1000000000000019E-2</v>
      </c>
      <c r="Q52" s="214">
        <f t="shared" si="69"/>
        <v>0.97756300000000007</v>
      </c>
      <c r="R52" s="214">
        <v>2.2436999999999929E-2</v>
      </c>
      <c r="S52" s="38"/>
      <c r="T52" s="38"/>
      <c r="U52" s="38"/>
      <c r="V52" s="38"/>
      <c r="W52" s="38"/>
      <c r="X52" s="38"/>
      <c r="Y52" s="38"/>
      <c r="Z52" s="38"/>
      <c r="AA52" s="31"/>
      <c r="AB52" s="31"/>
      <c r="AC52" s="31"/>
      <c r="AD52" s="31"/>
      <c r="AE52" s="31"/>
      <c r="AF52" s="31"/>
      <c r="AG52" s="31"/>
      <c r="AH52" s="31"/>
      <c r="AI52" s="37"/>
      <c r="AJ52" s="37"/>
      <c r="AL52" s="6">
        <v>45</v>
      </c>
      <c r="AM52" s="24">
        <v>6.0411544065752901E-2</v>
      </c>
      <c r="AN52" s="24">
        <f t="shared" si="53"/>
        <v>0.93958845593424711</v>
      </c>
      <c r="AO52" s="24">
        <v>9.3348871767072003E-2</v>
      </c>
      <c r="AP52" s="24">
        <f t="shared" si="54"/>
        <v>0.90665112823292804</v>
      </c>
      <c r="AQ52" s="24">
        <v>1.5903283556091601E-2</v>
      </c>
      <c r="AR52" s="24">
        <f t="shared" si="55"/>
        <v>0.98409671644390839</v>
      </c>
      <c r="AS52" s="24">
        <f t="shared" si="11"/>
        <v>4.7513329602612099E-2</v>
      </c>
      <c r="AT52" s="25">
        <f t="shared" si="12"/>
        <v>0.95248667039738799</v>
      </c>
      <c r="AU52" s="213">
        <v>5.9765197654860297E-2</v>
      </c>
      <c r="AV52" s="213">
        <f t="shared" si="13"/>
        <v>0.94023480234513968</v>
      </c>
      <c r="AW52" s="213">
        <v>8.1147166578253493E-2</v>
      </c>
      <c r="AX52" s="213">
        <f t="shared" si="51"/>
        <v>0.91885283342174651</v>
      </c>
      <c r="AY52" s="213">
        <v>1.6573609899925599E-2</v>
      </c>
      <c r="AZ52" s="213">
        <f t="shared" si="19"/>
        <v>0.98342639010007438</v>
      </c>
      <c r="BA52" s="213">
        <f t="shared" si="15"/>
        <v>4.4814920139970765E-2</v>
      </c>
      <c r="BB52" s="213">
        <f t="shared" si="16"/>
        <v>0.95518507986002921</v>
      </c>
      <c r="BC52" s="38">
        <v>6.0811451554291199E-2</v>
      </c>
      <c r="BD52" s="38">
        <f t="shared" si="56"/>
        <v>0.93918854844570876</v>
      </c>
      <c r="BE52" s="38">
        <v>8.2564968887828202E-2</v>
      </c>
      <c r="BF52" s="38">
        <f t="shared" si="57"/>
        <v>0.91743503111217184</v>
      </c>
      <c r="BG52" s="38">
        <v>1.62207778217279E-2</v>
      </c>
      <c r="BH52" s="38">
        <f t="shared" si="58"/>
        <v>0.98377922217827207</v>
      </c>
      <c r="BI52" s="38">
        <v>4.5303050624025593E-2</v>
      </c>
      <c r="BJ52" s="38">
        <v>0.95469694937597449</v>
      </c>
      <c r="BK52" s="39">
        <v>5.96146092963942E-2</v>
      </c>
      <c r="BL52" s="39">
        <f t="shared" si="59"/>
        <v>0.94038539070360583</v>
      </c>
      <c r="BM52" s="39">
        <v>8.0744313009486396E-2</v>
      </c>
      <c r="BN52" s="39">
        <f t="shared" si="60"/>
        <v>0.91925568699051363</v>
      </c>
      <c r="BO52" s="39">
        <v>1.57510175396679E-2</v>
      </c>
      <c r="BP52" s="39">
        <f t="shared" si="61"/>
        <v>0.9842489824603321</v>
      </c>
      <c r="BQ52" s="39">
        <v>4.4297188942311307E-2</v>
      </c>
      <c r="BR52" s="39">
        <f t="shared" si="17"/>
        <v>0.95570281105768884</v>
      </c>
      <c r="BS52" s="48">
        <v>0.28157967318382204</v>
      </c>
      <c r="BT52" s="49">
        <v>0.71842032681617796</v>
      </c>
      <c r="BU52" s="219"/>
      <c r="CP52" s="21"/>
      <c r="CR52" s="21"/>
      <c r="CS52" s="22"/>
      <c r="CT52" s="22"/>
    </row>
    <row r="53" spans="2:98" x14ac:dyDescent="0.25">
      <c r="AL53" s="6">
        <v>46</v>
      </c>
      <c r="AM53" s="24">
        <v>6.1185327549712197E-2</v>
      </c>
      <c r="AN53" s="24">
        <f t="shared" si="53"/>
        <v>0.93881467245028782</v>
      </c>
      <c r="AO53" s="24">
        <v>9.4468903690207995E-2</v>
      </c>
      <c r="AP53" s="24">
        <f t="shared" si="54"/>
        <v>0.90553109630979201</v>
      </c>
      <c r="AQ53" s="24">
        <v>1.6265131499622099E-2</v>
      </c>
      <c r="AR53" s="24">
        <f t="shared" si="55"/>
        <v>0.98373486850037795</v>
      </c>
      <c r="AS53" s="24">
        <f t="shared" si="11"/>
        <v>4.8177259878984795E-2</v>
      </c>
      <c r="AT53" s="25">
        <f t="shared" si="12"/>
        <v>0.95182274012101531</v>
      </c>
      <c r="AU53" s="213">
        <v>6.0568989758600103E-2</v>
      </c>
      <c r="AV53" s="213">
        <f t="shared" si="13"/>
        <v>0.93943101024139986</v>
      </c>
      <c r="AW53" s="213">
        <v>8.2312275106515106E-2</v>
      </c>
      <c r="AX53" s="213">
        <f t="shared" si="51"/>
        <v>0.91768772489348494</v>
      </c>
      <c r="AY53" s="213">
        <v>1.6946426521626E-2</v>
      </c>
      <c r="AZ53" s="213">
        <f t="shared" si="19"/>
        <v>0.98305357347837397</v>
      </c>
      <c r="BA53" s="213">
        <f t="shared" si="15"/>
        <v>4.5503566299612462E-2</v>
      </c>
      <c r="BB53" s="213">
        <f t="shared" si="16"/>
        <v>0.95449643370038761</v>
      </c>
      <c r="BC53" s="38">
        <v>6.15824580496677E-2</v>
      </c>
      <c r="BD53" s="38">
        <f t="shared" si="56"/>
        <v>0.93841754195033233</v>
      </c>
      <c r="BE53" s="38">
        <v>8.3646457202799104E-2</v>
      </c>
      <c r="BF53" s="38">
        <f t="shared" si="57"/>
        <v>0.91635354279720094</v>
      </c>
      <c r="BG53" s="38">
        <v>1.6590442144883599E-2</v>
      </c>
      <c r="BH53" s="38">
        <f t="shared" si="58"/>
        <v>0.98340955785511641</v>
      </c>
      <c r="BI53" s="38">
        <v>4.5960850538687238E-2</v>
      </c>
      <c r="BJ53" s="38">
        <v>0.95403914946131285</v>
      </c>
      <c r="BK53" s="39">
        <v>6.0333401473803901E-2</v>
      </c>
      <c r="BL53" s="39">
        <f t="shared" si="59"/>
        <v>0.93966659852619605</v>
      </c>
      <c r="BM53" s="39">
        <v>8.1882371581572799E-2</v>
      </c>
      <c r="BN53" s="39">
        <f t="shared" si="60"/>
        <v>0.91811762841842715</v>
      </c>
      <c r="BO53" s="39">
        <v>1.6101231800332998E-2</v>
      </c>
      <c r="BP53" s="39">
        <f t="shared" si="61"/>
        <v>0.98389876819966704</v>
      </c>
      <c r="BQ53" s="39">
        <v>4.4942866548794133E-2</v>
      </c>
      <c r="BR53" s="39">
        <f t="shared" si="17"/>
        <v>0.95505713345120591</v>
      </c>
      <c r="BS53" s="48">
        <v>0.28637011091224795</v>
      </c>
      <c r="BT53" s="42">
        <v>0.71362988908775205</v>
      </c>
      <c r="BU53" s="219"/>
      <c r="CP53" s="21"/>
      <c r="CR53" s="21"/>
      <c r="CS53" s="22"/>
      <c r="CT53" s="22"/>
    </row>
    <row r="54" spans="2:98" x14ac:dyDescent="0.25">
      <c r="AL54" s="6">
        <v>47</v>
      </c>
      <c r="AM54" s="24">
        <v>6.19506261967641E-2</v>
      </c>
      <c r="AN54" s="24">
        <f t="shared" si="53"/>
        <v>0.93804937380323594</v>
      </c>
      <c r="AO54" s="24">
        <v>9.5573529173523394E-2</v>
      </c>
      <c r="AP54" s="24">
        <f t="shared" si="54"/>
        <v>0.90442647082647665</v>
      </c>
      <c r="AQ54" s="24">
        <v>1.66262219372206E-2</v>
      </c>
      <c r="AR54" s="24">
        <f t="shared" si="55"/>
        <v>0.98337377806277937</v>
      </c>
      <c r="AS54" s="24">
        <f t="shared" si="11"/>
        <v>4.8834667922028722E-2</v>
      </c>
      <c r="AT54" s="25">
        <f t="shared" si="12"/>
        <v>0.95116533207797127</v>
      </c>
      <c r="AU54" s="213">
        <v>6.1363704655738503E-2</v>
      </c>
      <c r="AV54" s="213">
        <f t="shared" si="13"/>
        <v>0.93863629534426152</v>
      </c>
      <c r="AW54" s="213">
        <v>8.3463700615835107E-2</v>
      </c>
      <c r="AX54" s="213">
        <f t="shared" si="51"/>
        <v>0.91653629938416492</v>
      </c>
      <c r="AY54" s="213">
        <v>1.73194096428388E-2</v>
      </c>
      <c r="AZ54" s="213">
        <f t="shared" si="19"/>
        <v>0.98268059035716115</v>
      </c>
      <c r="BA54" s="213">
        <f t="shared" si="15"/>
        <v>4.618632802062686E-2</v>
      </c>
      <c r="BB54" s="213">
        <f t="shared" si="16"/>
        <v>0.95381367197937317</v>
      </c>
      <c r="BC54" s="38">
        <v>6.2354097888434303E-2</v>
      </c>
      <c r="BD54" s="38">
        <f t="shared" si="56"/>
        <v>0.93764590211156573</v>
      </c>
      <c r="BE54" s="38">
        <v>8.4718495022173504E-2</v>
      </c>
      <c r="BF54" s="38">
        <f t="shared" si="57"/>
        <v>0.91528150497782645</v>
      </c>
      <c r="BG54" s="38">
        <v>1.69601961785255E-2</v>
      </c>
      <c r="BH54" s="38">
        <f t="shared" si="58"/>
        <v>0.98303980382147449</v>
      </c>
      <c r="BI54" s="38">
        <v>4.6616714442636271E-2</v>
      </c>
      <c r="BJ54" s="38">
        <v>0.95338328555736385</v>
      </c>
      <c r="BK54" s="39">
        <v>6.1049977246952103E-2</v>
      </c>
      <c r="BL54" s="39">
        <f t="shared" si="59"/>
        <v>0.93895002275304784</v>
      </c>
      <c r="BM54" s="39">
        <v>8.3015371975230998E-2</v>
      </c>
      <c r="BN54" s="39">
        <f t="shared" si="60"/>
        <v>0.91698462802476899</v>
      </c>
      <c r="BO54" s="39">
        <v>1.64514342859245E-2</v>
      </c>
      <c r="BP54" s="39">
        <f t="shared" si="61"/>
        <v>0.98354856571407545</v>
      </c>
      <c r="BQ54" s="39">
        <v>4.5586688272383553E-2</v>
      </c>
      <c r="BR54" s="39">
        <f t="shared" si="17"/>
        <v>0.95441331172761634</v>
      </c>
      <c r="BS54" s="48">
        <v>0.29111076862201501</v>
      </c>
      <c r="BT54" s="49">
        <v>0.70888923137798499</v>
      </c>
      <c r="BU54" s="219"/>
      <c r="CP54" s="21"/>
      <c r="CR54" s="21"/>
      <c r="CS54" s="22"/>
      <c r="CT54" s="22"/>
    </row>
    <row r="55" spans="2:98" x14ac:dyDescent="0.25">
      <c r="AL55" s="6">
        <v>48</v>
      </c>
      <c r="AM55" s="24">
        <v>6.2707878695261399E-2</v>
      </c>
      <c r="AN55" s="24">
        <f t="shared" si="53"/>
        <v>0.9372921213047386</v>
      </c>
      <c r="AO55" s="24">
        <v>9.6663251518563004E-2</v>
      </c>
      <c r="AP55" s="24">
        <f t="shared" si="54"/>
        <v>0.90333674848143697</v>
      </c>
      <c r="AQ55" s="24">
        <v>1.6986060047442401E-2</v>
      </c>
      <c r="AR55" s="24">
        <f t="shared" si="55"/>
        <v>0.98301393995255759</v>
      </c>
      <c r="AS55" s="24">
        <f t="shared" si="11"/>
        <v>4.9485577866624032E-2</v>
      </c>
      <c r="AT55" s="25">
        <f t="shared" si="12"/>
        <v>0.950514422133376</v>
      </c>
      <c r="AU55" s="213">
        <v>6.2149630318763797E-2</v>
      </c>
      <c r="AV55" s="213">
        <f t="shared" si="13"/>
        <v>0.93785036968123625</v>
      </c>
      <c r="AW55" s="213">
        <v>8.4601911067722704E-2</v>
      </c>
      <c r="AX55" s="213">
        <f t="shared" si="51"/>
        <v>0.91539808893227725</v>
      </c>
      <c r="AY55" s="213">
        <v>1.7692556790299501E-2</v>
      </c>
      <c r="AZ55" s="213">
        <f t="shared" si="19"/>
        <v>0.98230744320970054</v>
      </c>
      <c r="BA55" s="213">
        <f t="shared" si="15"/>
        <v>4.6863401067930771E-2</v>
      </c>
      <c r="BB55" s="213">
        <f t="shared" si="16"/>
        <v>0.95313659893206926</v>
      </c>
      <c r="BC55" s="38">
        <v>6.3125397334236902E-2</v>
      </c>
      <c r="BD55" s="38">
        <f t="shared" si="56"/>
        <v>0.93687460266576306</v>
      </c>
      <c r="BE55" s="38">
        <v>8.5781532913919198E-2</v>
      </c>
      <c r="BF55" s="38">
        <f t="shared" si="57"/>
        <v>0.91421846708608079</v>
      </c>
      <c r="BG55" s="38">
        <v>1.73300396832178E-2</v>
      </c>
      <c r="BH55" s="38">
        <f t="shared" si="58"/>
        <v>0.98266996031678222</v>
      </c>
      <c r="BI55" s="38">
        <v>4.7270443998095046E-2</v>
      </c>
      <c r="BJ55" s="38">
        <v>0.9527295560019049</v>
      </c>
      <c r="BK55" s="39">
        <v>6.1763976682849601E-2</v>
      </c>
      <c r="BL55" s="39">
        <f t="shared" si="59"/>
        <v>0.93823602331715039</v>
      </c>
      <c r="BM55" s="39">
        <v>8.4142689832536005E-2</v>
      </c>
      <c r="BN55" s="39">
        <f t="shared" si="60"/>
        <v>0.91585731016746397</v>
      </c>
      <c r="BO55" s="39">
        <v>1.68016184138777E-2</v>
      </c>
      <c r="BP55" s="39">
        <f t="shared" si="61"/>
        <v>0.98319838158612227</v>
      </c>
      <c r="BQ55" s="39">
        <v>4.62283959035504E-2</v>
      </c>
      <c r="BR55" s="39">
        <f t="shared" si="17"/>
        <v>0.95377160409644968</v>
      </c>
      <c r="BS55" s="48">
        <v>0.29579824014917</v>
      </c>
      <c r="BT55" s="49">
        <v>0.70420175985083</v>
      </c>
      <c r="BU55" s="219"/>
      <c r="CP55" s="21"/>
      <c r="CR55" s="21"/>
      <c r="CS55" s="22"/>
      <c r="CT55" s="22"/>
    </row>
    <row r="56" spans="2:98" x14ac:dyDescent="0.25">
      <c r="AL56" s="6">
        <v>49</v>
      </c>
      <c r="AM56" s="24">
        <v>6.3457523733556898E-2</v>
      </c>
      <c r="AN56" s="24">
        <f t="shared" si="53"/>
        <v>0.93654247626644316</v>
      </c>
      <c r="AO56" s="24">
        <v>9.7738574026871902E-2</v>
      </c>
      <c r="AP56" s="24">
        <f t="shared" si="54"/>
        <v>0.90226142597312808</v>
      </c>
      <c r="AQ56" s="24">
        <v>1.7344151008843199E-2</v>
      </c>
      <c r="AR56" s="24">
        <f t="shared" si="55"/>
        <v>0.98265584899115677</v>
      </c>
      <c r="AS56" s="24">
        <f t="shared" si="11"/>
        <v>5.0130013847651048E-2</v>
      </c>
      <c r="AT56" s="25">
        <f t="shared" si="12"/>
        <v>0.94986998615234897</v>
      </c>
      <c r="AU56" s="213">
        <v>6.2927054720164299E-2</v>
      </c>
      <c r="AV56" s="213">
        <f t="shared" si="13"/>
        <v>0.93707294527983565</v>
      </c>
      <c r="AW56" s="213">
        <v>8.5727374423687303E-2</v>
      </c>
      <c r="AX56" s="213">
        <f t="shared" si="51"/>
        <v>0.91427262557631273</v>
      </c>
      <c r="AY56" s="213">
        <v>1.80658654907438E-2</v>
      </c>
      <c r="AZ56" s="213">
        <f t="shared" si="19"/>
        <v>0.98193413450925615</v>
      </c>
      <c r="BA56" s="213">
        <f t="shared" si="15"/>
        <v>4.753498120644116E-2</v>
      </c>
      <c r="BB56" s="213">
        <f t="shared" si="16"/>
        <v>0.95246501879355883</v>
      </c>
      <c r="BC56" s="38">
        <v>6.3895382650721394E-2</v>
      </c>
      <c r="BD56" s="38">
        <f t="shared" si="56"/>
        <v>0.93610461734927863</v>
      </c>
      <c r="BE56" s="38">
        <v>8.6836021446003706E-2</v>
      </c>
      <c r="BF56" s="38">
        <f t="shared" si="57"/>
        <v>0.91316397855399634</v>
      </c>
      <c r="BG56" s="38">
        <v>1.7699972419524701E-2</v>
      </c>
      <c r="BH56" s="38">
        <f t="shared" si="58"/>
        <v>0.9823000275804753</v>
      </c>
      <c r="BI56" s="38">
        <v>4.7921840867285848E-2</v>
      </c>
      <c r="BJ56" s="38">
        <v>0.95207815913271421</v>
      </c>
      <c r="BK56" s="39">
        <v>6.2475039848507101E-2</v>
      </c>
      <c r="BL56" s="39">
        <f t="shared" si="59"/>
        <v>0.93752496015149289</v>
      </c>
      <c r="BM56" s="39">
        <v>8.5263700795563099E-2</v>
      </c>
      <c r="BN56" s="39">
        <f t="shared" si="60"/>
        <v>0.91473629920443689</v>
      </c>
      <c r="BO56" s="39">
        <v>1.7151777601628001E-2</v>
      </c>
      <c r="BP56" s="39">
        <f t="shared" si="61"/>
        <v>0.982848222398372</v>
      </c>
      <c r="BQ56" s="39">
        <v>4.6867731232765594E-2</v>
      </c>
      <c r="BR56" s="39">
        <f t="shared" si="17"/>
        <v>0.95313226876723434</v>
      </c>
      <c r="BS56" s="48">
        <v>0.30042911932976002</v>
      </c>
      <c r="BT56" s="49">
        <v>0.69957088067023998</v>
      </c>
      <c r="BU56" s="219"/>
      <c r="CP56" s="21"/>
      <c r="CR56" s="21"/>
      <c r="CS56" s="22"/>
      <c r="CT56" s="22"/>
    </row>
    <row r="57" spans="2:98" x14ac:dyDescent="0.25">
      <c r="AL57" s="6">
        <v>50</v>
      </c>
      <c r="AM57" s="24">
        <v>6.4200000000003393E-2</v>
      </c>
      <c r="AN57" s="24">
        <f t="shared" si="53"/>
        <v>0.93579999999999663</v>
      </c>
      <c r="AO57" s="24">
        <v>9.87999999999951E-2</v>
      </c>
      <c r="AP57" s="24">
        <f t="shared" si="54"/>
        <v>0.90120000000000489</v>
      </c>
      <c r="AQ57" s="24">
        <v>1.7699999999978299E-2</v>
      </c>
      <c r="AR57" s="24">
        <f t="shared" si="55"/>
        <v>0.98230000000002171</v>
      </c>
      <c r="AS57" s="24">
        <f t="shared" si="11"/>
        <v>5.0767999999989946E-2</v>
      </c>
      <c r="AT57" s="25">
        <f t="shared" si="12"/>
        <v>0.94923200000001007</v>
      </c>
      <c r="AU57" s="213">
        <v>6.3696265832428503E-2</v>
      </c>
      <c r="AV57" s="213">
        <f t="shared" si="13"/>
        <v>0.93630373416757151</v>
      </c>
      <c r="AW57" s="213">
        <v>8.6840558645237903E-2</v>
      </c>
      <c r="AX57" s="213">
        <f t="shared" si="51"/>
        <v>0.91315944135476212</v>
      </c>
      <c r="AY57" s="213">
        <v>1.8439333270907202E-2</v>
      </c>
      <c r="AZ57" s="213">
        <f t="shared" si="19"/>
        <v>0.98156066672909281</v>
      </c>
      <c r="BA57" s="213">
        <f t="shared" si="15"/>
        <v>4.8201264201074866E-2</v>
      </c>
      <c r="BB57" s="213">
        <f t="shared" si="16"/>
        <v>0.95179873579892516</v>
      </c>
      <c r="BC57" s="38">
        <v>6.4663080101533807E-2</v>
      </c>
      <c r="BD57" s="38">
        <f t="shared" si="56"/>
        <v>0.93533691989846623</v>
      </c>
      <c r="BE57" s="38">
        <v>8.7882411186394699E-2</v>
      </c>
      <c r="BF57" s="38">
        <f t="shared" si="57"/>
        <v>0.91211758881360527</v>
      </c>
      <c r="BG57" s="38">
        <v>1.8069994148010301E-2</v>
      </c>
      <c r="BH57" s="38">
        <f t="shared" si="58"/>
        <v>0.98193000585198975</v>
      </c>
      <c r="BI57" s="38">
        <v>4.8570706712431001E-2</v>
      </c>
      <c r="BJ57" s="38">
        <v>0.95142929328756909</v>
      </c>
      <c r="BK57" s="39">
        <v>6.3182806810935396E-2</v>
      </c>
      <c r="BL57" s="39">
        <f t="shared" si="59"/>
        <v>0.93681719318906465</v>
      </c>
      <c r="BM57" s="39">
        <v>8.6377780506387294E-2</v>
      </c>
      <c r="BN57" s="39">
        <f t="shared" si="60"/>
        <v>0.91362221949361266</v>
      </c>
      <c r="BO57" s="39">
        <v>1.75019052666107E-2</v>
      </c>
      <c r="BP57" s="39">
        <f t="shared" si="61"/>
        <v>0.98249809473338934</v>
      </c>
      <c r="BQ57" s="39">
        <v>4.7504436050499976E-2</v>
      </c>
      <c r="BR57" s="39">
        <f t="shared" si="17"/>
        <v>0.95249556394950008</v>
      </c>
      <c r="BS57" s="48">
        <v>0.30499999999983296</v>
      </c>
      <c r="BT57" s="49">
        <v>0.69500000000016704</v>
      </c>
      <c r="BU57" s="219"/>
      <c r="CP57" s="21"/>
      <c r="CR57" s="21"/>
      <c r="CS57" s="22"/>
      <c r="CT57" s="22"/>
    </row>
    <row r="58" spans="2:98" x14ac:dyDescent="0.25">
      <c r="AL58" s="6">
        <v>51</v>
      </c>
      <c r="AM58" s="24">
        <v>6.4935719191303198E-2</v>
      </c>
      <c r="AN58" s="24">
        <f t="shared" si="53"/>
        <v>0.93506428080869686</v>
      </c>
      <c r="AO58" s="24">
        <v>9.9848072062841603E-2</v>
      </c>
      <c r="AP58" s="24">
        <f t="shared" si="54"/>
        <v>0.90015192793715837</v>
      </c>
      <c r="AQ58" s="24">
        <v>1.80532858785744E-2</v>
      </c>
      <c r="AR58" s="24">
        <f t="shared" si="55"/>
        <v>0.98194671412142565</v>
      </c>
      <c r="AS58" s="24">
        <f t="shared" si="11"/>
        <v>5.1399641027901788E-2</v>
      </c>
      <c r="AT58" s="25">
        <f t="shared" si="12"/>
        <v>0.94860035897209827</v>
      </c>
      <c r="AU58" s="213">
        <v>6.4457551628044701E-2</v>
      </c>
      <c r="AV58" s="213">
        <f t="shared" si="13"/>
        <v>0.93554244837195533</v>
      </c>
      <c r="AW58" s="213">
        <v>8.7941931693883799E-2</v>
      </c>
      <c r="AX58" s="213">
        <f t="shared" si="51"/>
        <v>0.91205806830611624</v>
      </c>
      <c r="AY58" s="213">
        <v>1.88129576575253E-2</v>
      </c>
      <c r="AZ58" s="213">
        <f t="shared" si="19"/>
        <v>0.98118704234247467</v>
      </c>
      <c r="BA58" s="213">
        <f t="shared" si="15"/>
        <v>4.886244581674877E-2</v>
      </c>
      <c r="BB58" s="213">
        <f t="shared" si="16"/>
        <v>0.9511375541832513</v>
      </c>
      <c r="BC58" s="38">
        <v>6.5427515950319801E-2</v>
      </c>
      <c r="BD58" s="38">
        <f t="shared" si="56"/>
        <v>0.93457248404968019</v>
      </c>
      <c r="BE58" s="38">
        <v>8.8921152703059794E-2</v>
      </c>
      <c r="BF58" s="38">
        <f t="shared" si="57"/>
        <v>0.91107884729694022</v>
      </c>
      <c r="BG58" s="38">
        <v>1.8440104629238799E-2</v>
      </c>
      <c r="BH58" s="38">
        <f t="shared" si="58"/>
        <v>0.98155989537076116</v>
      </c>
      <c r="BI58" s="38">
        <v>4.9216843195752744E-2</v>
      </c>
      <c r="BJ58" s="38">
        <v>0.9507831568042473</v>
      </c>
      <c r="BK58" s="39">
        <v>6.3886917637145393E-2</v>
      </c>
      <c r="BL58" s="39">
        <f t="shared" si="59"/>
        <v>0.93611308236285462</v>
      </c>
      <c r="BM58" s="39">
        <v>8.7484304607083702E-2</v>
      </c>
      <c r="BN58" s="39">
        <f t="shared" si="60"/>
        <v>0.91251569539291633</v>
      </c>
      <c r="BO58" s="39">
        <v>1.7851994826261201E-2</v>
      </c>
      <c r="BP58" s="39">
        <f t="shared" si="61"/>
        <v>0.98214800517373879</v>
      </c>
      <c r="BQ58" s="39">
        <v>4.8138252147224475E-2</v>
      </c>
      <c r="BR58" s="39">
        <f t="shared" si="17"/>
        <v>0.95186174785277555</v>
      </c>
      <c r="BS58" s="48">
        <v>0.30950881646288397</v>
      </c>
      <c r="BT58" s="49">
        <v>0.69049118353711603</v>
      </c>
      <c r="BU58" s="219"/>
      <c r="CP58" s="21"/>
      <c r="CR58" s="21"/>
      <c r="CS58" s="22"/>
      <c r="CT58" s="22"/>
    </row>
    <row r="59" spans="2:98" x14ac:dyDescent="0.25">
      <c r="AL59" s="6">
        <v>52</v>
      </c>
      <c r="AM59" s="24">
        <v>6.5664985037557203E-2</v>
      </c>
      <c r="AN59" s="24">
        <f t="shared" si="53"/>
        <v>0.93433501496244276</v>
      </c>
      <c r="AO59" s="24">
        <v>0.100883490133777</v>
      </c>
      <c r="AP59" s="24">
        <f t="shared" si="54"/>
        <v>0.89911650986622305</v>
      </c>
      <c r="AQ59" s="24">
        <v>1.84043822190425E-2</v>
      </c>
      <c r="AR59" s="24">
        <f t="shared" si="55"/>
        <v>0.9815956177809575</v>
      </c>
      <c r="AS59" s="24">
        <f t="shared" si="11"/>
        <v>5.2025363913170988E-2</v>
      </c>
      <c r="AT59" s="25">
        <f t="shared" si="12"/>
        <v>0.94797463608682908</v>
      </c>
      <c r="AU59" s="213">
        <v>6.5211200079501194E-2</v>
      </c>
      <c r="AV59" s="213">
        <f t="shared" si="13"/>
        <v>0.93478879992049879</v>
      </c>
      <c r="AW59" s="213">
        <v>8.9031961531134199E-2</v>
      </c>
      <c r="AX59" s="213">
        <f t="shared" si="51"/>
        <v>0.91096803846886576</v>
      </c>
      <c r="AY59" s="213">
        <v>1.9186736177333599E-2</v>
      </c>
      <c r="AZ59" s="213">
        <f t="shared" si="19"/>
        <v>0.98081326382266643</v>
      </c>
      <c r="BA59" s="213">
        <f t="shared" si="15"/>
        <v>4.9518721818379699E-2</v>
      </c>
      <c r="BB59" s="213">
        <f t="shared" si="16"/>
        <v>0.95048127818162031</v>
      </c>
      <c r="BC59" s="38">
        <v>6.6187716460725396E-2</v>
      </c>
      <c r="BD59" s="38">
        <f t="shared" si="56"/>
        <v>0.93381228353927459</v>
      </c>
      <c r="BE59" s="38">
        <v>8.9952696563966594E-2</v>
      </c>
      <c r="BF59" s="38">
        <f t="shared" si="57"/>
        <v>0.91004730343603346</v>
      </c>
      <c r="BG59" s="38">
        <v>1.8810303623774501E-2</v>
      </c>
      <c r="BH59" s="38">
        <f t="shared" si="58"/>
        <v>0.98118969637622555</v>
      </c>
      <c r="BI59" s="38">
        <v>4.9860051979473456E-2</v>
      </c>
      <c r="BJ59" s="38">
        <v>0.95013994802052659</v>
      </c>
      <c r="BK59" s="39">
        <v>6.4587012394147894E-2</v>
      </c>
      <c r="BL59" s="39">
        <f t="shared" si="59"/>
        <v>0.93541298760585212</v>
      </c>
      <c r="BM59" s="39">
        <v>8.8582648739727599E-2</v>
      </c>
      <c r="BN59" s="39">
        <f t="shared" si="60"/>
        <v>0.91141735126027235</v>
      </c>
      <c r="BO59" s="39">
        <v>1.8202039698014701E-2</v>
      </c>
      <c r="BP59" s="39">
        <f t="shared" si="61"/>
        <v>0.9817979603019853</v>
      </c>
      <c r="BQ59" s="39">
        <v>4.8768921313409958E-2</v>
      </c>
      <c r="BR59" s="39">
        <f t="shared" si="17"/>
        <v>0.95123107868659007</v>
      </c>
      <c r="BS59" s="48">
        <v>0.31395886489219804</v>
      </c>
      <c r="BT59" s="49">
        <v>0.68604113510780196</v>
      </c>
      <c r="BU59" s="219"/>
      <c r="CP59" s="21"/>
      <c r="CR59" s="21"/>
      <c r="CS59" s="22"/>
      <c r="CT59" s="22"/>
    </row>
    <row r="60" spans="2:98" x14ac:dyDescent="0.25">
      <c r="AL60" s="6">
        <v>53</v>
      </c>
      <c r="AM60" s="24">
        <v>6.6388074277216103E-2</v>
      </c>
      <c r="AN60" s="24">
        <f t="shared" si="53"/>
        <v>0.93361192572278395</v>
      </c>
      <c r="AO60" s="24">
        <v>0.101906993454531</v>
      </c>
      <c r="AP60" s="24">
        <f t="shared" si="54"/>
        <v>0.89809300654546897</v>
      </c>
      <c r="AQ60" s="24">
        <v>1.8753836274964499E-2</v>
      </c>
      <c r="AR60" s="24">
        <f t="shared" si="55"/>
        <v>0.98124616372503548</v>
      </c>
      <c r="AS60" s="24">
        <f t="shared" si="11"/>
        <v>5.2645676206962796E-2</v>
      </c>
      <c r="AT60" s="25">
        <f t="shared" si="12"/>
        <v>0.9473543237930373</v>
      </c>
      <c r="AU60" s="213">
        <v>6.5957499159286406E-2</v>
      </c>
      <c r="AV60" s="213">
        <f t="shared" si="13"/>
        <v>0.93404250084071361</v>
      </c>
      <c r="AW60" s="213">
        <v>9.0111116118498299E-2</v>
      </c>
      <c r="AX60" s="213">
        <f t="shared" si="51"/>
        <v>0.90988888388150169</v>
      </c>
      <c r="AY60" s="213">
        <v>1.95606663570678E-2</v>
      </c>
      <c r="AZ60" s="213">
        <f t="shared" si="19"/>
        <v>0.98043933364293223</v>
      </c>
      <c r="BA60" s="213">
        <f t="shared" si="15"/>
        <v>5.0170287970884575E-2</v>
      </c>
      <c r="BB60" s="213">
        <f t="shared" si="16"/>
        <v>0.94982971202911548</v>
      </c>
      <c r="BC60" s="38">
        <v>6.6942707896396503E-2</v>
      </c>
      <c r="BD60" s="38">
        <f t="shared" si="56"/>
        <v>0.93305729210360355</v>
      </c>
      <c r="BE60" s="38">
        <v>9.0977493337082702E-2</v>
      </c>
      <c r="BF60" s="38">
        <f t="shared" si="57"/>
        <v>0.90902250666291728</v>
      </c>
      <c r="BG60" s="38">
        <v>1.91805908921816E-2</v>
      </c>
      <c r="BH60" s="38">
        <f t="shared" si="58"/>
        <v>0.9808194091078184</v>
      </c>
      <c r="BI60" s="38">
        <v>5.0500134725815479E-2</v>
      </c>
      <c r="BJ60" s="38">
        <v>0.94949986527418462</v>
      </c>
      <c r="BK60" s="39">
        <v>6.5282731148953596E-2</v>
      </c>
      <c r="BL60" s="39">
        <f t="shared" si="59"/>
        <v>0.93471726885104645</v>
      </c>
      <c r="BM60" s="39">
        <v>8.9672188546393902E-2</v>
      </c>
      <c r="BN60" s="39">
        <f t="shared" si="60"/>
        <v>0.91032781145360608</v>
      </c>
      <c r="BO60" s="39">
        <v>1.85520332993067E-2</v>
      </c>
      <c r="BP60" s="39">
        <f t="shared" si="61"/>
        <v>0.98144796670069334</v>
      </c>
      <c r="BQ60" s="39">
        <v>4.9396185339527297E-2</v>
      </c>
      <c r="BR60" s="39">
        <f t="shared" si="17"/>
        <v>0.95060381466047272</v>
      </c>
      <c r="BS60" s="48">
        <v>0.31835478192850897</v>
      </c>
      <c r="BT60" s="49">
        <v>0.68164521807149103</v>
      </c>
      <c r="BU60" s="219"/>
      <c r="CP60" s="21"/>
      <c r="CR60" s="21"/>
      <c r="CS60" s="22"/>
      <c r="CT60" s="22"/>
    </row>
    <row r="61" spans="2:98" x14ac:dyDescent="0.25">
      <c r="AL61" s="6">
        <v>54</v>
      </c>
      <c r="AM61" s="24">
        <v>6.7105263648730498E-2</v>
      </c>
      <c r="AN61" s="24">
        <f t="shared" si="53"/>
        <v>0.93289473635126952</v>
      </c>
      <c r="AO61" s="24">
        <v>0.10291932126683299</v>
      </c>
      <c r="AP61" s="24">
        <f t="shared" si="54"/>
        <v>0.89708067873316699</v>
      </c>
      <c r="AQ61" s="24">
        <v>1.9102195299922499E-2</v>
      </c>
      <c r="AR61" s="24">
        <f t="shared" si="55"/>
        <v>0.98089780470007748</v>
      </c>
      <c r="AS61" s="24">
        <f t="shared" si="11"/>
        <v>5.3261085460442392E-2</v>
      </c>
      <c r="AT61" s="25">
        <f t="shared" si="12"/>
        <v>0.94673891453955761</v>
      </c>
      <c r="AU61" s="213">
        <v>6.6696736839888707E-2</v>
      </c>
      <c r="AV61" s="213">
        <f t="shared" si="13"/>
        <v>0.93330326316011125</v>
      </c>
      <c r="AW61" s="213">
        <v>9.1179863417485296E-2</v>
      </c>
      <c r="AX61" s="213">
        <f t="shared" si="51"/>
        <v>0.9088201365825147</v>
      </c>
      <c r="AY61" s="213">
        <v>1.9934745723463401E-2</v>
      </c>
      <c r="AZ61" s="213">
        <f t="shared" si="19"/>
        <v>0.98006525427653657</v>
      </c>
      <c r="BA61" s="213">
        <f t="shared" si="15"/>
        <v>5.0817340039180287E-2</v>
      </c>
      <c r="BB61" s="213">
        <f t="shared" si="16"/>
        <v>0.94918265996081974</v>
      </c>
      <c r="BC61" s="38">
        <v>6.7691516520978906E-2</v>
      </c>
      <c r="BD61" s="38">
        <f t="shared" si="56"/>
        <v>0.93230848347902107</v>
      </c>
      <c r="BE61" s="38">
        <v>9.1995993590375899E-2</v>
      </c>
      <c r="BF61" s="38">
        <f t="shared" si="57"/>
        <v>0.90800400640962409</v>
      </c>
      <c r="BG61" s="38">
        <v>1.9550966195024101E-2</v>
      </c>
      <c r="BH61" s="38">
        <f t="shared" si="58"/>
        <v>0.98044903380497594</v>
      </c>
      <c r="BI61" s="38">
        <v>5.1136893097001E-2</v>
      </c>
      <c r="BJ61" s="38">
        <v>0.94886310690299913</v>
      </c>
      <c r="BK61" s="39">
        <v>6.5973713968573405E-2</v>
      </c>
      <c r="BL61" s="39">
        <f t="shared" si="59"/>
        <v>0.93402628603142657</v>
      </c>
      <c r="BM61" s="39">
        <v>9.0752299669157904E-2</v>
      </c>
      <c r="BN61" s="39">
        <f t="shared" si="60"/>
        <v>0.90924770033084212</v>
      </c>
      <c r="BO61" s="39">
        <v>1.8901969047572499E-2</v>
      </c>
      <c r="BP61" s="39">
        <f t="shared" si="61"/>
        <v>0.98109803095242754</v>
      </c>
      <c r="BQ61" s="39">
        <v>5.0019786016047424E-2</v>
      </c>
      <c r="BR61" s="39">
        <f t="shared" si="17"/>
        <v>0.9499802139839526</v>
      </c>
      <c r="BS61" s="48">
        <v>0.32270120421255</v>
      </c>
      <c r="BT61" s="49">
        <v>0.67729879578745</v>
      </c>
      <c r="BU61" s="219"/>
      <c r="BW61" s="267" t="s">
        <v>669</v>
      </c>
      <c r="BX61" s="267"/>
      <c r="BY61" s="267"/>
      <c r="BZ61" s="267"/>
      <c r="CA61" s="267"/>
      <c r="CB61" s="267"/>
      <c r="CC61" s="267"/>
      <c r="CD61" s="267"/>
      <c r="CE61" s="267"/>
      <c r="CF61" s="267"/>
      <c r="CG61" s="267"/>
      <c r="CH61" s="267"/>
      <c r="CI61" s="267"/>
      <c r="CJ61" s="267"/>
      <c r="CK61" s="267"/>
      <c r="CL61" s="267"/>
      <c r="CM61" s="267"/>
      <c r="CN61" s="267"/>
      <c r="CO61" s="18"/>
      <c r="CP61" s="21"/>
      <c r="CR61" s="21"/>
      <c r="CS61" s="22"/>
      <c r="CT61" s="22"/>
    </row>
    <row r="62" spans="2:98" x14ac:dyDescent="0.25">
      <c r="AL62" s="6">
        <v>55</v>
      </c>
      <c r="AM62" s="24">
        <v>6.7816829890550906E-2</v>
      </c>
      <c r="AN62" s="24">
        <f t="shared" si="53"/>
        <v>0.93218317010944907</v>
      </c>
      <c r="AO62" s="24">
        <v>0.103921212812412</v>
      </c>
      <c r="AP62" s="24">
        <f t="shared" si="54"/>
        <v>0.89607878718758804</v>
      </c>
      <c r="AQ62" s="24">
        <v>1.9450006547498601E-2</v>
      </c>
      <c r="AR62" s="24">
        <f t="shared" si="55"/>
        <v>0.98054999345250138</v>
      </c>
      <c r="AS62" s="24">
        <f t="shared" si="11"/>
        <v>5.3872099224774893E-2</v>
      </c>
      <c r="AT62" s="25">
        <f t="shared" si="12"/>
        <v>0.94612790077522502</v>
      </c>
      <c r="AU62" s="213">
        <v>6.7429201093796395E-2</v>
      </c>
      <c r="AV62" s="213">
        <f t="shared" si="13"/>
        <v>0.93257079890620365</v>
      </c>
      <c r="AW62" s="213">
        <v>9.2238671389604399E-2</v>
      </c>
      <c r="AX62" s="213">
        <f t="shared" si="51"/>
        <v>0.9077613286103956</v>
      </c>
      <c r="AY62" s="213">
        <v>2.0308971803255998E-2</v>
      </c>
      <c r="AZ62" s="213">
        <f t="shared" si="19"/>
        <v>0.97969102819674403</v>
      </c>
      <c r="BA62" s="213">
        <f t="shared" si="15"/>
        <v>5.1460073788183652E-2</v>
      </c>
      <c r="BB62" s="213">
        <f t="shared" si="16"/>
        <v>0.94853992621181638</v>
      </c>
      <c r="BC62" s="38">
        <v>6.8433168598118599E-2</v>
      </c>
      <c r="BD62" s="38">
        <f t="shared" si="56"/>
        <v>0.93156683140188146</v>
      </c>
      <c r="BE62" s="38">
        <v>9.3008647891813595E-2</v>
      </c>
      <c r="BF62" s="38">
        <f t="shared" si="57"/>
        <v>0.90699135210818638</v>
      </c>
      <c r="BG62" s="38">
        <v>1.9921429292866399E-2</v>
      </c>
      <c r="BH62" s="38">
        <f t="shared" si="58"/>
        <v>0.98007857070713356</v>
      </c>
      <c r="BI62" s="38">
        <v>5.1770128755252429E-2</v>
      </c>
      <c r="BJ62" s="38">
        <v>0.94822987124474756</v>
      </c>
      <c r="BK62" s="39">
        <v>6.6659600920018006E-2</v>
      </c>
      <c r="BL62" s="39">
        <f t="shared" si="59"/>
        <v>0.93334039907998201</v>
      </c>
      <c r="BM62" s="39">
        <v>9.1822357750094702E-2</v>
      </c>
      <c r="BN62" s="39">
        <f t="shared" si="60"/>
        <v>0.90817764224990527</v>
      </c>
      <c r="BO62" s="39">
        <v>1.9251840360247401E-2</v>
      </c>
      <c r="BP62" s="39">
        <f t="shared" si="61"/>
        <v>0.98074815963975259</v>
      </c>
      <c r="BQ62" s="39">
        <v>5.0639465133441162E-2</v>
      </c>
      <c r="BR62" s="39">
        <f t="shared" si="17"/>
        <v>0.9493605348665588</v>
      </c>
      <c r="BS62" s="48">
        <v>0.32700276838505304</v>
      </c>
      <c r="BT62" s="49">
        <v>0.67299723161494696</v>
      </c>
      <c r="BU62" s="219"/>
      <c r="BW62" s="267"/>
      <c r="BX62" s="267"/>
      <c r="BY62" s="267"/>
      <c r="BZ62" s="267"/>
      <c r="CA62" s="267"/>
      <c r="CB62" s="267"/>
      <c r="CC62" s="267"/>
      <c r="CD62" s="267"/>
      <c r="CE62" s="267"/>
      <c r="CF62" s="267"/>
      <c r="CG62" s="267"/>
      <c r="CH62" s="267"/>
      <c r="CI62" s="267"/>
      <c r="CJ62" s="267"/>
      <c r="CK62" s="267"/>
      <c r="CL62" s="267"/>
      <c r="CM62" s="267"/>
      <c r="CN62" s="267"/>
      <c r="CP62" s="21"/>
      <c r="CR62" s="21"/>
      <c r="CS62" s="22"/>
      <c r="CT62" s="22"/>
    </row>
    <row r="63" spans="2:98" x14ac:dyDescent="0.25">
      <c r="AL63" s="6">
        <v>56</v>
      </c>
      <c r="AM63" s="24">
        <v>6.8523049741127801E-2</v>
      </c>
      <c r="AN63" s="24">
        <f t="shared" si="53"/>
        <v>0.93147695025887223</v>
      </c>
      <c r="AO63" s="24">
        <v>0.104913407332999</v>
      </c>
      <c r="AP63" s="24">
        <f t="shared" si="54"/>
        <v>0.89508659266700097</v>
      </c>
      <c r="AQ63" s="24">
        <v>1.97978172712748E-2</v>
      </c>
      <c r="AR63" s="24">
        <f t="shared" si="55"/>
        <v>0.98020218272872517</v>
      </c>
      <c r="AS63" s="24">
        <f t="shared" si="11"/>
        <v>5.4479225051125797E-2</v>
      </c>
      <c r="AT63" s="25">
        <f t="shared" si="12"/>
        <v>0.94552077494887421</v>
      </c>
      <c r="AU63" s="213">
        <v>6.8155179893497897E-2</v>
      </c>
      <c r="AV63" s="213">
        <f t="shared" si="13"/>
        <v>0.93184482010650216</v>
      </c>
      <c r="AW63" s="213">
        <v>9.3288007996364705E-2</v>
      </c>
      <c r="AX63" s="213">
        <f t="shared" si="51"/>
        <v>0.90671199200363528</v>
      </c>
      <c r="AY63" s="213">
        <v>2.0683342123181101E-2</v>
      </c>
      <c r="AZ63" s="213">
        <f t="shared" si="19"/>
        <v>0.97931665787681887</v>
      </c>
      <c r="BA63" s="213">
        <f t="shared" si="15"/>
        <v>5.209868498281154E-2</v>
      </c>
      <c r="BB63" s="213">
        <f t="shared" si="16"/>
        <v>0.94790131501718844</v>
      </c>
      <c r="BC63" s="38">
        <v>6.9166690391461505E-2</v>
      </c>
      <c r="BD63" s="38">
        <f t="shared" si="56"/>
        <v>0.9308333096085385</v>
      </c>
      <c r="BE63" s="38">
        <v>9.40159068093636E-2</v>
      </c>
      <c r="BF63" s="38">
        <f t="shared" si="57"/>
        <v>0.90598409319063644</v>
      </c>
      <c r="BG63" s="38">
        <v>2.02919799462725E-2</v>
      </c>
      <c r="BH63" s="38">
        <f t="shared" si="58"/>
        <v>0.97970802005372748</v>
      </c>
      <c r="BI63" s="38">
        <v>5.2399643362792042E-2</v>
      </c>
      <c r="BJ63" s="38">
        <v>0.94760035663720799</v>
      </c>
      <c r="BK63" s="39">
        <v>6.7340032070298303E-2</v>
      </c>
      <c r="BL63" s="39">
        <f t="shared" si="59"/>
        <v>0.93265996792970174</v>
      </c>
      <c r="BM63" s="39">
        <v>9.2881738431279406E-2</v>
      </c>
      <c r="BN63" s="39">
        <f t="shared" si="60"/>
        <v>0.90711826156872055</v>
      </c>
      <c r="BO63" s="39">
        <v>1.96016406547668E-2</v>
      </c>
      <c r="BP63" s="39">
        <f t="shared" si="61"/>
        <v>0.98039835934523323</v>
      </c>
      <c r="BQ63" s="39">
        <v>5.125496448217947E-2</v>
      </c>
      <c r="BR63" s="39">
        <f t="shared" si="17"/>
        <v>0.94874503551782063</v>
      </c>
      <c r="BS63" s="48">
        <v>0.33126411108675102</v>
      </c>
      <c r="BT63" s="49">
        <v>0.66873588891324898</v>
      </c>
      <c r="BU63" s="219"/>
      <c r="CP63" s="21"/>
      <c r="CR63" s="21"/>
      <c r="CS63" s="22"/>
      <c r="CT63" s="22"/>
    </row>
    <row r="64" spans="2:98" x14ac:dyDescent="0.25">
      <c r="AL64" s="6">
        <v>57</v>
      </c>
      <c r="AM64" s="24">
        <v>6.9224199938911907E-2</v>
      </c>
      <c r="AN64" s="24">
        <f t="shared" si="53"/>
        <v>0.93077580006108807</v>
      </c>
      <c r="AO64" s="24">
        <v>0.105896644070323</v>
      </c>
      <c r="AP64" s="24">
        <f t="shared" si="54"/>
        <v>0.89410335592967705</v>
      </c>
      <c r="AQ64" s="24">
        <v>2.0146174724833099E-2</v>
      </c>
      <c r="AR64" s="24">
        <f t="shared" si="55"/>
        <v>0.97985382527516696</v>
      </c>
      <c r="AS64" s="24">
        <f t="shared" si="11"/>
        <v>5.5082970490660209E-2</v>
      </c>
      <c r="AT64" s="25">
        <f t="shared" si="12"/>
        <v>0.94491702950933987</v>
      </c>
      <c r="AU64" s="213">
        <v>6.8874961211481497E-2</v>
      </c>
      <c r="AV64" s="213">
        <f t="shared" si="13"/>
        <v>0.93112503878851849</v>
      </c>
      <c r="AW64" s="213">
        <v>9.4328341199275606E-2</v>
      </c>
      <c r="AX64" s="213">
        <f t="shared" si="51"/>
        <v>0.90567165880072442</v>
      </c>
      <c r="AY64" s="213">
        <v>2.10578542099744E-2</v>
      </c>
      <c r="AZ64" s="213">
        <f t="shared" si="19"/>
        <v>0.97894214579002559</v>
      </c>
      <c r="BA64" s="213">
        <f t="shared" si="15"/>
        <v>5.2733369387980872E-2</v>
      </c>
      <c r="BB64" s="213">
        <f t="shared" si="16"/>
        <v>0.94726663061201921</v>
      </c>
      <c r="BC64" s="38">
        <v>6.9891108164653395E-2</v>
      </c>
      <c r="BD64" s="38">
        <f t="shared" si="56"/>
        <v>0.93010889183534662</v>
      </c>
      <c r="BE64" s="38">
        <v>9.5018220910993406E-2</v>
      </c>
      <c r="BF64" s="38">
        <f t="shared" si="57"/>
        <v>0.90498177908900657</v>
      </c>
      <c r="BG64" s="38">
        <v>2.0662617915806699E-2</v>
      </c>
      <c r="BH64" s="38">
        <f t="shared" si="58"/>
        <v>0.9793373820841933</v>
      </c>
      <c r="BI64" s="38">
        <v>5.3025238581842118E-2</v>
      </c>
      <c r="BJ64" s="38">
        <v>0.94697476141815784</v>
      </c>
      <c r="BK64" s="39">
        <v>6.8014647486425106E-2</v>
      </c>
      <c r="BL64" s="39">
        <f t="shared" si="59"/>
        <v>0.93198535251357484</v>
      </c>
      <c r="BM64" s="39">
        <v>9.3929817354787101E-2</v>
      </c>
      <c r="BN64" s="39">
        <f t="shared" si="60"/>
        <v>0.90607018264521288</v>
      </c>
      <c r="BO64" s="39">
        <v>1.9951363348565999E-2</v>
      </c>
      <c r="BP64" s="39">
        <f t="shared" si="61"/>
        <v>0.98004863665143405</v>
      </c>
      <c r="BQ64" s="39">
        <v>5.1866025852733172E-2</v>
      </c>
      <c r="BR64" s="39">
        <f t="shared" si="17"/>
        <v>0.94813397414726697</v>
      </c>
      <c r="BS64" s="48">
        <v>0.33548986895837896</v>
      </c>
      <c r="BT64" s="49">
        <v>0.66451013104162104</v>
      </c>
      <c r="BU64" s="219"/>
      <c r="CP64" s="21"/>
      <c r="CR64" s="21"/>
      <c r="CS64" s="22"/>
      <c r="CT64" s="22"/>
    </row>
    <row r="65" spans="38:98" x14ac:dyDescent="0.25">
      <c r="AL65" s="6">
        <v>58</v>
      </c>
      <c r="AM65" s="24">
        <v>6.9920557222353796E-2</v>
      </c>
      <c r="AN65" s="24">
        <f t="shared" si="53"/>
        <v>0.9300794427776462</v>
      </c>
      <c r="AO65" s="24">
        <v>0.106871662266113</v>
      </c>
      <c r="AP65" s="24">
        <f t="shared" si="54"/>
        <v>0.893128337733887</v>
      </c>
      <c r="AQ65" s="24">
        <v>2.0495626161755699E-2</v>
      </c>
      <c r="AR65" s="24">
        <f t="shared" si="55"/>
        <v>0.97950437383824429</v>
      </c>
      <c r="AS65" s="24">
        <f t="shared" si="11"/>
        <v>5.5683843094543287E-2</v>
      </c>
      <c r="AT65" s="25">
        <f t="shared" si="12"/>
        <v>0.94431615690545678</v>
      </c>
      <c r="AU65" s="213">
        <v>6.9588833020235594E-2</v>
      </c>
      <c r="AV65" s="213">
        <f t="shared" si="13"/>
        <v>0.93041116697976445</v>
      </c>
      <c r="AW65" s="213">
        <v>9.53601389598462E-2</v>
      </c>
      <c r="AX65" s="213">
        <f t="shared" si="51"/>
        <v>0.90463986104015381</v>
      </c>
      <c r="AY65" s="213">
        <v>2.1432505590371399E-2</v>
      </c>
      <c r="AZ65" s="213">
        <f t="shared" si="19"/>
        <v>0.97856749440962865</v>
      </c>
      <c r="BA65" s="213">
        <f t="shared" si="15"/>
        <v>5.3364322768608509E-2</v>
      </c>
      <c r="BB65" s="213">
        <f t="shared" si="16"/>
        <v>0.94663567723139153</v>
      </c>
      <c r="BC65" s="38">
        <v>7.0605448181340194E-2</v>
      </c>
      <c r="BD65" s="38">
        <f t="shared" si="56"/>
        <v>0.92939455181865982</v>
      </c>
      <c r="BE65" s="38">
        <v>9.6016040764670796E-2</v>
      </c>
      <c r="BF65" s="38">
        <f t="shared" si="57"/>
        <v>0.90398395923532915</v>
      </c>
      <c r="BG65" s="38">
        <v>2.10333429620332E-2</v>
      </c>
      <c r="BH65" s="38">
        <f t="shared" si="58"/>
        <v>0.97896665703796681</v>
      </c>
      <c r="BI65" s="38">
        <v>5.3646716074625019E-2</v>
      </c>
      <c r="BJ65" s="38">
        <v>0.94635328392537499</v>
      </c>
      <c r="BK65" s="39">
        <v>6.8683087235409099E-2</v>
      </c>
      <c r="BL65" s="39">
        <f t="shared" si="59"/>
        <v>0.93131691276459094</v>
      </c>
      <c r="BM65" s="39">
        <v>9.4965970162692995E-2</v>
      </c>
      <c r="BN65" s="39">
        <f t="shared" si="60"/>
        <v>0.90503402983730696</v>
      </c>
      <c r="BO65" s="39">
        <v>2.0301001859080299E-2</v>
      </c>
      <c r="BP65" s="39">
        <f t="shared" si="61"/>
        <v>0.97969899814091965</v>
      </c>
      <c r="BQ65" s="39">
        <v>5.2472391035573149E-2</v>
      </c>
      <c r="BR65" s="39">
        <f t="shared" si="17"/>
        <v>0.94752760896442689</v>
      </c>
      <c r="BS65" s="48">
        <v>0.33968467864066698</v>
      </c>
      <c r="BT65" s="49">
        <v>0.66031532135933302</v>
      </c>
      <c r="BU65" s="219"/>
      <c r="CP65" s="21"/>
      <c r="CR65" s="21"/>
      <c r="CS65" s="22"/>
      <c r="CT65" s="22"/>
    </row>
    <row r="66" spans="38:98" x14ac:dyDescent="0.25">
      <c r="AL66" s="6">
        <v>59</v>
      </c>
      <c r="AM66" s="24">
        <v>7.0612398329903903E-2</v>
      </c>
      <c r="AN66" s="24">
        <f t="shared" si="53"/>
        <v>0.92938760167009615</v>
      </c>
      <c r="AO66" s="24">
        <v>0.1078392011621</v>
      </c>
      <c r="AP66" s="24">
        <f t="shared" si="54"/>
        <v>0.8921607988379</v>
      </c>
      <c r="AQ66" s="24">
        <v>2.08467188356245E-2</v>
      </c>
      <c r="AR66" s="24">
        <f t="shared" si="55"/>
        <v>0.9791532811643755</v>
      </c>
      <c r="AS66" s="24">
        <f t="shared" si="11"/>
        <v>5.6282350413940474E-2</v>
      </c>
      <c r="AT66" s="25">
        <f t="shared" si="12"/>
        <v>0.94371764958605953</v>
      </c>
      <c r="AU66" s="213">
        <v>7.0297083292248499E-2</v>
      </c>
      <c r="AV66" s="213">
        <f t="shared" si="13"/>
        <v>0.92970291670775151</v>
      </c>
      <c r="AW66" s="213">
        <v>9.6383869239585696E-2</v>
      </c>
      <c r="AX66" s="213">
        <f t="shared" si="51"/>
        <v>0.90361613076041425</v>
      </c>
      <c r="AY66" s="213">
        <v>2.1807293791107601E-2</v>
      </c>
      <c r="AZ66" s="213">
        <f t="shared" si="19"/>
        <v>0.97819270620889243</v>
      </c>
      <c r="BA66" s="213">
        <f t="shared" si="15"/>
        <v>5.3991740889611242E-2</v>
      </c>
      <c r="BB66" s="213">
        <f t="shared" si="16"/>
        <v>0.94600825911038877</v>
      </c>
      <c r="BC66" s="38">
        <v>7.13087367051677E-2</v>
      </c>
      <c r="BD66" s="38">
        <f t="shared" si="56"/>
        <v>0.92869126329483231</v>
      </c>
      <c r="BE66" s="38">
        <v>9.7009816938363205E-2</v>
      </c>
      <c r="BF66" s="38">
        <f t="shared" si="57"/>
        <v>0.90299018306163681</v>
      </c>
      <c r="BG66" s="38">
        <v>2.14041548455161E-2</v>
      </c>
      <c r="BH66" s="38">
        <f t="shared" si="58"/>
        <v>0.97859584515448395</v>
      </c>
      <c r="BI66" s="38">
        <v>5.4263877503362937E-2</v>
      </c>
      <c r="BJ66" s="38">
        <v>0.94573612249663719</v>
      </c>
      <c r="BK66" s="39">
        <v>6.9344991384261104E-2</v>
      </c>
      <c r="BL66" s="39">
        <f t="shared" si="59"/>
        <v>0.93065500861573891</v>
      </c>
      <c r="BM66" s="39">
        <v>9.5989572497072101E-2</v>
      </c>
      <c r="BN66" s="39">
        <f t="shared" si="60"/>
        <v>0.90401042750292793</v>
      </c>
      <c r="BO66" s="39">
        <v>2.06505496037451E-2</v>
      </c>
      <c r="BP66" s="39">
        <f t="shared" si="61"/>
        <v>0.97934945039625487</v>
      </c>
      <c r="BQ66" s="39">
        <v>5.3073801821170274E-2</v>
      </c>
      <c r="BR66" s="39">
        <f t="shared" si="17"/>
        <v>0.94692619817882973</v>
      </c>
      <c r="BS66" s="48">
        <v>0.34385317677435101</v>
      </c>
      <c r="BT66" s="49">
        <v>0.65614682322564899</v>
      </c>
      <c r="BU66" s="219"/>
      <c r="CP66" s="21"/>
      <c r="CR66" s="21"/>
      <c r="CS66" s="22"/>
      <c r="CT66" s="22"/>
    </row>
    <row r="67" spans="38:98" x14ac:dyDescent="0.25">
      <c r="AL67" s="6">
        <v>60</v>
      </c>
      <c r="AM67" s="24">
        <v>7.1300000000012895E-2</v>
      </c>
      <c r="AN67" s="24">
        <f t="shared" si="53"/>
        <v>0.92869999999998709</v>
      </c>
      <c r="AO67" s="24">
        <v>0.108800000000012</v>
      </c>
      <c r="AP67" s="24">
        <f t="shared" si="54"/>
        <v>0.891199999999988</v>
      </c>
      <c r="AQ67" s="24">
        <v>2.1200000000021601E-2</v>
      </c>
      <c r="AR67" s="24">
        <f t="shared" si="55"/>
        <v>0.97879999999997835</v>
      </c>
      <c r="AS67" s="24">
        <f t="shared" si="11"/>
        <v>5.6879000000016694E-2</v>
      </c>
      <c r="AT67" s="25">
        <f t="shared" si="12"/>
        <v>0.94312099999998322</v>
      </c>
      <c r="AU67" s="213">
        <v>7.1000000000008695E-2</v>
      </c>
      <c r="AV67" s="213">
        <f t="shared" si="13"/>
        <v>0.92899999999999128</v>
      </c>
      <c r="AW67" s="213">
        <v>9.7400000000003303E-2</v>
      </c>
      <c r="AX67" s="213">
        <f t="shared" si="51"/>
        <v>0.90259999999999674</v>
      </c>
      <c r="AY67" s="213">
        <v>2.21822163389188E-2</v>
      </c>
      <c r="AZ67" s="213">
        <f t="shared" si="19"/>
        <v>0.97781778366108119</v>
      </c>
      <c r="BA67" s="213">
        <f t="shared" si="15"/>
        <v>5.4615819515906106E-2</v>
      </c>
      <c r="BB67" s="213">
        <f t="shared" si="16"/>
        <v>0.94538418048409389</v>
      </c>
      <c r="BC67" s="38">
        <v>7.1999999999782099E-2</v>
      </c>
      <c r="BD67" s="38">
        <f t="shared" si="56"/>
        <v>0.92800000000021787</v>
      </c>
      <c r="BE67" s="38">
        <v>9.8000000000038404E-2</v>
      </c>
      <c r="BF67" s="38">
        <f t="shared" si="57"/>
        <v>0.90199999999996161</v>
      </c>
      <c r="BG67" s="38">
        <v>2.1775053326819699E-2</v>
      </c>
      <c r="BH67" s="38">
        <f t="shared" si="58"/>
        <v>0.97822494667318027</v>
      </c>
      <c r="BI67" s="38">
        <v>5.4876524530278345E-2</v>
      </c>
      <c r="BJ67" s="38">
        <v>0.94512347546972175</v>
      </c>
      <c r="BK67" s="39">
        <v>6.9999999999992096E-2</v>
      </c>
      <c r="BL67" s="39">
        <f t="shared" si="59"/>
        <v>0.93000000000000793</v>
      </c>
      <c r="BM67" s="39">
        <v>9.6999999999999698E-2</v>
      </c>
      <c r="BN67" s="39">
        <f t="shared" si="60"/>
        <v>0.90300000000000025</v>
      </c>
      <c r="BO67" s="39">
        <v>2.09999999999958E-2</v>
      </c>
      <c r="BP67" s="39">
        <f t="shared" si="61"/>
        <v>0.9790000000000042</v>
      </c>
      <c r="BQ67" s="39">
        <v>5.3669999999995548E-2</v>
      </c>
      <c r="BR67" s="39">
        <f t="shared" si="17"/>
        <v>0.94633000000000445</v>
      </c>
      <c r="BS67" s="48">
        <v>0.34800000000016196</v>
      </c>
      <c r="BT67" s="49">
        <v>0.65199999999983804</v>
      </c>
      <c r="BU67" s="219"/>
      <c r="CP67" s="21"/>
      <c r="CR67" s="21"/>
      <c r="CS67" s="22"/>
      <c r="CT67" s="22"/>
    </row>
    <row r="68" spans="38:98" x14ac:dyDescent="0.25">
      <c r="AL68" s="6">
        <v>61</v>
      </c>
      <c r="AM68" s="24">
        <v>7.1983535241030405E-2</v>
      </c>
      <c r="AN68" s="24">
        <f t="shared" si="53"/>
        <v>0.92801646475896959</v>
      </c>
      <c r="AO68" s="24">
        <v>0.109754698103215</v>
      </c>
      <c r="AP68" s="24">
        <f t="shared" si="54"/>
        <v>0.89024530189678497</v>
      </c>
      <c r="AQ68" s="24">
        <v>2.1555843334117999E-2</v>
      </c>
      <c r="AR68" s="24">
        <f t="shared" si="55"/>
        <v>0.97844415666588203</v>
      </c>
      <c r="AS68" s="24">
        <f t="shared" si="11"/>
        <v>5.7474164422153154E-2</v>
      </c>
      <c r="AT68" s="25">
        <f t="shared" si="12"/>
        <v>0.94252583557784686</v>
      </c>
      <c r="AU68" s="213">
        <v>7.1697848395592595E-2</v>
      </c>
      <c r="AV68" s="213">
        <f t="shared" si="13"/>
        <v>0.92830215160440743</v>
      </c>
      <c r="AW68" s="213">
        <v>9.8408943280498803E-2</v>
      </c>
      <c r="AX68" s="213">
        <f t="shared" si="51"/>
        <v>0.90159105671950124</v>
      </c>
      <c r="AY68" s="213">
        <v>2.2557271720880699E-2</v>
      </c>
      <c r="AZ68" s="213">
        <f t="shared" si="19"/>
        <v>0.97744272827911927</v>
      </c>
      <c r="BA68" s="213">
        <f t="shared" si="15"/>
        <v>5.5236734948753551E-2</v>
      </c>
      <c r="BB68" s="213">
        <f t="shared" si="16"/>
        <v>0.94476326505124653</v>
      </c>
      <c r="BC68" s="38">
        <v>7.2678539277107504E-2</v>
      </c>
      <c r="BD68" s="38">
        <f t="shared" si="56"/>
        <v>0.92732146072289245</v>
      </c>
      <c r="BE68" s="38">
        <v>9.8986947644866499E-2</v>
      </c>
      <c r="BF68" s="38">
        <f t="shared" si="57"/>
        <v>0.90101305235513351</v>
      </c>
      <c r="BG68" s="38">
        <v>2.21460384177973E-2</v>
      </c>
      <c r="BH68" s="38">
        <f t="shared" si="58"/>
        <v>0.97785396158220272</v>
      </c>
      <c r="BI68" s="38">
        <v>5.5484522806409378E-2</v>
      </c>
      <c r="BJ68" s="38">
        <v>0.94451547719359064</v>
      </c>
      <c r="BK68" s="39">
        <v>7.0647865922918204E-2</v>
      </c>
      <c r="BL68" s="39">
        <f t="shared" si="59"/>
        <v>0.92935213407708184</v>
      </c>
      <c r="BM68" s="39">
        <v>9.7996818273019606E-2</v>
      </c>
      <c r="BN68" s="39">
        <f t="shared" si="60"/>
        <v>0.90200318172698035</v>
      </c>
      <c r="BO68" s="39">
        <v>2.1349351661816601E-2</v>
      </c>
      <c r="BP68" s="39">
        <f t="shared" si="61"/>
        <v>0.97865064833818338</v>
      </c>
      <c r="BQ68" s="39">
        <v>5.426080840333479E-2</v>
      </c>
      <c r="BR68" s="39">
        <f t="shared" si="17"/>
        <v>0.9457391915966652</v>
      </c>
      <c r="BS68" s="48">
        <v>0.35212848878554703</v>
      </c>
      <c r="BT68" s="49">
        <v>0.64787151121445297</v>
      </c>
      <c r="BU68" s="219"/>
      <c r="CP68" s="21"/>
      <c r="CR68" s="21"/>
      <c r="CS68" s="22"/>
      <c r="CT68" s="22"/>
    </row>
    <row r="69" spans="38:98" x14ac:dyDescent="0.25">
      <c r="AL69" s="6">
        <v>62</v>
      </c>
      <c r="AM69" s="24">
        <v>7.2662762140901893E-2</v>
      </c>
      <c r="AN69" s="24">
        <f t="shared" si="53"/>
        <v>0.92733723785909805</v>
      </c>
      <c r="AO69" s="24">
        <v>0.11070353512160901</v>
      </c>
      <c r="AP69" s="24">
        <f t="shared" si="54"/>
        <v>0.88929646487839098</v>
      </c>
      <c r="AQ69" s="24">
        <v>2.1913928219440101E-2</v>
      </c>
      <c r="AR69" s="24">
        <f t="shared" si="55"/>
        <v>0.97808607178055995</v>
      </c>
      <c r="AS69" s="24">
        <f t="shared" si="11"/>
        <v>5.8067676322592104E-2</v>
      </c>
      <c r="AT69" s="25">
        <f t="shared" si="12"/>
        <v>0.94193232367740798</v>
      </c>
      <c r="AU69" s="213">
        <v>7.2390802849429794E-2</v>
      </c>
      <c r="AV69" s="213">
        <f t="shared" si="13"/>
        <v>0.92760919715057022</v>
      </c>
      <c r="AW69" s="213">
        <v>9.9410887432034703E-2</v>
      </c>
      <c r="AX69" s="213">
        <f t="shared" si="51"/>
        <v>0.90058911256796526</v>
      </c>
      <c r="AY69" s="213">
        <v>2.2932462265430598E-2</v>
      </c>
      <c r="AZ69" s="213">
        <f t="shared" si="19"/>
        <v>0.97706753773456945</v>
      </c>
      <c r="BA69" s="213">
        <f t="shared" si="15"/>
        <v>5.5854585634789303E-2</v>
      </c>
      <c r="BB69" s="213">
        <f t="shared" si="16"/>
        <v>0.94414541436521082</v>
      </c>
      <c r="BC69" s="38">
        <v>7.3344755542182505E-2</v>
      </c>
      <c r="BD69" s="38">
        <f t="shared" si="56"/>
        <v>0.92665524445781755</v>
      </c>
      <c r="BE69" s="38">
        <v>9.9970646076827499E-2</v>
      </c>
      <c r="BF69" s="38">
        <f t="shared" si="57"/>
        <v>0.90002935392317251</v>
      </c>
      <c r="BG69" s="38">
        <v>2.2517111135459102E-2</v>
      </c>
      <c r="BH69" s="38">
        <f t="shared" si="58"/>
        <v>0.97748288886454093</v>
      </c>
      <c r="BI69" s="38">
        <v>5.6087993938058085E-2</v>
      </c>
      <c r="BJ69" s="38">
        <v>0.94391200606194192</v>
      </c>
      <c r="BK69" s="39">
        <v>7.1288793086577901E-2</v>
      </c>
      <c r="BL69" s="39">
        <f t="shared" si="59"/>
        <v>0.92871120691342213</v>
      </c>
      <c r="BM69" s="39">
        <v>9.8980352755551101E-2</v>
      </c>
      <c r="BN69" s="39">
        <f t="shared" si="60"/>
        <v>0.90101964724444894</v>
      </c>
      <c r="BO69" s="39">
        <v>2.16986239893876E-2</v>
      </c>
      <c r="BP69" s="39">
        <f t="shared" si="61"/>
        <v>0.9783013760106124</v>
      </c>
      <c r="BQ69" s="39">
        <v>5.4846374025734203E-2</v>
      </c>
      <c r="BR69" s="39">
        <f t="shared" si="17"/>
        <v>0.94515362597426589</v>
      </c>
      <c r="BS69" s="48">
        <v>0.35623679890480597</v>
      </c>
      <c r="BT69" s="49">
        <v>0.64376320109519403</v>
      </c>
      <c r="BU69" s="219"/>
      <c r="CP69" s="21"/>
      <c r="CR69" s="21"/>
      <c r="CS69" s="22"/>
      <c r="CT69" s="22"/>
    </row>
    <row r="70" spans="38:98" x14ac:dyDescent="0.25">
      <c r="AL70" s="6">
        <v>63</v>
      </c>
      <c r="AM70" s="24">
        <v>7.3337335057472003E-2</v>
      </c>
      <c r="AN70" s="24">
        <f t="shared" si="53"/>
        <v>0.92666266494252802</v>
      </c>
      <c r="AO70" s="24">
        <v>0.111646650786731</v>
      </c>
      <c r="AP70" s="24">
        <f t="shared" si="54"/>
        <v>0.88835334921326903</v>
      </c>
      <c r="AQ70" s="24">
        <v>2.2273760463103202E-2</v>
      </c>
      <c r="AR70" s="24">
        <f t="shared" si="55"/>
        <v>0.97772623953689675</v>
      </c>
      <c r="AS70" s="24">
        <f t="shared" si="11"/>
        <v>5.8659233361791928E-2</v>
      </c>
      <c r="AT70" s="25">
        <f t="shared" si="12"/>
        <v>0.94134076663820809</v>
      </c>
      <c r="AU70" s="213">
        <v>7.3079015011538101E-2</v>
      </c>
      <c r="AV70" s="213">
        <f t="shared" si="13"/>
        <v>0.92692098498846187</v>
      </c>
      <c r="AW70" s="213">
        <v>0.100405964883464</v>
      </c>
      <c r="AX70" s="213">
        <f t="shared" si="51"/>
        <v>0.89959403511653602</v>
      </c>
      <c r="AY70" s="213">
        <v>2.3307791261346199E-2</v>
      </c>
      <c r="AZ70" s="213">
        <f t="shared" si="19"/>
        <v>0.97669220873865381</v>
      </c>
      <c r="BA70" s="213">
        <f t="shared" si="15"/>
        <v>5.6469450556992783E-2</v>
      </c>
      <c r="BB70" s="213">
        <f t="shared" si="16"/>
        <v>0.94353054944300729</v>
      </c>
      <c r="BC70" s="38">
        <v>7.3999324748324199E-2</v>
      </c>
      <c r="BD70" s="38">
        <f t="shared" si="56"/>
        <v>0.92600067525167584</v>
      </c>
      <c r="BE70" s="38">
        <v>0.100950988627104</v>
      </c>
      <c r="BF70" s="38">
        <f t="shared" si="57"/>
        <v>0.89904901137289595</v>
      </c>
      <c r="BG70" s="38">
        <v>2.28882727481045E-2</v>
      </c>
      <c r="BH70" s="38">
        <f t="shared" si="58"/>
        <v>0.97711172725189555</v>
      </c>
      <c r="BI70" s="38">
        <v>5.668712352034249E-2</v>
      </c>
      <c r="BJ70" s="38">
        <v>0.94331287647965756</v>
      </c>
      <c r="BK70" s="39">
        <v>7.19230981978152E-2</v>
      </c>
      <c r="BL70" s="39">
        <f t="shared" si="59"/>
        <v>0.92807690180218483</v>
      </c>
      <c r="BM70" s="39">
        <v>9.9951118846482306E-2</v>
      </c>
      <c r="BN70" s="39">
        <f t="shared" si="60"/>
        <v>0.90004888115351767</v>
      </c>
      <c r="BO70" s="39">
        <v>2.2047841579437701E-2</v>
      </c>
      <c r="BP70" s="39">
        <f t="shared" si="61"/>
        <v>0.97795215842056227</v>
      </c>
      <c r="BQ70" s="39">
        <v>5.5426924902554985E-2</v>
      </c>
      <c r="BR70" s="39">
        <f t="shared" si="17"/>
        <v>0.94457307509744504</v>
      </c>
      <c r="BS70" s="48">
        <v>0.36032178995895103</v>
      </c>
      <c r="BT70" s="49">
        <v>0.63967821004104897</v>
      </c>
      <c r="BU70" s="219"/>
      <c r="CP70" s="21"/>
      <c r="CR70" s="21"/>
      <c r="CS70" s="22"/>
      <c r="CT70" s="22"/>
    </row>
    <row r="71" spans="38:98" x14ac:dyDescent="0.25">
      <c r="AL71" s="6">
        <v>64</v>
      </c>
      <c r="AM71" s="24">
        <v>7.4006908348585407E-2</v>
      </c>
      <c r="AN71" s="24">
        <f t="shared" si="53"/>
        <v>0.92599309165141463</v>
      </c>
      <c r="AO71" s="24">
        <v>0.11258418483011701</v>
      </c>
      <c r="AP71" s="24">
        <f t="shared" si="54"/>
        <v>0.88741581516988299</v>
      </c>
      <c r="AQ71" s="24">
        <v>2.2634845872222802E-2</v>
      </c>
      <c r="AR71" s="24">
        <f t="shared" si="55"/>
        <v>0.97736515412777725</v>
      </c>
      <c r="AS71" s="24">
        <f t="shared" si="11"/>
        <v>5.9248533200210882E-2</v>
      </c>
      <c r="AT71" s="25">
        <f t="shared" si="12"/>
        <v>0.94075146679978916</v>
      </c>
      <c r="AU71" s="213">
        <v>7.3762636531935002E-2</v>
      </c>
      <c r="AV71" s="213">
        <f t="shared" si="13"/>
        <v>0.92623736346806496</v>
      </c>
      <c r="AW71" s="213">
        <v>0.101394308063639</v>
      </c>
      <c r="AX71" s="213">
        <f t="shared" si="51"/>
        <v>0.89860569193636097</v>
      </c>
      <c r="AY71" s="213">
        <v>2.3683261997404899E-2</v>
      </c>
      <c r="AZ71" s="213">
        <f t="shared" si="19"/>
        <v>0.97631673800259511</v>
      </c>
      <c r="BA71" s="213">
        <f t="shared" si="15"/>
        <v>5.7081408698343078E-2</v>
      </c>
      <c r="BB71" s="213">
        <f t="shared" si="16"/>
        <v>0.94291859130165689</v>
      </c>
      <c r="BC71" s="38">
        <v>7.4642922848849505E-2</v>
      </c>
      <c r="BD71" s="38">
        <f t="shared" si="56"/>
        <v>0.92535707715115045</v>
      </c>
      <c r="BE71" s="38">
        <v>0.101927868626879</v>
      </c>
      <c r="BF71" s="38">
        <f t="shared" si="57"/>
        <v>0.89807213137312103</v>
      </c>
      <c r="BG71" s="38">
        <v>2.3259524524033001E-2</v>
      </c>
      <c r="BH71" s="38">
        <f t="shared" si="58"/>
        <v>0.97674047547596698</v>
      </c>
      <c r="BI71" s="38">
        <v>5.7282097148380694E-2</v>
      </c>
      <c r="BJ71" s="38">
        <v>0.94271790285161927</v>
      </c>
      <c r="BK71" s="39">
        <v>7.2551097963474004E-2</v>
      </c>
      <c r="BL71" s="39">
        <f t="shared" si="59"/>
        <v>0.92744890203652597</v>
      </c>
      <c r="BM71" s="39">
        <v>0.100909631944701</v>
      </c>
      <c r="BN71" s="39">
        <f t="shared" si="60"/>
        <v>0.89909036805529896</v>
      </c>
      <c r="BO71" s="39">
        <v>2.23970290286961E-2</v>
      </c>
      <c r="BP71" s="39">
        <f t="shared" si="61"/>
        <v>0.97760297097130389</v>
      </c>
      <c r="BQ71" s="39">
        <v>5.6002689069158382E-2</v>
      </c>
      <c r="BR71" s="39">
        <f t="shared" si="17"/>
        <v>0.94399731093084172</v>
      </c>
      <c r="BS71" s="48">
        <v>0.36438032154899602</v>
      </c>
      <c r="BT71" s="49">
        <v>0.63561967845100398</v>
      </c>
      <c r="BU71" s="219"/>
      <c r="CP71" s="21"/>
      <c r="CR71" s="21"/>
      <c r="CS71" s="22"/>
      <c r="CT71" s="22"/>
    </row>
    <row r="72" spans="38:98" x14ac:dyDescent="0.25">
      <c r="AL72" s="6">
        <v>65</v>
      </c>
      <c r="AM72" s="24">
        <v>7.46711363720865E-2</v>
      </c>
      <c r="AN72" s="24">
        <f t="shared" ref="AN72" si="76">1-AM72</f>
        <v>0.92532886362791356</v>
      </c>
      <c r="AO72" s="24">
        <v>0.11351627698330299</v>
      </c>
      <c r="AP72" s="24">
        <f t="shared" ref="AP72" si="77">1-AO72</f>
        <v>0.88648372301669698</v>
      </c>
      <c r="AQ72" s="24">
        <v>2.2996690253914098E-2</v>
      </c>
      <c r="AR72" s="24">
        <f t="shared" ref="AR72" si="78">1-AQ72</f>
        <v>0.97700330974608596</v>
      </c>
      <c r="AS72" s="24">
        <f t="shared" si="11"/>
        <v>5.9835273498306994E-2</v>
      </c>
      <c r="AT72" s="25">
        <f t="shared" ref="AT72:AT106" si="79">(AP72*0.23)+(AN72*0.31)+(AR72*0.46)</f>
        <v>0.94016472650169303</v>
      </c>
      <c r="AU72" s="213">
        <v>7.4441819060638306E-2</v>
      </c>
      <c r="AV72" s="213">
        <f t="shared" si="13"/>
        <v>0.92555818093936171</v>
      </c>
      <c r="AW72" s="213">
        <v>0.102376049401414</v>
      </c>
      <c r="AX72" s="213">
        <f t="shared" ref="AX72" si="80">1-AW72</f>
        <v>0.89762395059858602</v>
      </c>
      <c r="AY72" s="213">
        <v>2.4058877762384401E-2</v>
      </c>
      <c r="AZ72" s="213">
        <f t="shared" si="19"/>
        <v>0.97594112223761564</v>
      </c>
      <c r="BA72" s="213">
        <f t="shared" si="15"/>
        <v>5.7690539041819922E-2</v>
      </c>
      <c r="BB72" s="213">
        <f t="shared" si="16"/>
        <v>0.94230946095818013</v>
      </c>
      <c r="BC72" s="38">
        <v>7.5276225797075505E-2</v>
      </c>
      <c r="BD72" s="38">
        <f t="shared" ref="BD72" si="81">1-BC72</f>
        <v>0.92472377420292451</v>
      </c>
      <c r="BE72" s="38">
        <v>0.102901179407334</v>
      </c>
      <c r="BF72" s="38">
        <f t="shared" ref="BF72" si="82">1-BE72</f>
        <v>0.89709882059266599</v>
      </c>
      <c r="BG72" s="38">
        <v>2.3630867731543801E-2</v>
      </c>
      <c r="BH72" s="38">
        <f t="shared" ref="BH72" si="83">1-BG72</f>
        <v>0.97636913226845623</v>
      </c>
      <c r="BI72" s="38">
        <v>5.787310041729038E-2</v>
      </c>
      <c r="BJ72" s="38">
        <v>0.94212689958270968</v>
      </c>
      <c r="BK72" s="39">
        <v>7.31731090903983E-2</v>
      </c>
      <c r="BL72" s="39">
        <f t="shared" ref="BL72" si="84">1-BK72</f>
        <v>0.92682689090960169</v>
      </c>
      <c r="BM72" s="39">
        <v>0.10185640744909601</v>
      </c>
      <c r="BN72" s="39">
        <f t="shared" ref="BN72" si="85">1-BM72</f>
        <v>0.89814359255090404</v>
      </c>
      <c r="BO72" s="39">
        <v>2.2746210933891699E-2</v>
      </c>
      <c r="BP72" s="39">
        <f t="shared" ref="BP72:BP135" si="86">1-BO72</f>
        <v>0.97725378906610827</v>
      </c>
      <c r="BQ72" s="39">
        <v>5.6573894560905738E-2</v>
      </c>
      <c r="BR72" s="39">
        <f t="shared" si="17"/>
        <v>0.94342610543909422</v>
      </c>
      <c r="BS72" s="48">
        <v>0.36840925327595497</v>
      </c>
      <c r="BT72" s="49">
        <v>0.63159074672404503</v>
      </c>
      <c r="BU72" s="219"/>
      <c r="CP72" s="21"/>
      <c r="CR72" s="21"/>
      <c r="CS72" s="22"/>
      <c r="CT72" s="22"/>
    </row>
    <row r="73" spans="38:98" x14ac:dyDescent="0.25">
      <c r="AL73" s="6">
        <v>66</v>
      </c>
      <c r="AM73" s="24">
        <v>7.5329673485820106E-2</v>
      </c>
      <c r="AN73" s="24">
        <f t="shared" ref="AN73:AN136" si="87">1-AM73</f>
        <v>0.92467032651417991</v>
      </c>
      <c r="AO73" s="24">
        <v>0.114443066977826</v>
      </c>
      <c r="AP73" s="24">
        <f t="shared" ref="AP73:AP136" si="88">1-AO73</f>
        <v>0.88555693302217398</v>
      </c>
      <c r="AQ73" s="24">
        <v>2.3358799415292598E-2</v>
      </c>
      <c r="AR73" s="24">
        <f t="shared" ref="AR73:AR136" si="89">1-AQ73</f>
        <v>0.97664120058470738</v>
      </c>
      <c r="AS73" s="24">
        <f t="shared" ref="AS73:AS136" si="90">(AO73*0.23)+(AM73*0.31)+(AQ73*0.46)</f>
        <v>6.0419151916538807E-2</v>
      </c>
      <c r="AT73" s="25">
        <f t="shared" si="79"/>
        <v>0.93958084808346121</v>
      </c>
      <c r="AU73" s="213">
        <v>7.5116714247665806E-2</v>
      </c>
      <c r="AV73" s="213">
        <f t="shared" ref="AV73:AV136" si="91">1-AU73</f>
        <v>0.92488328575233414</v>
      </c>
      <c r="AW73" s="213">
        <v>0.103351321325642</v>
      </c>
      <c r="AX73" s="213">
        <f t="shared" ref="AX73" si="92">1-AW73</f>
        <v>0.89664867867435805</v>
      </c>
      <c r="AY73" s="213">
        <v>2.4434641845062399E-2</v>
      </c>
      <c r="AZ73" s="213">
        <f t="shared" si="19"/>
        <v>0.97556535815493761</v>
      </c>
      <c r="BA73" s="213">
        <f t="shared" ref="BA73:BA136" si="93">(AW73*0.23)+(AU73*0.31)+(AY73*0.46)</f>
        <v>5.8296920570402762E-2</v>
      </c>
      <c r="BB73" s="213">
        <f t="shared" ref="BB73:BB136" si="94">(AX73*0.23)+(AV73*0.31)+(AZ73*0.46)</f>
        <v>0.9417030794295973</v>
      </c>
      <c r="BC73" s="38">
        <v>7.58999095463192E-2</v>
      </c>
      <c r="BD73" s="38">
        <f t="shared" ref="BD73:BF136" si="95">1-BC73</f>
        <v>0.9241000904536808</v>
      </c>
      <c r="BE73" s="38">
        <v>0.103870814299653</v>
      </c>
      <c r="BF73" s="38">
        <f t="shared" si="95"/>
        <v>0.89612918570034705</v>
      </c>
      <c r="BG73" s="38">
        <v>2.40023036389365E-2</v>
      </c>
      <c r="BH73" s="38">
        <f t="shared" ref="BH73:BH136" si="96">1-BG73</f>
        <v>0.97599769636106348</v>
      </c>
      <c r="BI73" s="38">
        <v>5.8460318922189933E-2</v>
      </c>
      <c r="BJ73" s="38">
        <v>0.94153968107781005</v>
      </c>
      <c r="BK73" s="39">
        <v>7.3789448285432005E-2</v>
      </c>
      <c r="BL73" s="39">
        <f t="shared" ref="BL73:BL136" si="97">1-BK73</f>
        <v>0.92621055171456801</v>
      </c>
      <c r="BM73" s="39">
        <v>0.102791960758555</v>
      </c>
      <c r="BN73" s="39">
        <f t="shared" ref="BN73:BN136" si="98">1-BM73</f>
        <v>0.89720803924144499</v>
      </c>
      <c r="BO73" s="39">
        <v>2.3095411891753501E-2</v>
      </c>
      <c r="BP73" s="39">
        <f t="shared" si="86"/>
        <v>0.97690458810824654</v>
      </c>
      <c r="BQ73" s="39">
        <v>5.7140769413158182E-2</v>
      </c>
      <c r="BR73" s="39">
        <f t="shared" ref="BR73:BR136" si="99">(BN73*0.23)+(BL73*0.31)+(BP73*0.46)</f>
        <v>0.94285923058684185</v>
      </c>
      <c r="BS73" s="48">
        <v>0.37240544474083803</v>
      </c>
      <c r="BT73" s="49">
        <v>0.62759455525916197</v>
      </c>
      <c r="BU73" s="219"/>
      <c r="CP73" s="21"/>
      <c r="CR73" s="21"/>
      <c r="CS73" s="22"/>
      <c r="CT73" s="22"/>
    </row>
    <row r="74" spans="38:98" x14ac:dyDescent="0.25">
      <c r="AL74" s="6">
        <v>67</v>
      </c>
      <c r="AM74" s="24">
        <v>7.5982174047630593E-2</v>
      </c>
      <c r="AN74" s="24">
        <f t="shared" si="87"/>
        <v>0.92401782595236936</v>
      </c>
      <c r="AO74" s="24">
        <v>0.115364694545221</v>
      </c>
      <c r="AP74" s="24">
        <f t="shared" si="88"/>
        <v>0.88463530545477898</v>
      </c>
      <c r="AQ74" s="24">
        <v>2.37206791634735E-2</v>
      </c>
      <c r="AR74" s="24">
        <f t="shared" si="89"/>
        <v>0.97627932083652647</v>
      </c>
      <c r="AS74" s="24">
        <f t="shared" si="90"/>
        <v>6.0999866115364128E-2</v>
      </c>
      <c r="AT74" s="25">
        <f t="shared" si="79"/>
        <v>0.93900013388463588</v>
      </c>
      <c r="AU74" s="213">
        <v>7.5787473743035197E-2</v>
      </c>
      <c r="AV74" s="213">
        <f t="shared" si="91"/>
        <v>0.92421252625696482</v>
      </c>
      <c r="AW74" s="213">
        <v>0.10432025626517399</v>
      </c>
      <c r="AX74" s="213">
        <f t="shared" ref="AX74" si="100">1-AW74</f>
        <v>0.89567974373482606</v>
      </c>
      <c r="AY74" s="213">
        <v>2.4810557534216199E-2</v>
      </c>
      <c r="AZ74" s="213">
        <f t="shared" si="19"/>
        <v>0.97518944246578376</v>
      </c>
      <c r="BA74" s="213">
        <f t="shared" si="93"/>
        <v>5.8900632267070381E-2</v>
      </c>
      <c r="BB74" s="213">
        <f t="shared" si="94"/>
        <v>0.94109936773292957</v>
      </c>
      <c r="BC74" s="38">
        <v>7.6514650049897603E-2</v>
      </c>
      <c r="BD74" s="38">
        <f t="shared" si="95"/>
        <v>0.92348534995010234</v>
      </c>
      <c r="BE74" s="38">
        <v>0.10483666663501701</v>
      </c>
      <c r="BF74" s="38">
        <f t="shared" si="95"/>
        <v>0.89516333336498299</v>
      </c>
      <c r="BG74" s="38">
        <v>2.4373833514510401E-2</v>
      </c>
      <c r="BH74" s="38">
        <f t="shared" si="96"/>
        <v>0.97562616648548961</v>
      </c>
      <c r="BI74" s="38">
        <v>5.9043938258196954E-2</v>
      </c>
      <c r="BJ74" s="38">
        <v>0.94095606174180302</v>
      </c>
      <c r="BK74" s="39">
        <v>7.4400432255419105E-2</v>
      </c>
      <c r="BL74" s="39">
        <f t="shared" si="97"/>
        <v>0.92559956774458085</v>
      </c>
      <c r="BM74" s="39">
        <v>0.103716807271965</v>
      </c>
      <c r="BN74" s="39">
        <f t="shared" si="98"/>
        <v>0.89628319272803503</v>
      </c>
      <c r="BO74" s="39">
        <v>2.3444656499010501E-2</v>
      </c>
      <c r="BP74" s="39">
        <f t="shared" si="86"/>
        <v>0.97655534350098949</v>
      </c>
      <c r="BQ74" s="39">
        <v>5.7703541661276704E-2</v>
      </c>
      <c r="BR74" s="39">
        <f t="shared" si="99"/>
        <v>0.94229645833872333</v>
      </c>
      <c r="BS74" s="48">
        <v>0.37636575554466201</v>
      </c>
      <c r="BT74" s="49">
        <v>0.62363424445533799</v>
      </c>
      <c r="BU74" s="219"/>
      <c r="CP74" s="21"/>
      <c r="CR74" s="21"/>
      <c r="CS74" s="22"/>
      <c r="CT74" s="22"/>
    </row>
    <row r="75" spans="38:98" x14ac:dyDescent="0.25">
      <c r="AL75" s="6">
        <v>68</v>
      </c>
      <c r="AM75" s="24">
        <v>7.6628292415362606E-2</v>
      </c>
      <c r="AN75" s="24">
        <f t="shared" si="87"/>
        <v>0.92337170758463738</v>
      </c>
      <c r="AO75" s="24">
        <v>0.116281299417025</v>
      </c>
      <c r="AP75" s="24">
        <f t="shared" si="88"/>
        <v>0.88371870058297497</v>
      </c>
      <c r="AQ75" s="24">
        <v>2.4081835305572299E-2</v>
      </c>
      <c r="AR75" s="24">
        <f t="shared" si="89"/>
        <v>0.97591816469442771</v>
      </c>
      <c r="AS75" s="24">
        <f t="shared" si="90"/>
        <v>6.1577113755241414E-2</v>
      </c>
      <c r="AT75" s="25">
        <f t="shared" si="79"/>
        <v>0.93842288624475856</v>
      </c>
      <c r="AU75" s="213">
        <v>7.6454249196764204E-2</v>
      </c>
      <c r="AV75" s="213">
        <f t="shared" si="91"/>
        <v>0.92354575080323575</v>
      </c>
      <c r="AW75" s="213">
        <v>0.105282986648865</v>
      </c>
      <c r="AX75" s="213">
        <f t="shared" ref="AX75" si="101">1-AW75</f>
        <v>0.89471701335113496</v>
      </c>
      <c r="AY75" s="213">
        <v>2.51866281186237E-2</v>
      </c>
      <c r="AZ75" s="213">
        <f t="shared" ref="AZ75:AZ138" si="102">1-AY75</f>
        <v>0.97481337188137629</v>
      </c>
      <c r="BA75" s="213">
        <f t="shared" si="93"/>
        <v>5.9501753114802755E-2</v>
      </c>
      <c r="BB75" s="213">
        <f t="shared" si="94"/>
        <v>0.94049824688519723</v>
      </c>
      <c r="BC75" s="38">
        <v>7.7121123261127703E-2</v>
      </c>
      <c r="BD75" s="38">
        <f t="shared" si="95"/>
        <v>0.92287887673887226</v>
      </c>
      <c r="BE75" s="38">
        <v>0.10579862974461</v>
      </c>
      <c r="BF75" s="38">
        <f t="shared" si="95"/>
        <v>0.89420137025539004</v>
      </c>
      <c r="BG75" s="38">
        <v>2.4745458626564899E-2</v>
      </c>
      <c r="BH75" s="38">
        <f t="shared" si="96"/>
        <v>0.97525454137343515</v>
      </c>
      <c r="BI75" s="38">
        <v>5.9624144020429745E-2</v>
      </c>
      <c r="BJ75" s="38">
        <v>0.9403758559795703</v>
      </c>
      <c r="BK75" s="39">
        <v>7.5006377707203406E-2</v>
      </c>
      <c r="BL75" s="39">
        <f t="shared" si="97"/>
        <v>0.92499362229279658</v>
      </c>
      <c r="BM75" s="39">
        <v>0.104631462388216</v>
      </c>
      <c r="BN75" s="39">
        <f t="shared" si="98"/>
        <v>0.89536853761178403</v>
      </c>
      <c r="BO75" s="39">
        <v>2.3793969352391801E-2</v>
      </c>
      <c r="BP75" s="39">
        <f t="shared" si="86"/>
        <v>0.97620603064760825</v>
      </c>
      <c r="BQ75" s="39">
        <v>5.8262439340622967E-2</v>
      </c>
      <c r="BR75" s="39">
        <f t="shared" si="99"/>
        <v>0.94173756065937708</v>
      </c>
      <c r="BS75" s="48">
        <v>0.38028704528843704</v>
      </c>
      <c r="BT75" s="49">
        <v>0.61971295471156296</v>
      </c>
      <c r="BU75" s="219"/>
      <c r="CP75" s="21"/>
      <c r="CR75" s="21"/>
      <c r="CS75" s="22"/>
      <c r="CT75" s="22"/>
    </row>
    <row r="76" spans="38:98" x14ac:dyDescent="0.25">
      <c r="AL76" s="6">
        <v>69</v>
      </c>
      <c r="AM76" s="24">
        <v>7.7267682946860899E-2</v>
      </c>
      <c r="AN76" s="24">
        <f t="shared" si="87"/>
        <v>0.92273231705313907</v>
      </c>
      <c r="AO76" s="24">
        <v>0.11719302132477399</v>
      </c>
      <c r="AP76" s="24">
        <f t="shared" si="88"/>
        <v>0.88280697867522595</v>
      </c>
      <c r="AQ76" s="24">
        <v>2.4441773648704399E-2</v>
      </c>
      <c r="AR76" s="24">
        <f t="shared" si="89"/>
        <v>0.97555822635129563</v>
      </c>
      <c r="AS76" s="24">
        <f t="shared" si="90"/>
        <v>6.2150592496628923E-2</v>
      </c>
      <c r="AT76" s="25">
        <f t="shared" si="79"/>
        <v>0.93784940750337109</v>
      </c>
      <c r="AU76" s="213">
        <v>7.7117192258870496E-2</v>
      </c>
      <c r="AV76" s="213">
        <f t="shared" si="91"/>
        <v>0.92288280774112952</v>
      </c>
      <c r="AW76" s="213">
        <v>0.106239644905567</v>
      </c>
      <c r="AX76" s="213">
        <f t="shared" ref="AX76" si="103">1-AW76</f>
        <v>0.89376035509443297</v>
      </c>
      <c r="AY76" s="213">
        <v>2.55628568870622E-2</v>
      </c>
      <c r="AZ76" s="213">
        <f t="shared" si="102"/>
        <v>0.97443714311293783</v>
      </c>
      <c r="BA76" s="213">
        <f t="shared" si="93"/>
        <v>6.0100362096578874E-2</v>
      </c>
      <c r="BB76" s="213">
        <f t="shared" si="94"/>
        <v>0.93989963790342124</v>
      </c>
      <c r="BC76" s="38">
        <v>7.7720005133326595E-2</v>
      </c>
      <c r="BD76" s="38">
        <f t="shared" si="95"/>
        <v>0.92227999486667345</v>
      </c>
      <c r="BE76" s="38">
        <v>0.106756596959613</v>
      </c>
      <c r="BF76" s="38">
        <f t="shared" si="95"/>
        <v>0.89324340304038696</v>
      </c>
      <c r="BG76" s="38">
        <v>2.51171802433993E-2</v>
      </c>
      <c r="BH76" s="38">
        <f t="shared" si="96"/>
        <v>0.97488281975660074</v>
      </c>
      <c r="BI76" s="38">
        <v>6.0201121804005914E-2</v>
      </c>
      <c r="BJ76" s="38">
        <v>0.93979887819599406</v>
      </c>
      <c r="BK76" s="39">
        <v>7.5607601347629103E-2</v>
      </c>
      <c r="BL76" s="39">
        <f t="shared" si="97"/>
        <v>0.92439239865237088</v>
      </c>
      <c r="BM76" s="39">
        <v>0.105536441506194</v>
      </c>
      <c r="BN76" s="39">
        <f t="shared" si="98"/>
        <v>0.89446355849380599</v>
      </c>
      <c r="BO76" s="39">
        <v>2.4143375048626299E-2</v>
      </c>
      <c r="BP76" s="39">
        <f t="shared" si="86"/>
        <v>0.97585662495137371</v>
      </c>
      <c r="BQ76" s="39">
        <v>5.8817690486557737E-2</v>
      </c>
      <c r="BR76" s="39">
        <f t="shared" si="99"/>
        <v>0.94118230951344228</v>
      </c>
      <c r="BS76" s="48">
        <v>0.38416617357317695</v>
      </c>
      <c r="BT76" s="42">
        <v>0.61583382642682305</v>
      </c>
      <c r="BU76" s="219"/>
      <c r="CP76" s="21"/>
      <c r="CR76" s="21"/>
      <c r="CS76" s="22"/>
      <c r="CT76" s="22"/>
    </row>
    <row r="77" spans="38:98" x14ac:dyDescent="0.25">
      <c r="AL77" s="6">
        <v>70</v>
      </c>
      <c r="AM77" s="24">
        <v>7.7899999999969799E-2</v>
      </c>
      <c r="AN77" s="24">
        <f t="shared" si="87"/>
        <v>0.92210000000003023</v>
      </c>
      <c r="AO77" s="24">
        <v>0.11810000000000501</v>
      </c>
      <c r="AP77" s="24">
        <f t="shared" si="88"/>
        <v>0.88189999999999502</v>
      </c>
      <c r="AQ77" s="24">
        <v>2.47999999999849E-2</v>
      </c>
      <c r="AR77" s="24">
        <f t="shared" si="89"/>
        <v>0.97520000000001505</v>
      </c>
      <c r="AS77" s="24">
        <f t="shared" si="90"/>
        <v>6.2719999999984843E-2</v>
      </c>
      <c r="AT77" s="25">
        <f t="shared" si="79"/>
        <v>0.93728000000001521</v>
      </c>
      <c r="AU77" s="213">
        <v>7.7776454579371795E-2</v>
      </c>
      <c r="AV77" s="213">
        <f t="shared" si="91"/>
        <v>0.92222354542062823</v>
      </c>
      <c r="AW77" s="213">
        <v>0.10719036346413401</v>
      </c>
      <c r="AX77" s="213">
        <f t="shared" ref="AX77" si="104">1-AW77</f>
        <v>0.89280963653586598</v>
      </c>
      <c r="AY77" s="213">
        <v>2.5939247128309501E-2</v>
      </c>
      <c r="AZ77" s="213">
        <f t="shared" si="102"/>
        <v>0.97406075287169047</v>
      </c>
      <c r="BA77" s="213">
        <f t="shared" si="93"/>
        <v>6.0696538195378451E-2</v>
      </c>
      <c r="BB77" s="213">
        <f t="shared" si="94"/>
        <v>0.93930346180462154</v>
      </c>
      <c r="BC77" s="38">
        <v>7.8311971619811196E-2</v>
      </c>
      <c r="BD77" s="38">
        <f t="shared" si="95"/>
        <v>0.92168802838018882</v>
      </c>
      <c r="BE77" s="38">
        <v>0.10771046161121101</v>
      </c>
      <c r="BF77" s="38">
        <f t="shared" si="95"/>
        <v>0.89228953838878899</v>
      </c>
      <c r="BG77" s="38">
        <v>2.5488999633313102E-2</v>
      </c>
      <c r="BH77" s="38">
        <f t="shared" si="96"/>
        <v>0.97451100036668692</v>
      </c>
      <c r="BI77" s="38">
        <v>6.0775057204044025E-2</v>
      </c>
      <c r="BJ77" s="38">
        <v>0.93922494279595603</v>
      </c>
      <c r="BK77" s="39">
        <v>7.6204419883540001E-2</v>
      </c>
      <c r="BL77" s="39">
        <f t="shared" si="97"/>
        <v>0.92379558011646001</v>
      </c>
      <c r="BM77" s="39">
        <v>0.106432260024789</v>
      </c>
      <c r="BN77" s="39">
        <f t="shared" si="98"/>
        <v>0.893567739975211</v>
      </c>
      <c r="BO77" s="39">
        <v>2.4492898184443002E-2</v>
      </c>
      <c r="BP77" s="39">
        <f t="shared" si="86"/>
        <v>0.975507101815557</v>
      </c>
      <c r="BQ77" s="39">
        <v>5.9369523134442659E-2</v>
      </c>
      <c r="BR77" s="39">
        <f t="shared" si="99"/>
        <v>0.94063047686555734</v>
      </c>
      <c r="BS77" s="48">
        <v>0.38799999999989498</v>
      </c>
      <c r="BT77" s="49">
        <v>0.61200000000010502</v>
      </c>
      <c r="BU77" s="219"/>
      <c r="CP77" s="21"/>
      <c r="CR77" s="21"/>
      <c r="CS77" s="22"/>
      <c r="CT77" s="22"/>
    </row>
    <row r="78" spans="38:98" x14ac:dyDescent="0.25">
      <c r="AL78" s="6">
        <v>71</v>
      </c>
      <c r="AM78" s="24">
        <v>7.8525139844588698E-2</v>
      </c>
      <c r="AN78" s="24">
        <f t="shared" si="87"/>
        <v>0.92147486015541125</v>
      </c>
      <c r="AO78" s="24">
        <v>0.11900233552435099</v>
      </c>
      <c r="AP78" s="24">
        <f t="shared" si="88"/>
        <v>0.88099766447564898</v>
      </c>
      <c r="AQ78" s="24">
        <v>2.5156140785003101E-2</v>
      </c>
      <c r="AR78" s="24">
        <f t="shared" si="89"/>
        <v>0.97484385921499694</v>
      </c>
      <c r="AS78" s="24">
        <f t="shared" si="90"/>
        <v>6.3285155283524658E-2</v>
      </c>
      <c r="AT78" s="25">
        <f t="shared" si="79"/>
        <v>0.93671484471647548</v>
      </c>
      <c r="AU78" s="213">
        <v>7.84321878082858E-2</v>
      </c>
      <c r="AV78" s="213">
        <f t="shared" si="91"/>
        <v>0.92156781219171424</v>
      </c>
      <c r="AW78" s="213">
        <v>0.108135274753418</v>
      </c>
      <c r="AX78" s="213">
        <f t="shared" ref="AX78" si="105">1-AW78</f>
        <v>0.891864725246582</v>
      </c>
      <c r="AY78" s="213">
        <v>2.63158021311432E-2</v>
      </c>
      <c r="AZ78" s="213">
        <f t="shared" si="102"/>
        <v>0.97368419786885685</v>
      </c>
      <c r="BA78" s="213">
        <f t="shared" si="93"/>
        <v>6.1290360394180614E-2</v>
      </c>
      <c r="BB78" s="213">
        <f t="shared" si="94"/>
        <v>0.93870963960581943</v>
      </c>
      <c r="BC78" s="38">
        <v>7.8897698673898703E-2</v>
      </c>
      <c r="BD78" s="38">
        <f t="shared" si="95"/>
        <v>0.92110230132610127</v>
      </c>
      <c r="BE78" s="38">
        <v>0.10866011703058399</v>
      </c>
      <c r="BF78" s="38">
        <f t="shared" si="95"/>
        <v>0.89133988296941602</v>
      </c>
      <c r="BG78" s="38">
        <v>2.5860918064605699E-2</v>
      </c>
      <c r="BH78" s="38">
        <f t="shared" si="96"/>
        <v>0.97413908193539434</v>
      </c>
      <c r="BI78" s="38">
        <v>6.1346135815661534E-2</v>
      </c>
      <c r="BJ78" s="38">
        <v>0.93865386418433849</v>
      </c>
      <c r="BK78" s="39">
        <v>7.67971500217801E-2</v>
      </c>
      <c r="BL78" s="39">
        <f t="shared" si="97"/>
        <v>0.92320284997821989</v>
      </c>
      <c r="BM78" s="39">
        <v>0.107319433342888</v>
      </c>
      <c r="BN78" s="39">
        <f t="shared" si="98"/>
        <v>0.89268056665711204</v>
      </c>
      <c r="BO78" s="39">
        <v>2.4842563356571E-2</v>
      </c>
      <c r="BP78" s="39">
        <f t="shared" si="86"/>
        <v>0.97515743664342902</v>
      </c>
      <c r="BQ78" s="39">
        <v>5.9918165319638735E-2</v>
      </c>
      <c r="BR78" s="39">
        <f t="shared" si="99"/>
        <v>0.94008183468036133</v>
      </c>
      <c r="BS78" s="48">
        <v>0.39178622839530497</v>
      </c>
      <c r="BT78" s="49">
        <v>0.60821377160469503</v>
      </c>
      <c r="BU78" s="219"/>
      <c r="CP78" s="21"/>
      <c r="CR78" s="21"/>
      <c r="CS78" s="22"/>
      <c r="CT78" s="22"/>
    </row>
    <row r="79" spans="38:98" x14ac:dyDescent="0.25">
      <c r="AL79" s="6">
        <v>72</v>
      </c>
      <c r="AM79" s="24">
        <v>7.9143966398835003E-2</v>
      </c>
      <c r="AN79" s="24">
        <f t="shared" si="87"/>
        <v>0.92085603360116497</v>
      </c>
      <c r="AO79" s="24">
        <v>0.119899969379841</v>
      </c>
      <c r="AP79" s="24">
        <f t="shared" si="88"/>
        <v>0.88010003062015896</v>
      </c>
      <c r="AQ79" s="24">
        <v>2.5510304903242499E-2</v>
      </c>
      <c r="AR79" s="24">
        <f t="shared" si="89"/>
        <v>0.97448969509675754</v>
      </c>
      <c r="AS79" s="24">
        <f t="shared" si="90"/>
        <v>6.3846362796493833E-2</v>
      </c>
      <c r="AT79" s="25">
        <f t="shared" si="79"/>
        <v>0.93615363720350619</v>
      </c>
      <c r="AU79" s="213">
        <v>7.9084543595630302E-2</v>
      </c>
      <c r="AV79" s="213">
        <f t="shared" si="91"/>
        <v>0.92091545640436967</v>
      </c>
      <c r="AW79" s="213">
        <v>0.109074511202272</v>
      </c>
      <c r="AX79" s="213">
        <f t="shared" ref="AX79" si="106">1-AW79</f>
        <v>0.89092548879772804</v>
      </c>
      <c r="AY79" s="213">
        <v>2.6692525184340701E-2</v>
      </c>
      <c r="AZ79" s="213">
        <f t="shared" si="102"/>
        <v>0.97330747481565927</v>
      </c>
      <c r="BA79" s="213">
        <f t="shared" si="93"/>
        <v>6.188190767596468E-2</v>
      </c>
      <c r="BB79" s="213">
        <f t="shared" si="94"/>
        <v>0.93811809232403531</v>
      </c>
      <c r="BC79" s="38">
        <v>7.9477862248905906E-2</v>
      </c>
      <c r="BD79" s="38">
        <f t="shared" si="95"/>
        <v>0.92052213775109415</v>
      </c>
      <c r="BE79" s="38">
        <v>0.109605456548916</v>
      </c>
      <c r="BF79" s="38">
        <f t="shared" si="95"/>
        <v>0.89039454345108404</v>
      </c>
      <c r="BG79" s="38">
        <v>2.62329368055765E-2</v>
      </c>
      <c r="BH79" s="38">
        <f t="shared" si="96"/>
        <v>0.97376706319442352</v>
      </c>
      <c r="BI79" s="38">
        <v>6.1914543233976702E-2</v>
      </c>
      <c r="BJ79" s="38">
        <v>0.93808545676602328</v>
      </c>
      <c r="BK79" s="39">
        <v>7.7386108469193304E-2</v>
      </c>
      <c r="BL79" s="39">
        <f t="shared" si="97"/>
        <v>0.92261389153080664</v>
      </c>
      <c r="BM79" s="39">
        <v>0.10819847685938</v>
      </c>
      <c r="BN79" s="39">
        <f t="shared" si="98"/>
        <v>0.89180152314062</v>
      </c>
      <c r="BO79" s="39">
        <v>2.5192395161739298E-2</v>
      </c>
      <c r="BP79" s="39">
        <f t="shared" si="86"/>
        <v>0.97480760483826068</v>
      </c>
      <c r="BQ79" s="39">
        <v>6.0463845077507405E-2</v>
      </c>
      <c r="BR79" s="39">
        <f t="shared" si="99"/>
        <v>0.93953615492249254</v>
      </c>
      <c r="BS79" s="48">
        <v>0.395525939488928</v>
      </c>
      <c r="BT79" s="49">
        <v>0.604474060511072</v>
      </c>
      <c r="BU79" s="219"/>
      <c r="CP79" s="21"/>
      <c r="CR79" s="21"/>
      <c r="CS79" s="22"/>
      <c r="CT79" s="22"/>
    </row>
    <row r="80" spans="38:98" x14ac:dyDescent="0.25">
      <c r="AL80" s="6">
        <v>73</v>
      </c>
      <c r="AM80" s="24">
        <v>7.9757585492880798E-2</v>
      </c>
      <c r="AN80" s="24">
        <f t="shared" si="87"/>
        <v>0.92024241450711919</v>
      </c>
      <c r="AO80" s="24">
        <v>0.12079280339859901</v>
      </c>
      <c r="AP80" s="24">
        <f t="shared" si="88"/>
        <v>0.87920719660140101</v>
      </c>
      <c r="AQ80" s="24">
        <v>2.5862721872660501E-2</v>
      </c>
      <c r="AR80" s="24">
        <f t="shared" si="89"/>
        <v>0.97413727812733952</v>
      </c>
      <c r="AS80" s="24">
        <f t="shared" si="90"/>
        <v>6.4404048345894638E-2</v>
      </c>
      <c r="AT80" s="25">
        <f t="shared" si="79"/>
        <v>0.93559595165410536</v>
      </c>
      <c r="AU80" s="213">
        <v>7.9733673591422999E-2</v>
      </c>
      <c r="AV80" s="213">
        <f t="shared" si="91"/>
        <v>0.92026632640857697</v>
      </c>
      <c r="AW80" s="213">
        <v>0.11000820523955</v>
      </c>
      <c r="AX80" s="213">
        <f t="shared" ref="AX80" si="107">1-AW80</f>
        <v>0.88999179476044998</v>
      </c>
      <c r="AY80" s="213">
        <v>2.7069419576679701E-2</v>
      </c>
      <c r="AZ80" s="213">
        <f t="shared" si="102"/>
        <v>0.97293058042332026</v>
      </c>
      <c r="BA80" s="213">
        <f t="shared" si="93"/>
        <v>6.2471259023710292E-2</v>
      </c>
      <c r="BB80" s="213">
        <f t="shared" si="94"/>
        <v>0.93752874097628958</v>
      </c>
      <c r="BC80" s="38">
        <v>8.0053138298150001E-2</v>
      </c>
      <c r="BD80" s="38">
        <f t="shared" si="95"/>
        <v>0.91994686170185003</v>
      </c>
      <c r="BE80" s="38">
        <v>0.11054637349738999</v>
      </c>
      <c r="BF80" s="38">
        <f t="shared" si="95"/>
        <v>0.88945362650261006</v>
      </c>
      <c r="BG80" s="38">
        <v>2.6605057124524899E-2</v>
      </c>
      <c r="BH80" s="38">
        <f t="shared" si="96"/>
        <v>0.97339494287547512</v>
      </c>
      <c r="BI80" s="38">
        <v>6.2480465054107662E-2</v>
      </c>
      <c r="BJ80" s="38">
        <v>0.93751953494589246</v>
      </c>
      <c r="BK80" s="39">
        <v>7.7971611932623502E-2</v>
      </c>
      <c r="BL80" s="39">
        <f t="shared" si="97"/>
        <v>0.92202838806737653</v>
      </c>
      <c r="BM80" s="39">
        <v>0.109069905973151</v>
      </c>
      <c r="BN80" s="39">
        <f t="shared" si="98"/>
        <v>0.89093009402684897</v>
      </c>
      <c r="BO80" s="39">
        <v>2.5542418196676801E-2</v>
      </c>
      <c r="BP80" s="39">
        <f t="shared" si="86"/>
        <v>0.9744575818033232</v>
      </c>
      <c r="BQ80" s="39">
        <v>6.1006790443409349E-2</v>
      </c>
      <c r="BR80" s="39">
        <f t="shared" si="99"/>
        <v>0.93899320955659071</v>
      </c>
      <c r="BS80" s="48">
        <v>0.39922105823598297</v>
      </c>
      <c r="BT80" s="49">
        <v>0.60077894176401703</v>
      </c>
      <c r="BU80" s="219"/>
      <c r="CP80" s="21"/>
      <c r="CR80" s="21"/>
      <c r="CS80" s="22"/>
      <c r="CT80" s="22"/>
    </row>
    <row r="81" spans="38:98" x14ac:dyDescent="0.25">
      <c r="AL81" s="6">
        <v>74</v>
      </c>
      <c r="AM81" s="24">
        <v>8.0367102956898306E-2</v>
      </c>
      <c r="AN81" s="24">
        <f t="shared" si="87"/>
        <v>0.91963289704310169</v>
      </c>
      <c r="AO81" s="24">
        <v>0.121680739412752</v>
      </c>
      <c r="AP81" s="24">
        <f t="shared" si="88"/>
        <v>0.87831926058724796</v>
      </c>
      <c r="AQ81" s="24">
        <v>2.62136212112144E-2</v>
      </c>
      <c r="AR81" s="24">
        <f t="shared" si="89"/>
        <v>0.9737863787887856</v>
      </c>
      <c r="AS81" s="24">
        <f t="shared" si="90"/>
        <v>6.4958637738730063E-2</v>
      </c>
      <c r="AT81" s="25">
        <f t="shared" si="79"/>
        <v>0.93504136226126988</v>
      </c>
      <c r="AU81" s="213">
        <v>8.03797294456816E-2</v>
      </c>
      <c r="AV81" s="213">
        <f t="shared" si="91"/>
        <v>0.91962027055431839</v>
      </c>
      <c r="AW81" s="213">
        <v>0.110936489294104</v>
      </c>
      <c r="AX81" s="213">
        <f t="shared" ref="AX81" si="108">1-AW81</f>
        <v>0.88906351070589595</v>
      </c>
      <c r="AY81" s="213">
        <v>2.7446488596937799E-2</v>
      </c>
      <c r="AZ81" s="213">
        <f t="shared" si="102"/>
        <v>0.97255351140306223</v>
      </c>
      <c r="BA81" s="213">
        <f t="shared" si="93"/>
        <v>6.3058493420396614E-2</v>
      </c>
      <c r="BB81" s="213">
        <f t="shared" si="94"/>
        <v>0.9369415065796034</v>
      </c>
      <c r="BC81" s="38">
        <v>8.0624202774948001E-2</v>
      </c>
      <c r="BD81" s="38">
        <f t="shared" si="95"/>
        <v>0.91937579722505203</v>
      </c>
      <c r="BE81" s="38">
        <v>0.111482761207187</v>
      </c>
      <c r="BF81" s="38">
        <f t="shared" si="95"/>
        <v>0.88851723879281297</v>
      </c>
      <c r="BG81" s="38">
        <v>2.6977280289750199E-2</v>
      </c>
      <c r="BH81" s="38">
        <f t="shared" si="96"/>
        <v>0.97302271971024978</v>
      </c>
      <c r="BI81" s="38">
        <v>6.3044086871171981E-2</v>
      </c>
      <c r="BJ81" s="38">
        <v>0.93695591312882798</v>
      </c>
      <c r="BK81" s="39">
        <v>7.8553977118914806E-2</v>
      </c>
      <c r="BL81" s="39">
        <f t="shared" si="97"/>
        <v>0.92144602288108524</v>
      </c>
      <c r="BM81" s="39">
        <v>0.109934236083091</v>
      </c>
      <c r="BN81" s="39">
        <f t="shared" si="98"/>
        <v>0.89006576391690895</v>
      </c>
      <c r="BO81" s="39">
        <v>2.5892657058112601E-2</v>
      </c>
      <c r="BP81" s="39">
        <f t="shared" si="86"/>
        <v>0.97410734294188739</v>
      </c>
      <c r="BQ81" s="39">
        <v>6.1547229452706312E-2</v>
      </c>
      <c r="BR81" s="39">
        <f t="shared" si="99"/>
        <v>0.9384527705472937</v>
      </c>
      <c r="BS81" s="48">
        <v>0.40287350959169099</v>
      </c>
      <c r="BT81" s="49">
        <v>0.59712649040830901</v>
      </c>
      <c r="BU81" s="219"/>
      <c r="CP81" s="21"/>
      <c r="CR81" s="21"/>
      <c r="CS81" s="22"/>
      <c r="CT81" s="22"/>
    </row>
    <row r="82" spans="38:98" x14ac:dyDescent="0.25">
      <c r="AL82" s="6">
        <v>75</v>
      </c>
      <c r="AM82" s="24">
        <v>8.0973624621059503E-2</v>
      </c>
      <c r="AN82" s="24">
        <f t="shared" si="87"/>
        <v>0.9190263753789405</v>
      </c>
      <c r="AO82" s="24">
        <v>0.122563679254426</v>
      </c>
      <c r="AP82" s="24">
        <f t="shared" si="88"/>
        <v>0.87743632074557398</v>
      </c>
      <c r="AQ82" s="24">
        <v>2.65632324368614E-2</v>
      </c>
      <c r="AR82" s="24">
        <f t="shared" si="89"/>
        <v>0.97343676756313857</v>
      </c>
      <c r="AS82" s="24">
        <f t="shared" si="90"/>
        <v>6.5510556782002669E-2</v>
      </c>
      <c r="AT82" s="25">
        <f t="shared" si="79"/>
        <v>0.93448944321799732</v>
      </c>
      <c r="AU82" s="213">
        <v>8.1022862808423801E-2</v>
      </c>
      <c r="AV82" s="213">
        <f t="shared" si="91"/>
        <v>0.91897713719157625</v>
      </c>
      <c r="AW82" s="213">
        <v>0.111859495794788</v>
      </c>
      <c r="AX82" s="213">
        <f t="shared" ref="AX82" si="109">1-AW82</f>
        <v>0.88814050420521196</v>
      </c>
      <c r="AY82" s="213">
        <v>2.7823735533892599E-2</v>
      </c>
      <c r="AZ82" s="213">
        <f t="shared" si="102"/>
        <v>0.97217626446610739</v>
      </c>
      <c r="BA82" s="213">
        <f t="shared" si="93"/>
        <v>6.3643689849003218E-2</v>
      </c>
      <c r="BB82" s="213">
        <f t="shared" si="94"/>
        <v>0.93635631015099685</v>
      </c>
      <c r="BC82" s="38">
        <v>8.1191731632616795E-2</v>
      </c>
      <c r="BD82" s="38">
        <f t="shared" si="95"/>
        <v>0.91880826836738316</v>
      </c>
      <c r="BE82" s="38">
        <v>0.11241451300949</v>
      </c>
      <c r="BF82" s="38">
        <f t="shared" si="95"/>
        <v>0.88758548699050999</v>
      </c>
      <c r="BG82" s="38">
        <v>2.73496075695518E-2</v>
      </c>
      <c r="BH82" s="38">
        <f t="shared" si="96"/>
        <v>0.97265039243044815</v>
      </c>
      <c r="BI82" s="38">
        <v>6.3605594280287739E-2</v>
      </c>
      <c r="BJ82" s="38">
        <v>0.93639440571971222</v>
      </c>
      <c r="BK82" s="39">
        <v>7.9133520734911103E-2</v>
      </c>
      <c r="BL82" s="39">
        <f t="shared" si="97"/>
        <v>0.92086647926508891</v>
      </c>
      <c r="BM82" s="39">
        <v>0.11079198258808801</v>
      </c>
      <c r="BN82" s="39">
        <f t="shared" si="98"/>
        <v>0.88920801741191202</v>
      </c>
      <c r="BO82" s="39">
        <v>2.62431363427757E-2</v>
      </c>
      <c r="BP82" s="39">
        <f t="shared" si="86"/>
        <v>0.97375686365722425</v>
      </c>
      <c r="BQ82" s="39">
        <v>6.2085390140759505E-2</v>
      </c>
      <c r="BR82" s="39">
        <f t="shared" si="99"/>
        <v>0.93791460985924047</v>
      </c>
      <c r="BS82" s="48">
        <v>0.40648521851127195</v>
      </c>
      <c r="BT82" s="49">
        <v>0.59351478148872805</v>
      </c>
      <c r="BU82" s="219"/>
      <c r="CP82" s="21"/>
      <c r="CR82" s="21"/>
      <c r="CS82" s="22"/>
      <c r="CT82" s="22"/>
    </row>
    <row r="83" spans="38:98" x14ac:dyDescent="0.25">
      <c r="AL83" s="6">
        <v>76</v>
      </c>
      <c r="AM83" s="24">
        <v>8.1578256315536599E-2</v>
      </c>
      <c r="AN83" s="24">
        <f t="shared" si="87"/>
        <v>0.91842174368446339</v>
      </c>
      <c r="AO83" s="24">
        <v>0.123441524755746</v>
      </c>
      <c r="AP83" s="24">
        <f t="shared" si="88"/>
        <v>0.87655847524425401</v>
      </c>
      <c r="AQ83" s="24">
        <v>2.6911785067559001E-2</v>
      </c>
      <c r="AR83" s="24">
        <f t="shared" si="89"/>
        <v>0.97308821493244102</v>
      </c>
      <c r="AS83" s="24">
        <f t="shared" si="90"/>
        <v>6.6060231282715071E-2</v>
      </c>
      <c r="AT83" s="25">
        <f t="shared" si="79"/>
        <v>0.93393976871728501</v>
      </c>
      <c r="AU83" s="213">
        <v>8.1663225329667397E-2</v>
      </c>
      <c r="AV83" s="213">
        <f t="shared" si="91"/>
        <v>0.91833677467033259</v>
      </c>
      <c r="AW83" s="213">
        <v>0.11277735717045299</v>
      </c>
      <c r="AX83" s="213">
        <f t="shared" ref="AX83" si="110">1-AW83</f>
        <v>0.88722264282954699</v>
      </c>
      <c r="AY83" s="213">
        <v>2.8201163676321601E-2</v>
      </c>
      <c r="AZ83" s="213">
        <f t="shared" si="102"/>
        <v>0.97179883632367836</v>
      </c>
      <c r="BA83" s="213">
        <f t="shared" si="93"/>
        <v>6.422692729250902E-2</v>
      </c>
      <c r="BB83" s="213">
        <f t="shared" si="94"/>
        <v>0.93577307270749088</v>
      </c>
      <c r="BC83" s="38">
        <v>8.1756400824473496E-2</v>
      </c>
      <c r="BD83" s="38">
        <f t="shared" si="95"/>
        <v>0.91824359917552645</v>
      </c>
      <c r="BE83" s="38">
        <v>0.11334152223548299</v>
      </c>
      <c r="BF83" s="38">
        <f t="shared" si="95"/>
        <v>0.88665847776451701</v>
      </c>
      <c r="BG83" s="38">
        <v>2.7722040232229302E-2</v>
      </c>
      <c r="BH83" s="38">
        <f t="shared" si="96"/>
        <v>0.97227795976777065</v>
      </c>
      <c r="BI83" s="38">
        <v>6.4165172876573348E-2</v>
      </c>
      <c r="BJ83" s="38">
        <v>0.93583482712342669</v>
      </c>
      <c r="BK83" s="39">
        <v>7.9710559487456298E-2</v>
      </c>
      <c r="BL83" s="39">
        <f t="shared" si="97"/>
        <v>0.92028944051254369</v>
      </c>
      <c r="BM83" s="39">
        <v>0.111643660887029</v>
      </c>
      <c r="BN83" s="39">
        <f t="shared" si="98"/>
        <v>0.88835633911297096</v>
      </c>
      <c r="BO83" s="39">
        <v>2.65938806473951E-2</v>
      </c>
      <c r="BP83" s="39">
        <f t="shared" si="86"/>
        <v>0.9734061193526049</v>
      </c>
      <c r="BQ83" s="39">
        <v>6.2621500542929864E-2</v>
      </c>
      <c r="BR83" s="39">
        <f t="shared" si="99"/>
        <v>0.93737849945707019</v>
      </c>
      <c r="BS83" s="48">
        <v>0.41005810994994796</v>
      </c>
      <c r="BT83" s="49">
        <v>0.58994189005005204</v>
      </c>
      <c r="BU83" s="219"/>
      <c r="CP83" s="21"/>
      <c r="CR83" s="21"/>
      <c r="CS83" s="22"/>
      <c r="CT83" s="22"/>
    </row>
    <row r="84" spans="38:98" x14ac:dyDescent="0.25">
      <c r="AL84" s="6">
        <v>77</v>
      </c>
      <c r="AM84" s="24">
        <v>8.2182103870501594E-2</v>
      </c>
      <c r="AN84" s="24">
        <f t="shared" si="87"/>
        <v>0.91781789612949838</v>
      </c>
      <c r="AO84" s="24">
        <v>0.124314177748839</v>
      </c>
      <c r="AP84" s="24">
        <f t="shared" si="88"/>
        <v>0.87568582225116098</v>
      </c>
      <c r="AQ84" s="24">
        <v>2.72595086212645E-2</v>
      </c>
      <c r="AR84" s="24">
        <f t="shared" si="89"/>
        <v>0.97274049137873553</v>
      </c>
      <c r="AS84" s="24">
        <f t="shared" si="90"/>
        <v>6.6608087047870135E-2</v>
      </c>
      <c r="AT84" s="25">
        <f t="shared" si="79"/>
        <v>0.93339191295212998</v>
      </c>
      <c r="AU84" s="213">
        <v>8.2300968659429999E-2</v>
      </c>
      <c r="AV84" s="213">
        <f t="shared" si="91"/>
        <v>0.91769903134056996</v>
      </c>
      <c r="AW84" s="213">
        <v>0.113690205849955</v>
      </c>
      <c r="AX84" s="213">
        <f t="shared" ref="AX84" si="111">1-AW84</f>
        <v>0.88630979415004496</v>
      </c>
      <c r="AY84" s="213">
        <v>2.8578776313002499E-2</v>
      </c>
      <c r="AZ84" s="213">
        <f t="shared" si="102"/>
        <v>0.97142122368699746</v>
      </c>
      <c r="BA84" s="213">
        <f t="shared" si="93"/>
        <v>6.4808284733894106E-2</v>
      </c>
      <c r="BB84" s="213">
        <f t="shared" si="94"/>
        <v>0.93519171526610589</v>
      </c>
      <c r="BC84" s="38">
        <v>8.2318886303835201E-2</v>
      </c>
      <c r="BD84" s="38">
        <f t="shared" si="95"/>
        <v>0.91768111369616479</v>
      </c>
      <c r="BE84" s="38">
        <v>0.114263682216347</v>
      </c>
      <c r="BF84" s="38">
        <f t="shared" si="95"/>
        <v>0.88573631778365303</v>
      </c>
      <c r="BG84" s="38">
        <v>2.8094579546081799E-2</v>
      </c>
      <c r="BH84" s="38">
        <f t="shared" si="96"/>
        <v>0.97190542045391815</v>
      </c>
      <c r="BI84" s="38">
        <v>6.4723008255146361E-2</v>
      </c>
      <c r="BJ84" s="38">
        <v>0.93527699174485357</v>
      </c>
      <c r="BK84" s="39">
        <v>8.0285410083394404E-2</v>
      </c>
      <c r="BL84" s="39">
        <f t="shared" si="97"/>
        <v>0.9197145899166056</v>
      </c>
      <c r="BM84" s="39">
        <v>0.112489786378803</v>
      </c>
      <c r="BN84" s="39">
        <f t="shared" si="98"/>
        <v>0.88751021362119697</v>
      </c>
      <c r="BO84" s="39">
        <v>2.6944914568699799E-2</v>
      </c>
      <c r="BP84" s="39">
        <f t="shared" si="86"/>
        <v>0.97305508543130015</v>
      </c>
      <c r="BQ84" s="39">
        <v>6.3155788694578857E-2</v>
      </c>
      <c r="BR84" s="39">
        <f t="shared" si="99"/>
        <v>0.93684421130542117</v>
      </c>
      <c r="BS84" s="48">
        <v>0.41359410886294001</v>
      </c>
      <c r="BT84" s="49">
        <v>0.58640589113705999</v>
      </c>
      <c r="BU84" s="219"/>
      <c r="CP84" s="21"/>
      <c r="CR84" s="21"/>
      <c r="CS84" s="22"/>
      <c r="CT84" s="22"/>
    </row>
    <row r="85" spans="38:98" x14ac:dyDescent="0.25">
      <c r="AL85" s="6">
        <v>78</v>
      </c>
      <c r="AM85" s="24">
        <v>8.2786273116126699E-2</v>
      </c>
      <c r="AN85" s="24">
        <f t="shared" si="87"/>
        <v>0.91721372688387326</v>
      </c>
      <c r="AO85" s="24">
        <v>0.12518154006582899</v>
      </c>
      <c r="AP85" s="24">
        <f t="shared" si="88"/>
        <v>0.87481845993417107</v>
      </c>
      <c r="AQ85" s="24">
        <v>2.7606632615935101E-2</v>
      </c>
      <c r="AR85" s="24">
        <f t="shared" si="89"/>
        <v>0.9723933673840649</v>
      </c>
      <c r="AS85" s="24">
        <f t="shared" si="90"/>
        <v>6.7154549884470088E-2</v>
      </c>
      <c r="AT85" s="25">
        <f t="shared" si="79"/>
        <v>0.93284545011552988</v>
      </c>
      <c r="AU85" s="213">
        <v>8.2936244447729401E-2</v>
      </c>
      <c r="AV85" s="213">
        <f t="shared" si="91"/>
        <v>0.9170637555522706</v>
      </c>
      <c r="AW85" s="213">
        <v>0.114598174262144</v>
      </c>
      <c r="AX85" s="213">
        <f t="shared" ref="AX85" si="112">1-AW85</f>
        <v>0.88540182573785597</v>
      </c>
      <c r="AY85" s="213">
        <v>2.8956576732712801E-2</v>
      </c>
      <c r="AZ85" s="213">
        <f t="shared" si="102"/>
        <v>0.97104342326728721</v>
      </c>
      <c r="BA85" s="213">
        <f t="shared" si="93"/>
        <v>6.5387841156137119E-2</v>
      </c>
      <c r="BB85" s="213">
        <f t="shared" si="94"/>
        <v>0.93461215884386295</v>
      </c>
      <c r="BC85" s="38">
        <v>8.2879864024018798E-2</v>
      </c>
      <c r="BD85" s="38">
        <f t="shared" si="95"/>
        <v>0.91712013597598119</v>
      </c>
      <c r="BE85" s="38">
        <v>0.115180886283265</v>
      </c>
      <c r="BF85" s="38">
        <f t="shared" si="95"/>
        <v>0.88481911371673494</v>
      </c>
      <c r="BG85" s="38">
        <v>2.84672267794089E-2</v>
      </c>
      <c r="BH85" s="38">
        <f t="shared" si="96"/>
        <v>0.97153277322059106</v>
      </c>
      <c r="BI85" s="38">
        <v>6.5279286011124885E-2</v>
      </c>
      <c r="BJ85" s="38">
        <v>0.93472071398887513</v>
      </c>
      <c r="BK85" s="39">
        <v>8.0858389229569394E-2</v>
      </c>
      <c r="BL85" s="39">
        <f t="shared" si="97"/>
        <v>0.91914161077043066</v>
      </c>
      <c r="BM85" s="39">
        <v>0.113330874462297</v>
      </c>
      <c r="BN85" s="39">
        <f t="shared" si="98"/>
        <v>0.88666912553770305</v>
      </c>
      <c r="BO85" s="39">
        <v>2.7296262703418801E-2</v>
      </c>
      <c r="BP85" s="39">
        <f t="shared" si="86"/>
        <v>0.97270373729658122</v>
      </c>
      <c r="BQ85" s="39">
        <v>6.3688482631067467E-2</v>
      </c>
      <c r="BR85" s="39">
        <f t="shared" si="99"/>
        <v>0.9363115173689327</v>
      </c>
      <c r="BS85" s="48">
        <v>0.41709514020546601</v>
      </c>
      <c r="BT85" s="49">
        <v>0.58290485979453399</v>
      </c>
      <c r="BU85" s="219"/>
      <c r="CP85" s="21"/>
      <c r="CR85" s="21"/>
      <c r="CS85" s="22"/>
      <c r="CT85" s="22"/>
    </row>
    <row r="86" spans="38:98" x14ac:dyDescent="0.25">
      <c r="AL86" s="6">
        <v>79</v>
      </c>
      <c r="AM86" s="24">
        <v>8.3391869882583902E-2</v>
      </c>
      <c r="AN86" s="24">
        <f t="shared" si="87"/>
        <v>0.91660813011741604</v>
      </c>
      <c r="AO86" s="24">
        <v>0.12604351353884199</v>
      </c>
      <c r="AP86" s="24">
        <f t="shared" si="88"/>
        <v>0.87395648646115798</v>
      </c>
      <c r="AQ86" s="24">
        <v>2.7953386569528199E-2</v>
      </c>
      <c r="AR86" s="24">
        <f t="shared" si="89"/>
        <v>0.97204661343047183</v>
      </c>
      <c r="AS86" s="24">
        <f t="shared" si="90"/>
        <v>6.7700045599517644E-2</v>
      </c>
      <c r="AT86" s="25">
        <f t="shared" si="79"/>
        <v>0.93229995440048241</v>
      </c>
      <c r="AU86" s="213">
        <v>8.3569204344583203E-2</v>
      </c>
      <c r="AV86" s="213">
        <f t="shared" si="91"/>
        <v>0.91643079565541674</v>
      </c>
      <c r="AW86" s="213">
        <v>0.115501394835875</v>
      </c>
      <c r="AX86" s="213">
        <f t="shared" ref="AX86" si="113">1-AW86</f>
        <v>0.88449860516412504</v>
      </c>
      <c r="AY86" s="213">
        <v>2.9334568224230102E-2</v>
      </c>
      <c r="AZ86" s="213">
        <f t="shared" si="102"/>
        <v>0.97066543177576992</v>
      </c>
      <c r="BA86" s="213">
        <f t="shared" si="93"/>
        <v>6.5965675542217897E-2</v>
      </c>
      <c r="BB86" s="213">
        <f t="shared" si="94"/>
        <v>0.93403432445778223</v>
      </c>
      <c r="BC86" s="38">
        <v>8.3440009938341303E-2</v>
      </c>
      <c r="BD86" s="38">
        <f t="shared" si="95"/>
        <v>0.91655999006165867</v>
      </c>
      <c r="BE86" s="38">
        <v>0.11609302776742</v>
      </c>
      <c r="BF86" s="38">
        <f t="shared" si="95"/>
        <v>0.88390697223257997</v>
      </c>
      <c r="BG86" s="38">
        <v>2.8839983200510001E-2</v>
      </c>
      <c r="BH86" s="38">
        <f t="shared" si="96"/>
        <v>0.97116001679949004</v>
      </c>
      <c r="BI86" s="38">
        <v>6.5834191739627013E-2</v>
      </c>
      <c r="BJ86" s="38">
        <v>0.93416580826037299</v>
      </c>
      <c r="BK86" s="39">
        <v>8.1429813632825102E-2</v>
      </c>
      <c r="BL86" s="39">
        <f t="shared" si="97"/>
        <v>0.91857018636717491</v>
      </c>
      <c r="BM86" s="39">
        <v>0.1141674405364</v>
      </c>
      <c r="BN86" s="39">
        <f t="shared" si="98"/>
        <v>0.88583255946359996</v>
      </c>
      <c r="BO86" s="39">
        <v>2.76479496482811E-2</v>
      </c>
      <c r="BP86" s="39">
        <f t="shared" si="86"/>
        <v>0.9723520503517189</v>
      </c>
      <c r="BQ86" s="39">
        <v>6.4219810387757092E-2</v>
      </c>
      <c r="BR86" s="39">
        <f t="shared" si="99"/>
        <v>0.93578018961224285</v>
      </c>
      <c r="BS86" s="48">
        <v>0.42056312893275005</v>
      </c>
      <c r="BT86" s="49">
        <v>0.57943687106724995</v>
      </c>
      <c r="BU86" s="219"/>
      <c r="CP86" s="21"/>
      <c r="CR86" s="21"/>
      <c r="CS86" s="22"/>
      <c r="CT86" s="22"/>
    </row>
    <row r="87" spans="38:98" x14ac:dyDescent="0.25">
      <c r="AL87" s="6">
        <v>80</v>
      </c>
      <c r="AM87" s="24">
        <v>8.4000000000045399E-2</v>
      </c>
      <c r="AN87" s="24">
        <f t="shared" si="87"/>
        <v>0.91599999999995463</v>
      </c>
      <c r="AO87" s="24">
        <v>0.12690000000000501</v>
      </c>
      <c r="AP87" s="24">
        <f t="shared" si="88"/>
        <v>0.87309999999999499</v>
      </c>
      <c r="AQ87" s="24">
        <v>2.8300000000001099E-2</v>
      </c>
      <c r="AR87" s="24">
        <f t="shared" si="89"/>
        <v>0.9716999999999989</v>
      </c>
      <c r="AS87" s="24">
        <f t="shared" si="90"/>
        <v>6.8245000000015724E-2</v>
      </c>
      <c r="AT87" s="25">
        <f t="shared" si="79"/>
        <v>0.93175499999998435</v>
      </c>
      <c r="AU87" s="213">
        <v>8.4200000000009295E-2</v>
      </c>
      <c r="AV87" s="213">
        <f t="shared" si="91"/>
        <v>0.91579999999999073</v>
      </c>
      <c r="AW87" s="213">
        <v>0.116400000000001</v>
      </c>
      <c r="AX87" s="213">
        <f t="shared" ref="AX87" si="114">1-AW87</f>
        <v>0.88359999999999905</v>
      </c>
      <c r="AY87" s="213">
        <v>2.9712754076332001E-2</v>
      </c>
      <c r="AZ87" s="213">
        <f t="shared" si="102"/>
        <v>0.970287245923668</v>
      </c>
      <c r="BA87" s="213">
        <f t="shared" si="93"/>
        <v>6.6541866875115832E-2</v>
      </c>
      <c r="BB87" s="213">
        <f t="shared" si="94"/>
        <v>0.93345813312488424</v>
      </c>
      <c r="BC87" s="38">
        <v>8.4000000000119798E-2</v>
      </c>
      <c r="BD87" s="38">
        <f t="shared" si="95"/>
        <v>0.91599999999988024</v>
      </c>
      <c r="BE87" s="38">
        <v>0.116999999999994</v>
      </c>
      <c r="BF87" s="38">
        <f t="shared" si="95"/>
        <v>0.883000000000006</v>
      </c>
      <c r="BG87" s="38">
        <v>2.9212850077684299E-2</v>
      </c>
      <c r="BH87" s="38">
        <f t="shared" si="96"/>
        <v>0.97078714992231574</v>
      </c>
      <c r="BI87" s="38">
        <v>6.6387911035770533E-2</v>
      </c>
      <c r="BJ87" s="38">
        <v>0.93361208896422943</v>
      </c>
      <c r="BK87" s="39">
        <v>8.2000000000005596E-2</v>
      </c>
      <c r="BL87" s="39">
        <f t="shared" si="97"/>
        <v>0.91799999999999438</v>
      </c>
      <c r="BM87" s="39">
        <v>0.115</v>
      </c>
      <c r="BN87" s="39">
        <f t="shared" si="98"/>
        <v>0.88500000000000001</v>
      </c>
      <c r="BO87" s="39">
        <v>2.80000000000158E-2</v>
      </c>
      <c r="BP87" s="39">
        <f t="shared" si="86"/>
        <v>0.97199999999998421</v>
      </c>
      <c r="BQ87" s="39">
        <v>6.4750000000009009E-2</v>
      </c>
      <c r="BR87" s="39">
        <f t="shared" si="99"/>
        <v>0.93524999999999103</v>
      </c>
      <c r="BS87" s="48">
        <v>0.42400000000001004</v>
      </c>
      <c r="BT87" s="49">
        <v>0.57599999999998996</v>
      </c>
      <c r="BU87" s="219"/>
      <c r="CP87" s="21"/>
      <c r="CR87" s="21"/>
      <c r="CS87" s="22"/>
      <c r="CT87" s="22"/>
    </row>
    <row r="88" spans="38:98" x14ac:dyDescent="0.25">
      <c r="AL88" s="6">
        <v>81</v>
      </c>
      <c r="AM88" s="24">
        <v>8.4611405380565496E-2</v>
      </c>
      <c r="AN88" s="24">
        <f t="shared" si="87"/>
        <v>0.91538859461943445</v>
      </c>
      <c r="AO88" s="24">
        <v>0.127750859799416</v>
      </c>
      <c r="AP88" s="24">
        <f t="shared" si="88"/>
        <v>0.87224914020058397</v>
      </c>
      <c r="AQ88" s="24">
        <v>2.86466935258274E-2</v>
      </c>
      <c r="AR88" s="24">
        <f t="shared" si="89"/>
        <v>0.97135330647417262</v>
      </c>
      <c r="AS88" s="24">
        <f t="shared" si="90"/>
        <v>6.878971244372159E-2</v>
      </c>
      <c r="AT88" s="25">
        <f t="shared" si="79"/>
        <v>0.93121028755627844</v>
      </c>
      <c r="AU88" s="213">
        <v>8.4828758693595796E-2</v>
      </c>
      <c r="AV88" s="213">
        <f t="shared" si="91"/>
        <v>0.91517124130640415</v>
      </c>
      <c r="AW88" s="213">
        <v>0.117294108832411</v>
      </c>
      <c r="AX88" s="213">
        <f t="shared" ref="AX88" si="115">1-AW88</f>
        <v>0.88270589116758902</v>
      </c>
      <c r="AY88" s="213">
        <v>3.0091136889493102E-2</v>
      </c>
      <c r="AZ88" s="213">
        <f t="shared" si="102"/>
        <v>0.96990886311050695</v>
      </c>
      <c r="BA88" s="213">
        <f t="shared" si="93"/>
        <v>6.7116483195636054E-2</v>
      </c>
      <c r="BB88" s="213">
        <f t="shared" si="94"/>
        <v>0.93288351680436399</v>
      </c>
      <c r="BC88" s="38">
        <v>8.4560359157632603E-2</v>
      </c>
      <c r="BD88" s="38">
        <f t="shared" si="95"/>
        <v>0.9154396408423674</v>
      </c>
      <c r="BE88" s="38">
        <v>0.11790171010819001</v>
      </c>
      <c r="BF88" s="38">
        <f t="shared" si="95"/>
        <v>0.88209828989180994</v>
      </c>
      <c r="BG88" s="38">
        <v>2.9585828441357799E-2</v>
      </c>
      <c r="BH88" s="38">
        <f t="shared" si="96"/>
        <v>0.97041417155864218</v>
      </c>
      <c r="BI88" s="38">
        <v>6.6940585746774403E-2</v>
      </c>
      <c r="BJ88" s="38">
        <v>0.93305941425322558</v>
      </c>
      <c r="BK88" s="39">
        <v>8.2569186104416298E-2</v>
      </c>
      <c r="BL88" s="39">
        <f t="shared" si="97"/>
        <v>0.91743081389558367</v>
      </c>
      <c r="BM88" s="39">
        <v>0.11582899281256601</v>
      </c>
      <c r="BN88" s="39">
        <f t="shared" si="98"/>
        <v>0.88417100718743402</v>
      </c>
      <c r="BO88" s="39">
        <v>2.8352418955171699E-2</v>
      </c>
      <c r="BP88" s="39">
        <f t="shared" si="86"/>
        <v>0.97164758104482829</v>
      </c>
      <c r="BQ88" s="39">
        <v>6.5279228758638216E-2</v>
      </c>
      <c r="BR88" s="39">
        <f t="shared" si="99"/>
        <v>0.93472077124136177</v>
      </c>
      <c r="BS88" s="48">
        <v>0.427407597632948</v>
      </c>
      <c r="BT88" s="49">
        <v>0.572592402367052</v>
      </c>
      <c r="BU88" s="219"/>
      <c r="CP88" s="21"/>
      <c r="CR88" s="21"/>
      <c r="CS88" s="22"/>
      <c r="CT88" s="22"/>
    </row>
    <row r="89" spans="38:98" x14ac:dyDescent="0.25">
      <c r="AL89" s="6">
        <v>82</v>
      </c>
      <c r="AM89" s="24">
        <v>8.5225372263727298E-2</v>
      </c>
      <c r="AN89" s="24">
        <f t="shared" si="87"/>
        <v>0.91477462773627272</v>
      </c>
      <c r="AO89" s="24">
        <v>0.12859578735906199</v>
      </c>
      <c r="AP89" s="24">
        <f t="shared" si="88"/>
        <v>0.87140421264093804</v>
      </c>
      <c r="AQ89" s="24">
        <v>2.8993652167545899E-2</v>
      </c>
      <c r="AR89" s="24">
        <f t="shared" si="89"/>
        <v>0.9710063478324541</v>
      </c>
      <c r="AS89" s="24">
        <f t="shared" si="90"/>
        <v>6.9333976491410848E-2</v>
      </c>
      <c r="AT89" s="25">
        <f t="shared" si="79"/>
        <v>0.93066602350858929</v>
      </c>
      <c r="AU89" s="213">
        <v>8.5455510223213002E-2</v>
      </c>
      <c r="AV89" s="213">
        <f t="shared" si="91"/>
        <v>0.91454448977678704</v>
      </c>
      <c r="AW89" s="213">
        <v>0.118183787007148</v>
      </c>
      <c r="AX89" s="213">
        <f t="shared" ref="AX89" si="116">1-AW89</f>
        <v>0.88181621299285196</v>
      </c>
      <c r="AY89" s="213">
        <v>3.04697165109757E-2</v>
      </c>
      <c r="AZ89" s="213">
        <f t="shared" si="102"/>
        <v>0.96953028348902426</v>
      </c>
      <c r="BA89" s="213">
        <f t="shared" si="93"/>
        <v>6.7689548775888897E-2</v>
      </c>
      <c r="BB89" s="213">
        <f t="shared" si="94"/>
        <v>0.93231045122411116</v>
      </c>
      <c r="BC89" s="38">
        <v>8.5121008339003101E-2</v>
      </c>
      <c r="BD89" s="38">
        <f t="shared" si="95"/>
        <v>0.91487899166099695</v>
      </c>
      <c r="BE89" s="38">
        <v>0.11879812040329001</v>
      </c>
      <c r="BF89" s="38">
        <f t="shared" si="95"/>
        <v>0.88120187959671004</v>
      </c>
      <c r="BG89" s="38">
        <v>2.9958918370461201E-2</v>
      </c>
      <c r="BH89" s="38">
        <f t="shared" si="96"/>
        <v>0.97004108162953884</v>
      </c>
      <c r="BI89" s="38">
        <v>6.7492182728259811E-2</v>
      </c>
      <c r="BJ89" s="38">
        <v>0.93250781727174026</v>
      </c>
      <c r="BK89" s="39">
        <v>8.3137293985208999E-2</v>
      </c>
      <c r="BL89" s="39">
        <f t="shared" si="97"/>
        <v>0.91686270601479103</v>
      </c>
      <c r="BM89" s="39">
        <v>0.116654557175889</v>
      </c>
      <c r="BN89" s="39">
        <f t="shared" si="98"/>
        <v>0.88334544282411098</v>
      </c>
      <c r="BO89" s="39">
        <v>2.8705134109577399E-2</v>
      </c>
      <c r="BP89" s="39">
        <f t="shared" si="86"/>
        <v>0.97129486589042258</v>
      </c>
      <c r="BQ89" s="39">
        <v>6.5807470976274859E-2</v>
      </c>
      <c r="BR89" s="39">
        <f t="shared" si="99"/>
        <v>0.93419252902372518</v>
      </c>
      <c r="BS89" s="48">
        <v>0.43078744313918604</v>
      </c>
      <c r="BT89" s="49">
        <v>0.56921255686081396</v>
      </c>
      <c r="BU89" s="219"/>
      <c r="CP89" s="21"/>
      <c r="CR89" s="21"/>
      <c r="CS89" s="22"/>
      <c r="CT89" s="22"/>
    </row>
    <row r="90" spans="38:98" x14ac:dyDescent="0.25">
      <c r="AL90" s="6">
        <v>83</v>
      </c>
      <c r="AM90" s="24">
        <v>8.5840822970996294E-2</v>
      </c>
      <c r="AN90" s="24">
        <f t="shared" si="87"/>
        <v>0.91415917702900373</v>
      </c>
      <c r="AO90" s="24">
        <v>0.129434435618904</v>
      </c>
      <c r="AP90" s="24">
        <f t="shared" si="88"/>
        <v>0.870565564381096</v>
      </c>
      <c r="AQ90" s="24">
        <v>2.9341052046211499E-2</v>
      </c>
      <c r="AR90" s="24">
        <f t="shared" si="89"/>
        <v>0.97065894795378849</v>
      </c>
      <c r="AS90" s="24">
        <f t="shared" si="90"/>
        <v>6.9877459254614069E-2</v>
      </c>
      <c r="AT90" s="25">
        <f t="shared" si="79"/>
        <v>0.93012254074538592</v>
      </c>
      <c r="AU90" s="213">
        <v>8.6080260016301494E-2</v>
      </c>
      <c r="AV90" s="213">
        <f t="shared" si="91"/>
        <v>0.91391973998369846</v>
      </c>
      <c r="AW90" s="213">
        <v>0.11906908684729001</v>
      </c>
      <c r="AX90" s="213">
        <f t="shared" ref="AX90" si="117">1-AW90</f>
        <v>0.88093091315270999</v>
      </c>
      <c r="AY90" s="213">
        <v>3.0848492099739E-2</v>
      </c>
      <c r="AZ90" s="213">
        <f t="shared" si="102"/>
        <v>0.96915150790026106</v>
      </c>
      <c r="BA90" s="213">
        <f t="shared" si="93"/>
        <v>6.8261076945810101E-2</v>
      </c>
      <c r="BB90" s="213">
        <f t="shared" si="94"/>
        <v>0.93173892305418993</v>
      </c>
      <c r="BC90" s="38">
        <v>8.5681717467315996E-2</v>
      </c>
      <c r="BD90" s="38">
        <f t="shared" si="95"/>
        <v>0.91431828253268399</v>
      </c>
      <c r="BE90" s="38">
        <v>0.119689206992596</v>
      </c>
      <c r="BF90" s="38">
        <f t="shared" si="95"/>
        <v>0.880310793007404</v>
      </c>
      <c r="BG90" s="38">
        <v>3.03321197060521E-2</v>
      </c>
      <c r="BH90" s="38">
        <f t="shared" si="96"/>
        <v>0.9696678802939479</v>
      </c>
      <c r="BI90" s="38">
        <v>6.8042625087949005E-2</v>
      </c>
      <c r="BJ90" s="38">
        <v>0.931957374912051</v>
      </c>
      <c r="BK90" s="39">
        <v>8.3704166747997105E-2</v>
      </c>
      <c r="BL90" s="39">
        <f t="shared" si="97"/>
        <v>0.91629583325200292</v>
      </c>
      <c r="BM90" s="39">
        <v>0.117476755852342</v>
      </c>
      <c r="BN90" s="39">
        <f t="shared" si="98"/>
        <v>0.88252324414765804</v>
      </c>
      <c r="BO90" s="39">
        <v>2.9058053658881599E-2</v>
      </c>
      <c r="BP90" s="39">
        <f t="shared" si="86"/>
        <v>0.97094194634111841</v>
      </c>
      <c r="BQ90" s="39">
        <v>6.6334650221003308E-2</v>
      </c>
      <c r="BR90" s="39">
        <f t="shared" si="99"/>
        <v>0.93366534977899684</v>
      </c>
      <c r="BS90" s="48">
        <v>0.43414097709682498</v>
      </c>
      <c r="BT90" s="49">
        <v>0.56585902290317502</v>
      </c>
      <c r="BU90" s="219"/>
      <c r="CP90" s="21"/>
      <c r="CR90" s="21"/>
      <c r="CS90" s="22"/>
      <c r="CT90" s="22"/>
    </row>
    <row r="91" spans="38:98" x14ac:dyDescent="0.25">
      <c r="AL91" s="6">
        <v>84</v>
      </c>
      <c r="AM91" s="24">
        <v>8.6456679823837895E-2</v>
      </c>
      <c r="AN91" s="24">
        <f t="shared" si="87"/>
        <v>0.91354332017616213</v>
      </c>
      <c r="AO91" s="24">
        <v>0.13026645751890201</v>
      </c>
      <c r="AP91" s="24">
        <f t="shared" si="88"/>
        <v>0.86973354248109802</v>
      </c>
      <c r="AQ91" s="24">
        <v>2.9689069282879201E-2</v>
      </c>
      <c r="AR91" s="24">
        <f t="shared" si="89"/>
        <v>0.97031093071712082</v>
      </c>
      <c r="AS91" s="24">
        <f t="shared" si="90"/>
        <v>7.0419827844861643E-2</v>
      </c>
      <c r="AT91" s="25">
        <f t="shared" si="79"/>
        <v>0.92958017215513844</v>
      </c>
      <c r="AU91" s="213">
        <v>8.6703013500302198E-2</v>
      </c>
      <c r="AV91" s="213">
        <f t="shared" si="91"/>
        <v>0.91329698649969782</v>
      </c>
      <c r="AW91" s="213">
        <v>0.119950060675915</v>
      </c>
      <c r="AX91" s="213">
        <f t="shared" ref="AX91" si="118">1-AW91</f>
        <v>0.88004993932408504</v>
      </c>
      <c r="AY91" s="213">
        <v>3.12274628147424E-2</v>
      </c>
      <c r="AZ91" s="213">
        <f t="shared" si="102"/>
        <v>0.96877253718525758</v>
      </c>
      <c r="BA91" s="213">
        <f t="shared" si="93"/>
        <v>6.8831081035335639E-2</v>
      </c>
      <c r="BB91" s="213">
        <f t="shared" si="94"/>
        <v>0.93116891896466436</v>
      </c>
      <c r="BC91" s="38">
        <v>8.6242256465656197E-2</v>
      </c>
      <c r="BD91" s="38">
        <f t="shared" si="95"/>
        <v>0.9137577435343438</v>
      </c>
      <c r="BE91" s="38">
        <v>0.12057494598341</v>
      </c>
      <c r="BF91" s="38">
        <f t="shared" si="95"/>
        <v>0.87942505401658999</v>
      </c>
      <c r="BG91" s="38">
        <v>3.0705432289187699E-2</v>
      </c>
      <c r="BH91" s="38">
        <f t="shared" si="96"/>
        <v>0.96929456771081235</v>
      </c>
      <c r="BI91" s="38">
        <v>6.8591835933564063E-2</v>
      </c>
      <c r="BJ91" s="38">
        <v>0.93140816406643601</v>
      </c>
      <c r="BK91" s="39">
        <v>8.4269647498393802E-2</v>
      </c>
      <c r="BL91" s="39">
        <f t="shared" si="97"/>
        <v>0.91573035250160617</v>
      </c>
      <c r="BM91" s="39">
        <v>0.118295651604298</v>
      </c>
      <c r="BN91" s="39">
        <f t="shared" si="98"/>
        <v>0.881704348395702</v>
      </c>
      <c r="BO91" s="39">
        <v>2.9411085798732702E-2</v>
      </c>
      <c r="BP91" s="39">
        <f t="shared" si="86"/>
        <v>0.97058891420126725</v>
      </c>
      <c r="BQ91" s="39">
        <v>6.6860690060907654E-2</v>
      </c>
      <c r="BR91" s="39">
        <f t="shared" si="99"/>
        <v>0.93313930993909233</v>
      </c>
      <c r="BS91" s="48">
        <v>0.43746964008396605</v>
      </c>
      <c r="BT91" s="49">
        <v>0.56253035991603395</v>
      </c>
      <c r="BU91" s="219"/>
      <c r="CP91" s="21"/>
      <c r="CR91" s="21"/>
      <c r="CS91" s="22"/>
      <c r="CT91" s="22"/>
    </row>
    <row r="92" spans="38:98" x14ac:dyDescent="0.25">
      <c r="AL92" s="6">
        <v>85</v>
      </c>
      <c r="AM92" s="24">
        <v>8.7071865143717495E-2</v>
      </c>
      <c r="AN92" s="24">
        <f t="shared" si="87"/>
        <v>0.91292813485628255</v>
      </c>
      <c r="AO92" s="24">
        <v>0.131091505999018</v>
      </c>
      <c r="AP92" s="24">
        <f t="shared" si="88"/>
        <v>0.86890849400098202</v>
      </c>
      <c r="AQ92" s="24">
        <v>3.0037879998604099E-2</v>
      </c>
      <c r="AR92" s="24">
        <f t="shared" si="89"/>
        <v>0.96996212000139592</v>
      </c>
      <c r="AS92" s="24">
        <f t="shared" si="90"/>
        <v>7.0960749373684448E-2</v>
      </c>
      <c r="AT92" s="25">
        <f t="shared" si="79"/>
        <v>0.92903925062631565</v>
      </c>
      <c r="AU92" s="213">
        <v>8.7323776102655806E-2</v>
      </c>
      <c r="AV92" s="213">
        <f t="shared" si="91"/>
        <v>0.91267622389734415</v>
      </c>
      <c r="AW92" s="213">
        <v>0.120826760816103</v>
      </c>
      <c r="AX92" s="213">
        <f t="shared" ref="AX92" si="119">1-AW92</f>
        <v>0.879173239183897</v>
      </c>
      <c r="AY92" s="213">
        <v>3.1606627814945103E-2</v>
      </c>
      <c r="AZ92" s="213">
        <f t="shared" si="102"/>
        <v>0.96839337218505495</v>
      </c>
      <c r="BA92" s="213">
        <f t="shared" si="93"/>
        <v>6.9399574374401737E-2</v>
      </c>
      <c r="BB92" s="213">
        <f t="shared" si="94"/>
        <v>0.9306004256255983</v>
      </c>
      <c r="BC92" s="38">
        <v>8.6802395257108297E-2</v>
      </c>
      <c r="BD92" s="38">
        <f t="shared" si="95"/>
        <v>0.91319760474289169</v>
      </c>
      <c r="BE92" s="38">
        <v>0.121455313483034</v>
      </c>
      <c r="BF92" s="38">
        <f t="shared" si="95"/>
        <v>0.87854468651696604</v>
      </c>
      <c r="BG92" s="38">
        <v>3.1078855960925401E-2</v>
      </c>
      <c r="BH92" s="38">
        <f t="shared" si="96"/>
        <v>0.96892114403907459</v>
      </c>
      <c r="BI92" s="38">
        <v>6.9139738372827081E-2</v>
      </c>
      <c r="BJ92" s="38">
        <v>0.93086026162717284</v>
      </c>
      <c r="BK92" s="39">
        <v>8.4833579342012605E-2</v>
      </c>
      <c r="BL92" s="39">
        <f t="shared" si="97"/>
        <v>0.91516642065798737</v>
      </c>
      <c r="BM92" s="39">
        <v>0.119111307194129</v>
      </c>
      <c r="BN92" s="39">
        <f t="shared" si="98"/>
        <v>0.88088869280587101</v>
      </c>
      <c r="BO92" s="39">
        <v>2.9764138724779302E-2</v>
      </c>
      <c r="BP92" s="39">
        <f t="shared" si="86"/>
        <v>0.97023586127522066</v>
      </c>
      <c r="BQ92" s="39">
        <v>6.7385514064072061E-2</v>
      </c>
      <c r="BR92" s="39">
        <f t="shared" si="99"/>
        <v>0.93261448593592799</v>
      </c>
      <c r="BS92" s="48">
        <v>0.44077487267871196</v>
      </c>
      <c r="BT92" s="49">
        <v>0.55922512732128804</v>
      </c>
      <c r="BU92" s="219"/>
      <c r="CP92" s="21"/>
      <c r="CR92" s="21"/>
      <c r="CS92" s="22"/>
      <c r="CT92" s="22"/>
    </row>
    <row r="93" spans="38:98" x14ac:dyDescent="0.25">
      <c r="AL93" s="6">
        <v>86</v>
      </c>
      <c r="AM93" s="24">
        <v>8.7685301252100306E-2</v>
      </c>
      <c r="AN93" s="24">
        <f t="shared" si="87"/>
        <v>0.91231469874789972</v>
      </c>
      <c r="AO93" s="24">
        <v>0.13190923399921001</v>
      </c>
      <c r="AP93" s="24">
        <f t="shared" si="88"/>
        <v>0.86809076600078994</v>
      </c>
      <c r="AQ93" s="24">
        <v>3.0387660314441099E-2</v>
      </c>
      <c r="AR93" s="24">
        <f t="shared" si="89"/>
        <v>0.96961233968555893</v>
      </c>
      <c r="AS93" s="24">
        <f t="shared" si="90"/>
        <v>7.1499890952612305E-2</v>
      </c>
      <c r="AT93" s="25">
        <f t="shared" si="79"/>
        <v>0.92850010904738767</v>
      </c>
      <c r="AU93" s="213">
        <v>8.7942553250802899E-2</v>
      </c>
      <c r="AV93" s="213">
        <f t="shared" si="91"/>
        <v>0.91205744674919709</v>
      </c>
      <c r="AW93" s="213">
        <v>0.121699239590932</v>
      </c>
      <c r="AX93" s="213">
        <f t="shared" ref="AX93" si="120">1-AW93</f>
        <v>0.87830076040906802</v>
      </c>
      <c r="AY93" s="213">
        <v>3.1985986259306397E-2</v>
      </c>
      <c r="AZ93" s="213">
        <f t="shared" si="102"/>
        <v>0.96801401374069362</v>
      </c>
      <c r="BA93" s="213">
        <f t="shared" si="93"/>
        <v>6.9966570292944202E-2</v>
      </c>
      <c r="BB93" s="213">
        <f t="shared" si="94"/>
        <v>0.93003342970705583</v>
      </c>
      <c r="BC93" s="38">
        <v>8.7361903764756998E-2</v>
      </c>
      <c r="BD93" s="38">
        <f t="shared" si="95"/>
        <v>0.91263809623524295</v>
      </c>
      <c r="BE93" s="38">
        <v>0.122330285598769</v>
      </c>
      <c r="BF93" s="38">
        <f t="shared" si="95"/>
        <v>0.87766971440123098</v>
      </c>
      <c r="BG93" s="38">
        <v>3.1452390562322498E-2</v>
      </c>
      <c r="BH93" s="38">
        <f t="shared" si="96"/>
        <v>0.96854760943767748</v>
      </c>
      <c r="BI93" s="38">
        <v>6.9686255513459888E-2</v>
      </c>
      <c r="BJ93" s="38">
        <v>0.93031374448654014</v>
      </c>
      <c r="BK93" s="39">
        <v>8.5395805384466603E-2</v>
      </c>
      <c r="BL93" s="39">
        <f t="shared" si="97"/>
        <v>0.91460419461553344</v>
      </c>
      <c r="BM93" s="39">
        <v>0.119923785384208</v>
      </c>
      <c r="BN93" s="39">
        <f t="shared" si="98"/>
        <v>0.880076214615792</v>
      </c>
      <c r="BO93" s="39">
        <v>3.01171206326699E-2</v>
      </c>
      <c r="BP93" s="39">
        <f t="shared" si="86"/>
        <v>0.96988287936733009</v>
      </c>
      <c r="BQ93" s="39">
        <v>6.7909045798580647E-2</v>
      </c>
      <c r="BR93" s="39">
        <f t="shared" si="99"/>
        <v>0.93209095420141941</v>
      </c>
      <c r="BS93" s="48">
        <v>0.44405811545916396</v>
      </c>
      <c r="BT93" s="49">
        <v>0.55594188454083604</v>
      </c>
      <c r="BU93" s="219"/>
      <c r="CP93" s="21"/>
      <c r="CR93" s="21"/>
      <c r="CS93" s="22"/>
      <c r="CT93" s="22"/>
    </row>
    <row r="94" spans="38:98" x14ac:dyDescent="0.25">
      <c r="AL94" s="6">
        <v>87</v>
      </c>
      <c r="AM94" s="24">
        <v>8.8295910470452002E-2</v>
      </c>
      <c r="AN94" s="24">
        <f t="shared" si="87"/>
        <v>0.91170408952954796</v>
      </c>
      <c r="AO94" s="24">
        <v>0.132719294459441</v>
      </c>
      <c r="AP94" s="24">
        <f t="shared" si="88"/>
        <v>0.86728070554055903</v>
      </c>
      <c r="AQ94" s="24">
        <v>3.0738586351445201E-2</v>
      </c>
      <c r="AR94" s="24">
        <f t="shared" si="89"/>
        <v>0.96926141364855478</v>
      </c>
      <c r="AS94" s="24">
        <f t="shared" si="90"/>
        <v>7.2036919693176341E-2</v>
      </c>
      <c r="AT94" s="25">
        <f t="shared" si="79"/>
        <v>0.92796308030682373</v>
      </c>
      <c r="AU94" s="213">
        <v>8.8559350372184306E-2</v>
      </c>
      <c r="AV94" s="213">
        <f t="shared" si="91"/>
        <v>0.91144064962781568</v>
      </c>
      <c r="AW94" s="213">
        <v>0.122567549323482</v>
      </c>
      <c r="AX94" s="213">
        <f t="shared" ref="AX94" si="121">1-AW94</f>
        <v>0.87743245067651798</v>
      </c>
      <c r="AY94" s="213">
        <v>3.2365537306785597E-2</v>
      </c>
      <c r="AZ94" s="213">
        <f t="shared" si="102"/>
        <v>0.9676344626932144</v>
      </c>
      <c r="BA94" s="213">
        <f t="shared" si="93"/>
        <v>7.053208212089937E-2</v>
      </c>
      <c r="BB94" s="213">
        <f t="shared" si="94"/>
        <v>0.92946791787910066</v>
      </c>
      <c r="BC94" s="38">
        <v>8.79205519116871E-2</v>
      </c>
      <c r="BD94" s="38">
        <f t="shared" si="95"/>
        <v>0.91207944808831287</v>
      </c>
      <c r="BE94" s="38">
        <v>0.123199838437919</v>
      </c>
      <c r="BF94" s="38">
        <f t="shared" si="95"/>
        <v>0.87680016156208096</v>
      </c>
      <c r="BG94" s="38">
        <v>3.1826035934436399E-2</v>
      </c>
      <c r="BH94" s="38">
        <f t="shared" si="96"/>
        <v>0.96817396406556355</v>
      </c>
      <c r="BI94" s="38">
        <v>7.0231310463185107E-2</v>
      </c>
      <c r="BJ94" s="38">
        <v>0.92976868953681491</v>
      </c>
      <c r="BK94" s="39">
        <v>8.5956168731369298E-2</v>
      </c>
      <c r="BL94" s="39">
        <f t="shared" si="97"/>
        <v>0.91404383126863076</v>
      </c>
      <c r="BM94" s="39">
        <v>0.12073314893690799</v>
      </c>
      <c r="BN94" s="39">
        <f t="shared" si="98"/>
        <v>0.87926685106309199</v>
      </c>
      <c r="BO94" s="39">
        <v>3.0469939718053E-2</v>
      </c>
      <c r="BP94" s="39">
        <f t="shared" si="86"/>
        <v>0.96953006028194699</v>
      </c>
      <c r="BQ94" s="39">
        <v>6.8431208832517701E-2</v>
      </c>
      <c r="BR94" s="39">
        <f t="shared" si="99"/>
        <v>0.93156879116748237</v>
      </c>
      <c r="BS94" s="48">
        <v>0.44732080900342297</v>
      </c>
      <c r="BT94" s="49">
        <v>0.55267919099657703</v>
      </c>
      <c r="BU94" s="219"/>
      <c r="CP94" s="21"/>
      <c r="CR94" s="21"/>
      <c r="CS94" s="22"/>
      <c r="CT94" s="22"/>
    </row>
    <row r="95" spans="38:98" x14ac:dyDescent="0.25">
      <c r="AL95" s="6">
        <v>88</v>
      </c>
      <c r="AM95" s="24">
        <v>8.8902615120237699E-2</v>
      </c>
      <c r="AN95" s="24">
        <f t="shared" si="87"/>
        <v>0.91109738487976233</v>
      </c>
      <c r="AO95" s="24">
        <v>0.133521340319669</v>
      </c>
      <c r="AP95" s="24">
        <f t="shared" si="88"/>
        <v>0.866478659680331</v>
      </c>
      <c r="AQ95" s="24">
        <v>3.1090834230671601E-2</v>
      </c>
      <c r="AR95" s="24">
        <f t="shared" si="89"/>
        <v>0.9689091657693284</v>
      </c>
      <c r="AS95" s="24">
        <f t="shared" si="90"/>
        <v>7.2571502706906488E-2</v>
      </c>
      <c r="AT95" s="25">
        <f t="shared" si="79"/>
        <v>0.92742849729309351</v>
      </c>
      <c r="AU95" s="213">
        <v>8.9174172894240705E-2</v>
      </c>
      <c r="AV95" s="213">
        <f t="shared" si="91"/>
        <v>0.91082582710575932</v>
      </c>
      <c r="AW95" s="213">
        <v>0.12343174233683001</v>
      </c>
      <c r="AX95" s="213">
        <f t="shared" ref="AX95" si="122">1-AW95</f>
        <v>0.87656825766317004</v>
      </c>
      <c r="AY95" s="213">
        <v>3.2745280116342E-2</v>
      </c>
      <c r="AZ95" s="213">
        <f t="shared" si="102"/>
        <v>0.96725471988365797</v>
      </c>
      <c r="BA95" s="213">
        <f t="shared" si="93"/>
        <v>7.1096123188202853E-2</v>
      </c>
      <c r="BB95" s="213">
        <f t="shared" si="94"/>
        <v>0.9289038768117972</v>
      </c>
      <c r="BC95" s="38">
        <v>8.8478109620983306E-2</v>
      </c>
      <c r="BD95" s="38">
        <f t="shared" si="95"/>
        <v>0.91152189037901665</v>
      </c>
      <c r="BE95" s="38">
        <v>0.124063948107786</v>
      </c>
      <c r="BF95" s="38">
        <f t="shared" si="95"/>
        <v>0.87593605189221402</v>
      </c>
      <c r="BG95" s="38">
        <v>3.2199791918324297E-2</v>
      </c>
      <c r="BH95" s="38">
        <f t="shared" si="96"/>
        <v>0.96780020808167566</v>
      </c>
      <c r="BI95" s="38">
        <v>7.0774826329724788E-2</v>
      </c>
      <c r="BJ95" s="38">
        <v>0.92922517367027524</v>
      </c>
      <c r="BK95" s="39">
        <v>8.6514512488334E-2</v>
      </c>
      <c r="BL95" s="39">
        <f t="shared" si="97"/>
        <v>0.91348548751166603</v>
      </c>
      <c r="BM95" s="39">
        <v>0.1215394606146</v>
      </c>
      <c r="BN95" s="39">
        <f t="shared" si="98"/>
        <v>0.87846053938540003</v>
      </c>
      <c r="BO95" s="39">
        <v>3.0822504176577298E-2</v>
      </c>
      <c r="BP95" s="39">
        <f t="shared" si="86"/>
        <v>0.96917749582342272</v>
      </c>
      <c r="BQ95" s="39">
        <v>6.8951926733967092E-2</v>
      </c>
      <c r="BR95" s="39">
        <f t="shared" si="99"/>
        <v>0.93104807326603289</v>
      </c>
      <c r="BS95" s="48">
        <v>0.45056439388959202</v>
      </c>
      <c r="BT95" s="49">
        <v>0.54943560611040798</v>
      </c>
      <c r="BU95" s="219"/>
      <c r="CP95" s="21"/>
      <c r="CR95" s="21"/>
      <c r="CS95" s="22"/>
      <c r="CT95" s="22"/>
    </row>
    <row r="96" spans="38:98" x14ac:dyDescent="0.25">
      <c r="AL96" s="6">
        <v>89</v>
      </c>
      <c r="AM96" s="24">
        <v>8.9504337522923097E-2</v>
      </c>
      <c r="AN96" s="24">
        <f t="shared" si="87"/>
        <v>0.91049566247707692</v>
      </c>
      <c r="AO96" s="24">
        <v>0.134315024519856</v>
      </c>
      <c r="AP96" s="24">
        <f t="shared" si="88"/>
        <v>0.865684975480144</v>
      </c>
      <c r="AQ96" s="24">
        <v>3.1444580073175001E-2</v>
      </c>
      <c r="AR96" s="24">
        <f t="shared" si="89"/>
        <v>0.96855541992682503</v>
      </c>
      <c r="AS96" s="24">
        <f t="shared" si="90"/>
        <v>7.310330710533354E-2</v>
      </c>
      <c r="AT96" s="25">
        <f t="shared" si="79"/>
        <v>0.92689669289466647</v>
      </c>
      <c r="AU96" s="213">
        <v>8.9787026244412996E-2</v>
      </c>
      <c r="AV96" s="213">
        <f t="shared" si="91"/>
        <v>0.91021297375558696</v>
      </c>
      <c r="AW96" s="213">
        <v>0.124291870954056</v>
      </c>
      <c r="AX96" s="213">
        <f t="shared" ref="AX96" si="123">1-AW96</f>
        <v>0.87570812904594397</v>
      </c>
      <c r="AY96" s="213">
        <v>3.3125213846934801E-2</v>
      </c>
      <c r="AZ96" s="213">
        <f t="shared" si="102"/>
        <v>0.96687478615306521</v>
      </c>
      <c r="BA96" s="213">
        <f t="shared" si="93"/>
        <v>7.1658706824790919E-2</v>
      </c>
      <c r="BB96" s="213">
        <f t="shared" si="94"/>
        <v>0.92834129317520908</v>
      </c>
      <c r="BC96" s="38">
        <v>8.90343468157304E-2</v>
      </c>
      <c r="BD96" s="38">
        <f t="shared" si="95"/>
        <v>0.91096565318426959</v>
      </c>
      <c r="BE96" s="38">
        <v>0.12492259071567</v>
      </c>
      <c r="BF96" s="38">
        <f t="shared" si="95"/>
        <v>0.87507740928432998</v>
      </c>
      <c r="BG96" s="38">
        <v>3.2573658355043701E-2</v>
      </c>
      <c r="BH96" s="38">
        <f t="shared" si="96"/>
        <v>0.96742634164495633</v>
      </c>
      <c r="BI96" s="38">
        <v>7.1316726220800625E-2</v>
      </c>
      <c r="BJ96" s="38">
        <v>0.92868327377919946</v>
      </c>
      <c r="BK96" s="39">
        <v>8.7070679760973907E-2</v>
      </c>
      <c r="BL96" s="39">
        <f t="shared" si="97"/>
        <v>0.91292932023902607</v>
      </c>
      <c r="BM96" s="39">
        <v>0.12234278317965901</v>
      </c>
      <c r="BN96" s="39">
        <f t="shared" si="98"/>
        <v>0.87765721682034104</v>
      </c>
      <c r="BO96" s="39">
        <v>3.1174722203891201E-2</v>
      </c>
      <c r="BP96" s="39">
        <f t="shared" si="86"/>
        <v>0.96882527779610883</v>
      </c>
      <c r="BQ96" s="39">
        <v>6.9471123071013441E-2</v>
      </c>
      <c r="BR96" s="39">
        <f t="shared" si="99"/>
        <v>0.93052887692898656</v>
      </c>
      <c r="BS96" s="48">
        <v>0.45379031069577203</v>
      </c>
      <c r="BT96" s="49">
        <v>0.54620968930422797</v>
      </c>
      <c r="BU96" s="219"/>
      <c r="CP96" s="21"/>
      <c r="CR96" s="21"/>
      <c r="CS96" s="22"/>
      <c r="CT96" s="22"/>
    </row>
    <row r="97" spans="38:98" x14ac:dyDescent="0.25">
      <c r="AL97" s="6">
        <v>90</v>
      </c>
      <c r="AM97" s="24">
        <v>9.0099999999973299E-2</v>
      </c>
      <c r="AN97" s="24">
        <f t="shared" si="87"/>
        <v>0.90990000000002669</v>
      </c>
      <c r="AO97" s="24">
        <v>0.135099999999962</v>
      </c>
      <c r="AP97" s="24">
        <f t="shared" si="88"/>
        <v>0.86490000000003797</v>
      </c>
      <c r="AQ97" s="24">
        <v>3.1800000000010598E-2</v>
      </c>
      <c r="AR97" s="24">
        <f t="shared" si="89"/>
        <v>0.9681999999999894</v>
      </c>
      <c r="AS97" s="24">
        <f t="shared" si="90"/>
        <v>7.363199999998786E-2</v>
      </c>
      <c r="AT97" s="25">
        <f t="shared" si="79"/>
        <v>0.92636800000001218</v>
      </c>
      <c r="AU97" s="213">
        <v>9.0397915850141702E-2</v>
      </c>
      <c r="AV97" s="213">
        <f t="shared" si="91"/>
        <v>0.90960208414985833</v>
      </c>
      <c r="AW97" s="213">
        <v>0.12514798749823799</v>
      </c>
      <c r="AX97" s="213">
        <f t="shared" ref="AX97" si="124">1-AW97</f>
        <v>0.87485201250176203</v>
      </c>
      <c r="AY97" s="213">
        <v>3.35053376575234E-2</v>
      </c>
      <c r="AZ97" s="213">
        <f t="shared" si="102"/>
        <v>0.96649466234247661</v>
      </c>
      <c r="BA97" s="213">
        <f t="shared" si="93"/>
        <v>7.2219846360599443E-2</v>
      </c>
      <c r="BB97" s="213">
        <f t="shared" si="94"/>
        <v>0.92778015363940058</v>
      </c>
      <c r="BC97" s="38">
        <v>8.95890334190131E-2</v>
      </c>
      <c r="BD97" s="38">
        <f t="shared" si="95"/>
        <v>0.91041096658098686</v>
      </c>
      <c r="BE97" s="38">
        <v>0.12577574236887501</v>
      </c>
      <c r="BF97" s="38">
        <f t="shared" si="95"/>
        <v>0.87422425763112499</v>
      </c>
      <c r="BG97" s="38">
        <v>3.2947635085651801E-2</v>
      </c>
      <c r="BH97" s="38">
        <f t="shared" si="96"/>
        <v>0.96705236491434821</v>
      </c>
      <c r="BI97" s="38">
        <v>7.185693324413514E-2</v>
      </c>
      <c r="BJ97" s="38">
        <v>0.92814306675586478</v>
      </c>
      <c r="BK97" s="39">
        <v>8.7624513654902494E-2</v>
      </c>
      <c r="BL97" s="39">
        <f t="shared" si="97"/>
        <v>0.91237548634509746</v>
      </c>
      <c r="BM97" s="39">
        <v>0.123143179394455</v>
      </c>
      <c r="BN97" s="39">
        <f t="shared" si="98"/>
        <v>0.87685682060554504</v>
      </c>
      <c r="BO97" s="39">
        <v>3.1526501995643198E-2</v>
      </c>
      <c r="BP97" s="39">
        <f t="shared" si="86"/>
        <v>0.96847349800435678</v>
      </c>
      <c r="BQ97" s="39">
        <v>6.9988721411740298E-2</v>
      </c>
      <c r="BR97" s="39">
        <f t="shared" si="99"/>
        <v>0.93001127858825972</v>
      </c>
      <c r="BS97" s="48">
        <v>0.45700000000006502</v>
      </c>
      <c r="BT97" s="49">
        <v>0.54299999999993498</v>
      </c>
      <c r="BU97" s="219">
        <v>90</v>
      </c>
      <c r="BV97" s="22">
        <f>BS97</f>
        <v>0.45700000000006502</v>
      </c>
      <c r="CP97" s="21"/>
      <c r="CR97" s="21"/>
      <c r="CS97" s="22"/>
      <c r="CT97" s="22"/>
    </row>
    <row r="98" spans="38:98" x14ac:dyDescent="0.25">
      <c r="AL98" s="6">
        <v>91</v>
      </c>
      <c r="AM98" s="24">
        <v>9.0688738633270899E-2</v>
      </c>
      <c r="AN98" s="24">
        <f t="shared" si="87"/>
        <v>0.90931126136672913</v>
      </c>
      <c r="AO98" s="24">
        <v>0.13587622527795901</v>
      </c>
      <c r="AP98" s="24">
        <f t="shared" si="88"/>
        <v>0.86412377472204094</v>
      </c>
      <c r="AQ98" s="24">
        <v>3.2157185111694603E-2</v>
      </c>
      <c r="AR98" s="24">
        <f t="shared" si="89"/>
        <v>0.96784281488830537</v>
      </c>
      <c r="AS98" s="24">
        <f t="shared" si="90"/>
        <v>7.415734594162407E-2</v>
      </c>
      <c r="AT98" s="25">
        <f t="shared" si="79"/>
        <v>0.92584265405837596</v>
      </c>
      <c r="AU98" s="213">
        <v>9.10068471388676E-2</v>
      </c>
      <c r="AV98" s="213">
        <f t="shared" si="91"/>
        <v>0.90899315286113236</v>
      </c>
      <c r="AW98" s="213">
        <v>0.12600014429245601</v>
      </c>
      <c r="AX98" s="213">
        <f t="shared" ref="AX98" si="125">1-AW98</f>
        <v>0.87399985570754402</v>
      </c>
      <c r="AY98" s="213">
        <v>3.3885650707066998E-2</v>
      </c>
      <c r="AZ98" s="213">
        <f t="shared" si="102"/>
        <v>0.96611434929293305</v>
      </c>
      <c r="BA98" s="213">
        <f t="shared" si="93"/>
        <v>7.2779555125564652E-2</v>
      </c>
      <c r="BB98" s="213">
        <f t="shared" si="94"/>
        <v>0.92722044487443545</v>
      </c>
      <c r="BC98" s="38">
        <v>9.0141939353915998E-2</v>
      </c>
      <c r="BD98" s="38">
        <f t="shared" si="95"/>
        <v>0.90985806064608399</v>
      </c>
      <c r="BE98" s="38">
        <v>0.12662337917470101</v>
      </c>
      <c r="BF98" s="38">
        <f t="shared" si="95"/>
        <v>0.87337662082529899</v>
      </c>
      <c r="BG98" s="38">
        <v>3.3321721951206001E-2</v>
      </c>
      <c r="BH98" s="38">
        <f t="shared" si="96"/>
        <v>0.96667827804879403</v>
      </c>
      <c r="BI98" s="38">
        <v>7.2395370507449958E-2</v>
      </c>
      <c r="BJ98" s="38">
        <v>0.92760462949255007</v>
      </c>
      <c r="BK98" s="39">
        <v>8.8175857275733099E-2</v>
      </c>
      <c r="BL98" s="39">
        <f t="shared" si="97"/>
        <v>0.91182414272426693</v>
      </c>
      <c r="BM98" s="39">
        <v>0.123940712021363</v>
      </c>
      <c r="BN98" s="39">
        <f t="shared" si="98"/>
        <v>0.87605928797863697</v>
      </c>
      <c r="BO98" s="39">
        <v>3.1877751747482003E-2</v>
      </c>
      <c r="BP98" s="39">
        <f t="shared" si="86"/>
        <v>0.96812224825251803</v>
      </c>
      <c r="BQ98" s="39">
        <v>7.0504645324232479E-2</v>
      </c>
      <c r="BR98" s="39">
        <f t="shared" si="99"/>
        <v>0.9294953546757676</v>
      </c>
      <c r="BS98" s="48">
        <v>0.46019438107294997</v>
      </c>
      <c r="BT98" s="49">
        <v>0.53980561892705003</v>
      </c>
      <c r="BU98" s="219">
        <v>91</v>
      </c>
      <c r="CP98" s="21"/>
      <c r="CR98" s="21"/>
      <c r="CS98" s="22"/>
      <c r="CT98" s="22"/>
    </row>
    <row r="99" spans="38:98" x14ac:dyDescent="0.25">
      <c r="AL99" s="6">
        <v>92</v>
      </c>
      <c r="AM99" s="24">
        <v>9.12705445463666E-2</v>
      </c>
      <c r="AN99" s="24">
        <f t="shared" si="87"/>
        <v>0.90872945545363337</v>
      </c>
      <c r="AO99" s="24">
        <v>0.13664488118387</v>
      </c>
      <c r="AP99" s="24">
        <f t="shared" si="88"/>
        <v>0.86335511881613003</v>
      </c>
      <c r="AQ99" s="24">
        <v>3.25158864265883E-2</v>
      </c>
      <c r="AR99" s="24">
        <f t="shared" si="89"/>
        <v>0.96748411357341169</v>
      </c>
      <c r="AS99" s="24">
        <f t="shared" si="90"/>
        <v>7.4679499237894367E-2</v>
      </c>
      <c r="AT99" s="25">
        <f t="shared" si="79"/>
        <v>0.9253205007621057</v>
      </c>
      <c r="AU99" s="213">
        <v>9.1613825538031601E-2</v>
      </c>
      <c r="AV99" s="213">
        <f t="shared" si="91"/>
        <v>0.90838617446196834</v>
      </c>
      <c r="AW99" s="213">
        <v>0.12684839365978701</v>
      </c>
      <c r="AX99" s="213">
        <f t="shared" ref="AX99" si="126">1-AW99</f>
        <v>0.87315160634021294</v>
      </c>
      <c r="AY99" s="213">
        <v>3.4266152154524901E-2</v>
      </c>
      <c r="AZ99" s="213">
        <f t="shared" si="102"/>
        <v>0.96573384784547511</v>
      </c>
      <c r="BA99" s="213">
        <f t="shared" si="93"/>
        <v>7.3337846449622268E-2</v>
      </c>
      <c r="BB99" s="213">
        <f t="shared" si="94"/>
        <v>0.92666215355037762</v>
      </c>
      <c r="BC99" s="38">
        <v>9.0692834543524004E-2</v>
      </c>
      <c r="BD99" s="38">
        <f t="shared" si="95"/>
        <v>0.90930716545647594</v>
      </c>
      <c r="BE99" s="38">
        <v>0.12746547724045301</v>
      </c>
      <c r="BF99" s="38">
        <f t="shared" si="95"/>
        <v>0.87253452275954702</v>
      </c>
      <c r="BG99" s="38">
        <v>3.3695918792763603E-2</v>
      </c>
      <c r="BH99" s="38">
        <f t="shared" si="96"/>
        <v>0.96630408120723643</v>
      </c>
      <c r="BI99" s="38">
        <v>7.2931961118467892E-2</v>
      </c>
      <c r="BJ99" s="38">
        <v>0.92706803888153222</v>
      </c>
      <c r="BK99" s="39">
        <v>8.8724553729078906E-2</v>
      </c>
      <c r="BL99" s="39">
        <f t="shared" si="97"/>
        <v>0.91127544627092105</v>
      </c>
      <c r="BM99" s="39">
        <v>0.12473544382275401</v>
      </c>
      <c r="BN99" s="39">
        <f t="shared" si="98"/>
        <v>0.87526455617724597</v>
      </c>
      <c r="BO99" s="39">
        <v>3.22283796550559E-2</v>
      </c>
      <c r="BP99" s="39">
        <f t="shared" si="86"/>
        <v>0.96777162034494413</v>
      </c>
      <c r="BQ99" s="39">
        <v>7.1018818376573603E-2</v>
      </c>
      <c r="BR99" s="39">
        <f t="shared" si="99"/>
        <v>0.92898118162342636</v>
      </c>
      <c r="BS99" s="48">
        <v>0.46337228795442198</v>
      </c>
      <c r="BT99" s="42">
        <v>0.53662771204557802</v>
      </c>
      <c r="BU99" s="219">
        <v>92</v>
      </c>
      <c r="CP99" s="21"/>
      <c r="CR99" s="21"/>
      <c r="CS99" s="22"/>
      <c r="CT99" s="22"/>
    </row>
    <row r="100" spans="38:98" x14ac:dyDescent="0.25">
      <c r="AL100" s="6">
        <v>93</v>
      </c>
      <c r="AM100" s="24">
        <v>9.1845622623228207E-2</v>
      </c>
      <c r="AN100" s="24">
        <f t="shared" si="87"/>
        <v>0.90815437737677174</v>
      </c>
      <c r="AO100" s="24">
        <v>0.137407454125727</v>
      </c>
      <c r="AP100" s="24">
        <f t="shared" si="88"/>
        <v>0.86259254587427303</v>
      </c>
      <c r="AQ100" s="24">
        <v>3.2875769942514302E-2</v>
      </c>
      <c r="AR100" s="24">
        <f t="shared" si="89"/>
        <v>0.96712423005748571</v>
      </c>
      <c r="AS100" s="24">
        <f t="shared" si="90"/>
        <v>7.5198711635674542E-2</v>
      </c>
      <c r="AT100" s="25">
        <f t="shared" si="79"/>
        <v>0.92480128836432551</v>
      </c>
      <c r="AU100" s="213">
        <v>9.2218856475074204E-2</v>
      </c>
      <c r="AV100" s="213">
        <f t="shared" si="91"/>
        <v>0.90778114352492578</v>
      </c>
      <c r="AW100" s="213">
        <v>0.12769278792331201</v>
      </c>
      <c r="AX100" s="213">
        <f t="shared" ref="AX100" si="127">1-AW100</f>
        <v>0.87230721207668793</v>
      </c>
      <c r="AY100" s="213">
        <v>3.4646841158856398E-2</v>
      </c>
      <c r="AZ100" s="213">
        <f t="shared" si="102"/>
        <v>0.96535315884114359</v>
      </c>
      <c r="BA100" s="213">
        <f t="shared" si="93"/>
        <v>7.3894733662708711E-2</v>
      </c>
      <c r="BB100" s="213">
        <f t="shared" si="94"/>
        <v>0.92610526633729129</v>
      </c>
      <c r="BC100" s="38">
        <v>9.1241488910921806E-2</v>
      </c>
      <c r="BD100" s="38">
        <f t="shared" si="95"/>
        <v>0.90875851108907824</v>
      </c>
      <c r="BE100" s="38">
        <v>0.12830201267343</v>
      </c>
      <c r="BF100" s="38">
        <f t="shared" si="95"/>
        <v>0.87169798732657</v>
      </c>
      <c r="BG100" s="38">
        <v>3.4070225451382101E-2</v>
      </c>
      <c r="BH100" s="38">
        <f t="shared" si="96"/>
        <v>0.96592977454861795</v>
      </c>
      <c r="BI100" s="38">
        <v>7.3466628184910426E-2</v>
      </c>
      <c r="BJ100" s="38">
        <v>0.92653337181508966</v>
      </c>
      <c r="BK100" s="39">
        <v>8.9270446120553307E-2</v>
      </c>
      <c r="BL100" s="39">
        <f t="shared" si="97"/>
        <v>0.91072955387944665</v>
      </c>
      <c r="BM100" s="39">
        <v>0.12552743756100099</v>
      </c>
      <c r="BN100" s="39">
        <f t="shared" si="98"/>
        <v>0.87447256243899907</v>
      </c>
      <c r="BO100" s="39">
        <v>3.2578293914013699E-2</v>
      </c>
      <c r="BP100" s="39">
        <f t="shared" si="86"/>
        <v>0.96742170608598632</v>
      </c>
      <c r="BQ100" s="39">
        <v>7.1531164136848055E-2</v>
      </c>
      <c r="BR100" s="39">
        <f t="shared" si="99"/>
        <v>0.92846883586315199</v>
      </c>
      <c r="BS100" s="48">
        <v>0.46653203337685301</v>
      </c>
      <c r="BT100" s="49">
        <v>0.53346796662314699</v>
      </c>
      <c r="BU100" s="219">
        <v>93</v>
      </c>
      <c r="CP100" s="21"/>
      <c r="CR100" s="21"/>
      <c r="CS100" s="22"/>
      <c r="CT100" s="22"/>
    </row>
    <row r="101" spans="38:98" x14ac:dyDescent="0.25">
      <c r="AL101" s="6">
        <v>94</v>
      </c>
      <c r="AM101" s="24">
        <v>9.2414177747823303E-2</v>
      </c>
      <c r="AN101" s="24">
        <f t="shared" si="87"/>
        <v>0.90758582225217665</v>
      </c>
      <c r="AO101" s="24">
        <v>0.13816543051156399</v>
      </c>
      <c r="AP101" s="24">
        <f t="shared" si="88"/>
        <v>0.86183456948843595</v>
      </c>
      <c r="AQ101" s="24">
        <v>3.3236501657294901E-2</v>
      </c>
      <c r="AR101" s="24">
        <f t="shared" si="89"/>
        <v>0.96676349834270514</v>
      </c>
      <c r="AS101" s="24">
        <f t="shared" si="90"/>
        <v>7.5715234881840593E-2</v>
      </c>
      <c r="AT101" s="25">
        <f t="shared" si="79"/>
        <v>0.92428476511815938</v>
      </c>
      <c r="AU101" s="213">
        <v>9.2821945377436196E-2</v>
      </c>
      <c r="AV101" s="213">
        <f t="shared" si="91"/>
        <v>0.90717805462256385</v>
      </c>
      <c r="AW101" s="213">
        <v>0.12853337940610801</v>
      </c>
      <c r="AX101" s="213">
        <f t="shared" ref="AX101" si="128">1-AW101</f>
        <v>0.87146662059389202</v>
      </c>
      <c r="AY101" s="213">
        <v>3.5027716879020801E-2</v>
      </c>
      <c r="AZ101" s="213">
        <f t="shared" si="102"/>
        <v>0.96497228312097916</v>
      </c>
      <c r="BA101" s="213">
        <f t="shared" si="93"/>
        <v>7.4450230094759637E-2</v>
      </c>
      <c r="BB101" s="213">
        <f t="shared" si="94"/>
        <v>0.9255497699052404</v>
      </c>
      <c r="BC101" s="38">
        <v>9.1787672379194093E-2</v>
      </c>
      <c r="BD101" s="38">
        <f t="shared" si="95"/>
        <v>0.90821232762080595</v>
      </c>
      <c r="BE101" s="38">
        <v>0.12913296158093601</v>
      </c>
      <c r="BF101" s="38">
        <f t="shared" si="95"/>
        <v>0.87086703841906399</v>
      </c>
      <c r="BG101" s="38">
        <v>3.4444641768118602E-2</v>
      </c>
      <c r="BH101" s="38">
        <f t="shared" si="96"/>
        <v>0.96555535823188143</v>
      </c>
      <c r="BI101" s="38">
        <v>7.3999294814500016E-2</v>
      </c>
      <c r="BJ101" s="38">
        <v>0.92600070518550004</v>
      </c>
      <c r="BK101" s="39">
        <v>8.9813377555769597E-2</v>
      </c>
      <c r="BL101" s="39">
        <f t="shared" si="97"/>
        <v>0.91018662244423043</v>
      </c>
      <c r="BM101" s="39">
        <v>0.126316755998477</v>
      </c>
      <c r="BN101" s="39">
        <f t="shared" si="98"/>
        <v>0.87368324400152297</v>
      </c>
      <c r="BO101" s="39">
        <v>3.2927402720003801E-2</v>
      </c>
      <c r="BP101" s="39">
        <f t="shared" si="86"/>
        <v>0.96707259727999617</v>
      </c>
      <c r="BQ101" s="39">
        <v>7.2041606173140038E-2</v>
      </c>
      <c r="BR101" s="39">
        <f t="shared" si="99"/>
        <v>0.92795839382686007</v>
      </c>
      <c r="BS101" s="48">
        <v>0.46967193007261399</v>
      </c>
      <c r="BT101" s="49">
        <v>0.53032806992738601</v>
      </c>
      <c r="BU101" s="219">
        <v>94</v>
      </c>
      <c r="CP101" s="21"/>
      <c r="CR101" s="21"/>
      <c r="CS101" s="22"/>
      <c r="CT101" s="22"/>
    </row>
    <row r="102" spans="38:98" x14ac:dyDescent="0.25">
      <c r="AL102" s="6">
        <v>95</v>
      </c>
      <c r="AM102" s="24">
        <v>9.2976414804119806E-2</v>
      </c>
      <c r="AN102" s="24">
        <f t="shared" si="87"/>
        <v>0.90702358519588022</v>
      </c>
      <c r="AO102" s="24">
        <v>0.138920296749415</v>
      </c>
      <c r="AP102" s="24">
        <f t="shared" si="88"/>
        <v>0.86107970325058503</v>
      </c>
      <c r="AQ102" s="24">
        <v>3.3597747568752903E-2</v>
      </c>
      <c r="AR102" s="24">
        <f t="shared" si="89"/>
        <v>0.96640225243124711</v>
      </c>
      <c r="AS102" s="24">
        <f t="shared" si="90"/>
        <v>7.6229320723268934E-2</v>
      </c>
      <c r="AT102" s="25">
        <f t="shared" si="79"/>
        <v>0.92377067927673118</v>
      </c>
      <c r="AU102" s="213">
        <v>9.3423097672558394E-2</v>
      </c>
      <c r="AV102" s="213">
        <f t="shared" si="91"/>
        <v>0.90657690232744159</v>
      </c>
      <c r="AW102" s="213">
        <v>0.12937022043125501</v>
      </c>
      <c r="AX102" s="213">
        <f t="shared" ref="AX102" si="129">1-AW102</f>
        <v>0.87062977956874499</v>
      </c>
      <c r="AY102" s="213">
        <v>3.5408778473977297E-2</v>
      </c>
      <c r="AZ102" s="213">
        <f t="shared" si="102"/>
        <v>0.96459122152602272</v>
      </c>
      <c r="BA102" s="213">
        <f t="shared" si="93"/>
        <v>7.500434907571131E-2</v>
      </c>
      <c r="BB102" s="213">
        <f t="shared" si="94"/>
        <v>0.9249956509242887</v>
      </c>
      <c r="BC102" s="38">
        <v>9.2331154871425597E-2</v>
      </c>
      <c r="BD102" s="38">
        <f t="shared" si="95"/>
        <v>0.90766884512857438</v>
      </c>
      <c r="BE102" s="38">
        <v>0.12995830007027301</v>
      </c>
      <c r="BF102" s="38">
        <f t="shared" si="95"/>
        <v>0.87004169992972702</v>
      </c>
      <c r="BG102" s="38">
        <v>3.48191675840306E-2</v>
      </c>
      <c r="BH102" s="38">
        <f t="shared" si="96"/>
        <v>0.96518083241596941</v>
      </c>
      <c r="BI102" s="38">
        <v>7.4529884114958797E-2</v>
      </c>
      <c r="BJ102" s="38">
        <v>0.92547011588504124</v>
      </c>
      <c r="BK102" s="39">
        <v>9.0353191140341294E-2</v>
      </c>
      <c r="BL102" s="39">
        <f t="shared" si="97"/>
        <v>0.90964680885965876</v>
      </c>
      <c r="BM102" s="39">
        <v>0.127103461897554</v>
      </c>
      <c r="BN102" s="39">
        <f t="shared" si="98"/>
        <v>0.87289653810244605</v>
      </c>
      <c r="BO102" s="39">
        <v>3.3275614268674703E-2</v>
      </c>
      <c r="BP102" s="39">
        <f t="shared" si="86"/>
        <v>0.96672438573132524</v>
      </c>
      <c r="BQ102" s="39">
        <v>7.255006805353359E-2</v>
      </c>
      <c r="BR102" s="39">
        <f t="shared" si="99"/>
        <v>0.92744993194646641</v>
      </c>
      <c r="BS102" s="48">
        <v>0.47279029077407697</v>
      </c>
      <c r="BT102" s="49">
        <v>0.52720970922592303</v>
      </c>
      <c r="BU102" s="219">
        <v>95</v>
      </c>
      <c r="CP102" s="21"/>
      <c r="CR102" s="21"/>
      <c r="CS102" s="22"/>
      <c r="CT102" s="22"/>
    </row>
    <row r="103" spans="38:98" x14ac:dyDescent="0.25">
      <c r="AL103" s="6">
        <v>96</v>
      </c>
      <c r="AM103" s="24">
        <v>9.3532538676085297E-2</v>
      </c>
      <c r="AN103" s="24">
        <f t="shared" si="87"/>
        <v>0.90646746132391476</v>
      </c>
      <c r="AO103" s="24">
        <v>0.13967353924731299</v>
      </c>
      <c r="AP103" s="24">
        <f t="shared" si="88"/>
        <v>0.86032646075268704</v>
      </c>
      <c r="AQ103" s="24">
        <v>3.3959173674710699E-2</v>
      </c>
      <c r="AR103" s="24">
        <f t="shared" si="89"/>
        <v>0.96604082632528931</v>
      </c>
      <c r="AS103" s="24">
        <f t="shared" si="90"/>
        <v>7.6741220906835356E-2</v>
      </c>
      <c r="AT103" s="25">
        <f t="shared" si="79"/>
        <v>0.92325877909316478</v>
      </c>
      <c r="AU103" s="213">
        <v>9.4022318787881407E-2</v>
      </c>
      <c r="AV103" s="213">
        <f t="shared" si="91"/>
        <v>0.90597768121211864</v>
      </c>
      <c r="AW103" s="213">
        <v>0.13020336332183</v>
      </c>
      <c r="AX103" s="213">
        <f t="shared" ref="AX103" si="130">1-AW103</f>
        <v>0.86979663667816998</v>
      </c>
      <c r="AY103" s="213">
        <v>3.5790025102685301E-2</v>
      </c>
      <c r="AZ103" s="213">
        <f t="shared" si="102"/>
        <v>0.96420997489731475</v>
      </c>
      <c r="BA103" s="213">
        <f t="shared" si="93"/>
        <v>7.5557103935499373E-2</v>
      </c>
      <c r="BB103" s="213">
        <f t="shared" si="94"/>
        <v>0.9244428960645007</v>
      </c>
      <c r="BC103" s="38">
        <v>9.2871706310701102E-2</v>
      </c>
      <c r="BD103" s="38">
        <f t="shared" si="95"/>
        <v>0.90712829368929893</v>
      </c>
      <c r="BE103" s="38">
        <v>0.130778004248742</v>
      </c>
      <c r="BF103" s="38">
        <f t="shared" si="95"/>
        <v>0.86922199575125803</v>
      </c>
      <c r="BG103" s="38">
        <v>3.5193802740175403E-2</v>
      </c>
      <c r="BH103" s="38">
        <f t="shared" si="96"/>
        <v>0.96480619725982464</v>
      </c>
      <c r="BI103" s="38">
        <v>7.5058319194008682E-2</v>
      </c>
      <c r="BJ103" s="38">
        <v>0.92494168080599137</v>
      </c>
      <c r="BK103" s="39">
        <v>9.0889729979881401E-2</v>
      </c>
      <c r="BL103" s="39">
        <f t="shared" si="97"/>
        <v>0.90911027002011857</v>
      </c>
      <c r="BM103" s="39">
        <v>0.127887618020605</v>
      </c>
      <c r="BN103" s="39">
        <f t="shared" si="98"/>
        <v>0.872112381979395</v>
      </c>
      <c r="BO103" s="39">
        <v>3.3622836755675102E-2</v>
      </c>
      <c r="BP103" s="39">
        <f t="shared" si="86"/>
        <v>0.96637716324432488</v>
      </c>
      <c r="BQ103" s="39">
        <v>7.3056473346112927E-2</v>
      </c>
      <c r="BR103" s="39">
        <f t="shared" si="99"/>
        <v>0.92694352665388702</v>
      </c>
      <c r="BS103" s="48">
        <v>0.47588542821361501</v>
      </c>
      <c r="BT103" s="49">
        <v>0.52411457178638499</v>
      </c>
      <c r="BU103" s="219">
        <v>96</v>
      </c>
      <c r="CP103" s="21"/>
      <c r="CR103" s="21"/>
      <c r="CS103" s="22"/>
      <c r="CT103" s="22"/>
    </row>
    <row r="104" spans="38:98" x14ac:dyDescent="0.25">
      <c r="AL104" s="6">
        <v>97</v>
      </c>
      <c r="AM104" s="24">
        <v>9.4082754247687694E-2</v>
      </c>
      <c r="AN104" s="24">
        <f t="shared" si="87"/>
        <v>0.90591724575231236</v>
      </c>
      <c r="AO104" s="24">
        <v>0.140426644413292</v>
      </c>
      <c r="AP104" s="24">
        <f t="shared" si="88"/>
        <v>0.859573355586708</v>
      </c>
      <c r="AQ104" s="24">
        <v>3.4320445972990901E-2</v>
      </c>
      <c r="AR104" s="24">
        <f t="shared" si="89"/>
        <v>0.96567955402700911</v>
      </c>
      <c r="AS104" s="24">
        <f t="shared" si="90"/>
        <v>7.7251187179416161E-2</v>
      </c>
      <c r="AT104" s="25">
        <f t="shared" si="79"/>
        <v>0.92274881282058385</v>
      </c>
      <c r="AU104" s="213">
        <v>9.4619614150846104E-2</v>
      </c>
      <c r="AV104" s="213">
        <f t="shared" si="91"/>
        <v>0.90538038584915392</v>
      </c>
      <c r="AW104" s="213">
        <v>0.131032860400914</v>
      </c>
      <c r="AX104" s="213">
        <f t="shared" ref="AX104" si="131">1-AW104</f>
        <v>0.868967139599086</v>
      </c>
      <c r="AY104" s="213">
        <v>3.6171455924104E-2</v>
      </c>
      <c r="AZ104" s="213">
        <f t="shared" si="102"/>
        <v>0.96382854407589602</v>
      </c>
      <c r="BA104" s="213">
        <f t="shared" si="93"/>
        <v>7.6108508004060355E-2</v>
      </c>
      <c r="BB104" s="213">
        <f t="shared" si="94"/>
        <v>0.92389149199593967</v>
      </c>
      <c r="BC104" s="38">
        <v>9.3409096620105297E-2</v>
      </c>
      <c r="BD104" s="38">
        <f t="shared" si="95"/>
        <v>0.90659090337989467</v>
      </c>
      <c r="BE104" s="38">
        <v>0.13159205022364601</v>
      </c>
      <c r="BF104" s="38">
        <f t="shared" si="95"/>
        <v>0.86840794977635394</v>
      </c>
      <c r="BG104" s="38">
        <v>3.5568547077610299E-2</v>
      </c>
      <c r="BH104" s="38">
        <f t="shared" si="96"/>
        <v>0.96443145292238974</v>
      </c>
      <c r="BI104" s="38">
        <v>7.5584523159371961E-2</v>
      </c>
      <c r="BJ104" s="38">
        <v>0.92441547684062808</v>
      </c>
      <c r="BK104" s="39">
        <v>9.1422837180003505E-2</v>
      </c>
      <c r="BL104" s="39">
        <f t="shared" si="97"/>
        <v>0.90857716281999645</v>
      </c>
      <c r="BM104" s="39">
        <v>0.128669287130003</v>
      </c>
      <c r="BN104" s="39">
        <f t="shared" si="98"/>
        <v>0.87133071286999697</v>
      </c>
      <c r="BO104" s="39">
        <v>3.3968978376653303E-2</v>
      </c>
      <c r="BP104" s="39">
        <f t="shared" si="86"/>
        <v>0.96603102162334675</v>
      </c>
      <c r="BQ104" s="39">
        <v>7.3560745618962295E-2</v>
      </c>
      <c r="BR104" s="39">
        <f t="shared" si="99"/>
        <v>0.92643925438103769</v>
      </c>
      <c r="BS104" s="48">
        <v>0.47895565512359894</v>
      </c>
      <c r="BT104" s="49">
        <v>0.52104434487640106</v>
      </c>
      <c r="BU104" s="219">
        <v>97</v>
      </c>
      <c r="CP104" s="21"/>
      <c r="CR104" s="21"/>
      <c r="CS104" s="22"/>
      <c r="CT104" s="22"/>
    </row>
    <row r="105" spans="38:98" x14ac:dyDescent="0.25">
      <c r="AL105" s="6">
        <v>98</v>
      </c>
      <c r="AM105" s="24">
        <v>9.4627266402894705E-2</v>
      </c>
      <c r="AN105" s="24">
        <f t="shared" si="87"/>
        <v>0.90537273359710535</v>
      </c>
      <c r="AO105" s="24">
        <v>0.141181098655385</v>
      </c>
      <c r="AP105" s="24">
        <f t="shared" si="88"/>
        <v>0.85881890134461503</v>
      </c>
      <c r="AQ105" s="24">
        <v>3.4681230461416003E-2</v>
      </c>
      <c r="AR105" s="24">
        <f t="shared" si="89"/>
        <v>0.96531876953858398</v>
      </c>
      <c r="AS105" s="24">
        <f t="shared" si="90"/>
        <v>7.7759471287887266E-2</v>
      </c>
      <c r="AT105" s="25">
        <f t="shared" si="79"/>
        <v>0.92224052871211271</v>
      </c>
      <c r="AU105" s="213">
        <v>9.5214989188893095E-2</v>
      </c>
      <c r="AV105" s="213">
        <f t="shared" si="91"/>
        <v>0.90478501081110685</v>
      </c>
      <c r="AW105" s="213">
        <v>0.131858763991584</v>
      </c>
      <c r="AX105" s="213">
        <f t="shared" ref="AX105" si="132">1-AW105</f>
        <v>0.86814123600841597</v>
      </c>
      <c r="AY105" s="213">
        <v>3.6553070097192698E-2</v>
      </c>
      <c r="AZ105" s="213">
        <f t="shared" si="102"/>
        <v>0.96344692990280734</v>
      </c>
      <c r="BA105" s="213">
        <f t="shared" si="93"/>
        <v>7.6658574611329827E-2</v>
      </c>
      <c r="BB105" s="213">
        <f t="shared" si="94"/>
        <v>0.92334142538867026</v>
      </c>
      <c r="BC105" s="38">
        <v>9.3943095722722803E-2</v>
      </c>
      <c r="BD105" s="38">
        <f t="shared" si="95"/>
        <v>0.90605690427727725</v>
      </c>
      <c r="BE105" s="38">
        <v>0.13240041410228601</v>
      </c>
      <c r="BF105" s="38">
        <f t="shared" si="95"/>
        <v>0.86759958589771402</v>
      </c>
      <c r="BG105" s="38">
        <v>3.5943400437392699E-2</v>
      </c>
      <c r="BH105" s="38">
        <f t="shared" si="96"/>
        <v>0.96405659956260725</v>
      </c>
      <c r="BI105" s="38">
        <v>7.610841911877049E-2</v>
      </c>
      <c r="BJ105" s="38">
        <v>0.92389158088122958</v>
      </c>
      <c r="BK105" s="39">
        <v>9.1952355846320902E-2</v>
      </c>
      <c r="BL105" s="39">
        <f t="shared" si="97"/>
        <v>0.90804764415367911</v>
      </c>
      <c r="BM105" s="39">
        <v>0.12944853198811901</v>
      </c>
      <c r="BN105" s="39">
        <f t="shared" si="98"/>
        <v>0.87055146801188099</v>
      </c>
      <c r="BO105" s="39">
        <v>3.4313947327258003E-2</v>
      </c>
      <c r="BP105" s="39">
        <f t="shared" si="86"/>
        <v>0.96568605267274199</v>
      </c>
      <c r="BQ105" s="39">
        <v>7.4062808440165537E-2</v>
      </c>
      <c r="BR105" s="39">
        <f t="shared" si="99"/>
        <v>0.92593719155983445</v>
      </c>
      <c r="BS105" s="48">
        <v>0.48199928423640204</v>
      </c>
      <c r="BT105" s="49">
        <v>0.51800071576359796</v>
      </c>
      <c r="BU105" s="219">
        <v>98</v>
      </c>
      <c r="CP105" s="21"/>
      <c r="CR105" s="21"/>
      <c r="CS105" s="22"/>
      <c r="CT105" s="22"/>
    </row>
    <row r="106" spans="38:98" x14ac:dyDescent="0.25">
      <c r="AL106" s="6">
        <v>99</v>
      </c>
      <c r="AM106" s="24">
        <v>9.5166280025673997E-2</v>
      </c>
      <c r="AN106" s="24">
        <f t="shared" si="87"/>
        <v>0.90483371997432605</v>
      </c>
      <c r="AO106" s="24">
        <v>0.14193838838162601</v>
      </c>
      <c r="AP106" s="24">
        <f t="shared" si="88"/>
        <v>0.85806161161837402</v>
      </c>
      <c r="AQ106" s="24">
        <v>3.5041193137808499E-2</v>
      </c>
      <c r="AR106" s="24">
        <f t="shared" si="89"/>
        <v>0.96495880686219149</v>
      </c>
      <c r="AS106" s="24">
        <f t="shared" si="90"/>
        <v>7.8266324979124835E-2</v>
      </c>
      <c r="AT106" s="25">
        <f t="shared" si="79"/>
        <v>0.92173367502087511</v>
      </c>
      <c r="AU106" s="213">
        <v>9.5808449329463197E-2</v>
      </c>
      <c r="AV106" s="213">
        <f t="shared" si="91"/>
        <v>0.9041915506705368</v>
      </c>
      <c r="AW106" s="213">
        <v>0.13268112641692001</v>
      </c>
      <c r="AX106" s="213">
        <f t="shared" ref="AX106" si="133">1-AW106</f>
        <v>0.86731887358308002</v>
      </c>
      <c r="AY106" s="213">
        <v>3.6934866780910701E-2</v>
      </c>
      <c r="AZ106" s="213">
        <f t="shared" si="102"/>
        <v>0.96306513321908926</v>
      </c>
      <c r="BA106" s="213">
        <f t="shared" si="93"/>
        <v>7.7207317087244112E-2</v>
      </c>
      <c r="BB106" s="213">
        <f t="shared" si="94"/>
        <v>0.92279268291275596</v>
      </c>
      <c r="BC106" s="38">
        <v>9.4473473541638597E-2</v>
      </c>
      <c r="BD106" s="38">
        <f t="shared" si="95"/>
        <v>0.9055265264583614</v>
      </c>
      <c r="BE106" s="38">
        <v>0.13320307199196499</v>
      </c>
      <c r="BF106" s="38">
        <f t="shared" si="95"/>
        <v>0.86679692800803498</v>
      </c>
      <c r="BG106" s="38">
        <v>3.6318362660579799E-2</v>
      </c>
      <c r="BH106" s="38">
        <f t="shared" si="96"/>
        <v>0.96368163733942025</v>
      </c>
      <c r="BI106" s="38">
        <v>7.6629930179926628E-2</v>
      </c>
      <c r="BJ106" s="38">
        <v>0.92337006982007341</v>
      </c>
      <c r="BK106" s="39">
        <v>9.2478129084446706E-2</v>
      </c>
      <c r="BL106" s="39">
        <f t="shared" si="97"/>
        <v>0.90752187091555325</v>
      </c>
      <c r="BM106" s="39">
        <v>0.13022541535732701</v>
      </c>
      <c r="BN106" s="39">
        <f t="shared" si="98"/>
        <v>0.86977458464267299</v>
      </c>
      <c r="BO106" s="39">
        <v>3.46576518031377E-2</v>
      </c>
      <c r="BP106" s="39">
        <f t="shared" si="86"/>
        <v>0.96534234819686227</v>
      </c>
      <c r="BQ106" s="39">
        <v>7.4562585377807036E-2</v>
      </c>
      <c r="BR106" s="39">
        <f t="shared" si="99"/>
        <v>0.92543741462219298</v>
      </c>
      <c r="BS106" s="48">
        <v>0.48501462828439501</v>
      </c>
      <c r="BT106" s="49">
        <v>0.51498537171560499</v>
      </c>
      <c r="BU106" s="219">
        <v>99</v>
      </c>
      <c r="CP106" s="21"/>
      <c r="CR106" s="21"/>
      <c r="CS106" s="22"/>
      <c r="CT106" s="22"/>
    </row>
    <row r="107" spans="38:98" x14ac:dyDescent="0.25">
      <c r="AL107" s="6">
        <v>100</v>
      </c>
      <c r="AM107" s="24">
        <v>9.5699999999993499E-2</v>
      </c>
      <c r="AN107" s="24">
        <f t="shared" si="87"/>
        <v>0.90430000000000654</v>
      </c>
      <c r="AO107" s="24">
        <v>0.14270000000004901</v>
      </c>
      <c r="AP107" s="24">
        <f t="shared" si="88"/>
        <v>0.85729999999995099</v>
      </c>
      <c r="AQ107" s="24">
        <v>3.5399999999990897E-2</v>
      </c>
      <c r="AR107" s="24">
        <f t="shared" si="89"/>
        <v>0.96460000000000912</v>
      </c>
      <c r="AS107" s="24">
        <f t="shared" si="90"/>
        <v>7.8772000000005074E-2</v>
      </c>
      <c r="AT107" s="25">
        <f>(AP107*0.23)+(AN107*0.31)+(AR107*0.46)</f>
        <v>0.92122799999999505</v>
      </c>
      <c r="AU107" s="213">
        <v>9.6399999999997002E-2</v>
      </c>
      <c r="AV107" s="213">
        <f t="shared" si="91"/>
        <v>0.90360000000000296</v>
      </c>
      <c r="AW107" s="213">
        <v>0.13350000000000001</v>
      </c>
      <c r="AX107" s="213">
        <f t="shared" ref="AX107" si="134">1-AW107</f>
        <v>0.86650000000000005</v>
      </c>
      <c r="AY107" s="213">
        <v>3.7316845134217201E-2</v>
      </c>
      <c r="AZ107" s="213">
        <f t="shared" si="102"/>
        <v>0.96268315486578282</v>
      </c>
      <c r="BA107" s="213">
        <f t="shared" si="93"/>
        <v>7.775474876173899E-2</v>
      </c>
      <c r="BB107" s="213">
        <f t="shared" si="94"/>
        <v>0.92224525123826107</v>
      </c>
      <c r="BC107" s="38">
        <v>9.4999999999937301E-2</v>
      </c>
      <c r="BD107" s="38">
        <f t="shared" si="95"/>
        <v>0.90500000000006264</v>
      </c>
      <c r="BE107" s="38">
        <v>0.13399999999998399</v>
      </c>
      <c r="BF107" s="38">
        <f t="shared" si="95"/>
        <v>0.86600000000001598</v>
      </c>
      <c r="BG107" s="38">
        <v>3.6693433588229199E-2</v>
      </c>
      <c r="BH107" s="38">
        <f t="shared" si="96"/>
        <v>0.96330656641177081</v>
      </c>
      <c r="BI107" s="38">
        <v>7.7148979450562316E-2</v>
      </c>
      <c r="BJ107" s="38">
        <v>0.92285102054943768</v>
      </c>
      <c r="BK107" s="39">
        <v>9.2999999999994504E-2</v>
      </c>
      <c r="BL107" s="39">
        <f t="shared" si="97"/>
        <v>0.90700000000000547</v>
      </c>
      <c r="BM107" s="39">
        <v>0.13100000000000001</v>
      </c>
      <c r="BN107" s="39">
        <f t="shared" si="98"/>
        <v>0.86899999999999999</v>
      </c>
      <c r="BO107" s="39">
        <v>3.4999999999941002E-2</v>
      </c>
      <c r="BP107" s="39">
        <f t="shared" si="86"/>
        <v>0.96500000000005903</v>
      </c>
      <c r="BQ107" s="39">
        <v>7.5059999999971164E-2</v>
      </c>
      <c r="BR107" s="39">
        <f t="shared" si="99"/>
        <v>0.92494000000002885</v>
      </c>
      <c r="BS107" s="48">
        <v>0.48799999999995003</v>
      </c>
      <c r="BT107" s="49">
        <v>0.51200000000004997</v>
      </c>
      <c r="BU107" s="219">
        <v>100</v>
      </c>
      <c r="CP107" s="21"/>
      <c r="CR107" s="21"/>
      <c r="CS107" s="22"/>
      <c r="CT107" s="22"/>
    </row>
    <row r="108" spans="38:98" x14ac:dyDescent="0.25">
      <c r="AL108" s="6">
        <v>101</v>
      </c>
      <c r="AM108" s="24">
        <v>9.6228683927993205E-2</v>
      </c>
      <c r="AN108" s="24">
        <f t="shared" si="87"/>
        <v>0.90377131607200678</v>
      </c>
      <c r="AO108" s="24">
        <v>0.14346702880642401</v>
      </c>
      <c r="AP108" s="24">
        <f t="shared" si="88"/>
        <v>0.85653297119357596</v>
      </c>
      <c r="AQ108" s="24">
        <v>3.5757389664172599E-2</v>
      </c>
      <c r="AR108" s="24">
        <f t="shared" si="89"/>
        <v>0.96424261033582737</v>
      </c>
      <c r="AS108" s="24">
        <f t="shared" si="90"/>
        <v>7.9276707888674816E-2</v>
      </c>
      <c r="AT108" s="25">
        <f t="shared" ref="AT108:AT171" si="135">(AP108*0.23)+(AN108*0.31)+(AR108*0.46)</f>
        <v>0.9207232921113252</v>
      </c>
      <c r="AU108" s="213">
        <v>9.6989654330065206E-2</v>
      </c>
      <c r="AV108" s="213">
        <f t="shared" si="91"/>
        <v>0.90301034566993477</v>
      </c>
      <c r="AW108" s="213">
        <v>0.134315433889862</v>
      </c>
      <c r="AX108" s="213">
        <f t="shared" ref="AX108" si="136">1-AW108</f>
        <v>0.865684566110138</v>
      </c>
      <c r="AY108" s="213">
        <v>3.7699003409011701E-2</v>
      </c>
      <c r="AZ108" s="213">
        <f t="shared" si="102"/>
        <v>0.96230099659098833</v>
      </c>
      <c r="BA108" s="213">
        <f t="shared" si="93"/>
        <v>7.8300884205133855E-2</v>
      </c>
      <c r="BB108" s="213">
        <f t="shared" si="94"/>
        <v>0.92169911579486619</v>
      </c>
      <c r="BC108" s="38">
        <v>9.5522524092580205E-2</v>
      </c>
      <c r="BD108" s="38">
        <f t="shared" si="95"/>
        <v>0.90447747590741978</v>
      </c>
      <c r="BE108" s="38">
        <v>0.13479121192236501</v>
      </c>
      <c r="BF108" s="38">
        <f t="shared" si="95"/>
        <v>0.86520878807763502</v>
      </c>
      <c r="BG108" s="38">
        <v>3.7068613403586401E-2</v>
      </c>
      <c r="BH108" s="38">
        <f t="shared" si="96"/>
        <v>0.96293138659641364</v>
      </c>
      <c r="BI108" s="38">
        <v>7.7665523376493559E-2</v>
      </c>
      <c r="BJ108" s="38">
        <v>0.92233447662350643</v>
      </c>
      <c r="BK108" s="39">
        <v>9.3517889659425701E-2</v>
      </c>
      <c r="BL108" s="39">
        <f t="shared" si="97"/>
        <v>0.90648211034057424</v>
      </c>
      <c r="BM108" s="39">
        <v>0.13177233547671799</v>
      </c>
      <c r="BN108" s="39">
        <f t="shared" si="98"/>
        <v>0.86822766452328204</v>
      </c>
      <c r="BO108" s="39">
        <v>3.5340972517487697E-2</v>
      </c>
      <c r="BP108" s="39">
        <f t="shared" si="86"/>
        <v>0.96465902748251231</v>
      </c>
      <c r="BQ108" s="39">
        <v>7.5555030312111443E-2</v>
      </c>
      <c r="BR108" s="39">
        <f t="shared" si="99"/>
        <v>0.92444496968788847</v>
      </c>
      <c r="BS108" s="48">
        <v>0.49095411025889701</v>
      </c>
      <c r="BT108" s="49">
        <v>0.50904588974110299</v>
      </c>
      <c r="BU108" s="219">
        <v>101</v>
      </c>
      <c r="CP108" s="21"/>
      <c r="CR108" s="21"/>
      <c r="CS108" s="22"/>
      <c r="CT108" s="22"/>
    </row>
    <row r="109" spans="38:98" x14ac:dyDescent="0.25">
      <c r="AL109" s="6">
        <v>102</v>
      </c>
      <c r="AM109" s="24">
        <v>9.6752800284503504E-2</v>
      </c>
      <c r="AN109" s="24">
        <f t="shared" si="87"/>
        <v>0.9032471997154965</v>
      </c>
      <c r="AO109" s="24">
        <v>0.14423900564747399</v>
      </c>
      <c r="AP109" s="24">
        <f t="shared" si="88"/>
        <v>0.85576099435252595</v>
      </c>
      <c r="AQ109" s="24">
        <v>3.6113391220109703E-2</v>
      </c>
      <c r="AR109" s="24">
        <f t="shared" si="89"/>
        <v>0.9638866087798903</v>
      </c>
      <c r="AS109" s="24">
        <f t="shared" si="90"/>
        <v>7.9780499348365563E-2</v>
      </c>
      <c r="AT109" s="25">
        <f t="shared" si="135"/>
        <v>0.92021950065163449</v>
      </c>
      <c r="AU109" s="213">
        <v>9.7577456257757295E-2</v>
      </c>
      <c r="AV109" s="213">
        <f t="shared" si="91"/>
        <v>0.90242254374224273</v>
      </c>
      <c r="AW109" s="213">
        <v>0.13512746453937899</v>
      </c>
      <c r="AX109" s="213">
        <f t="shared" ref="AX109" si="137">1-AW109</f>
        <v>0.86487253546062104</v>
      </c>
      <c r="AY109" s="213">
        <v>3.8081336228954002E-2</v>
      </c>
      <c r="AZ109" s="213">
        <f t="shared" si="102"/>
        <v>0.96191866377104596</v>
      </c>
      <c r="BA109" s="213">
        <f t="shared" si="93"/>
        <v>7.8845742949280762E-2</v>
      </c>
      <c r="BB109" s="213">
        <f t="shared" si="94"/>
        <v>0.92115425705071918</v>
      </c>
      <c r="BC109" s="38">
        <v>9.6041211102035395E-2</v>
      </c>
      <c r="BD109" s="38">
        <f t="shared" si="95"/>
        <v>0.90395878889796455</v>
      </c>
      <c r="BE109" s="38">
        <v>0.13557687230999699</v>
      </c>
      <c r="BF109" s="38">
        <f t="shared" si="95"/>
        <v>0.86442312769000296</v>
      </c>
      <c r="BG109" s="38">
        <v>3.74439036586511E-2</v>
      </c>
      <c r="BH109" s="38">
        <f t="shared" si="96"/>
        <v>0.96255609634134887</v>
      </c>
      <c r="BI109" s="38">
        <v>7.8179651755909782E-2</v>
      </c>
      <c r="BJ109" s="38">
        <v>0.92182034824409032</v>
      </c>
      <c r="BK109" s="39">
        <v>9.4032030972594896E-2</v>
      </c>
      <c r="BL109" s="39">
        <f t="shared" si="97"/>
        <v>0.90596796902740506</v>
      </c>
      <c r="BM109" s="39">
        <v>0.13254241854089399</v>
      </c>
      <c r="BN109" s="39">
        <f t="shared" si="98"/>
        <v>0.86745758145910601</v>
      </c>
      <c r="BO109" s="39">
        <v>3.5680839572283601E-2</v>
      </c>
      <c r="BP109" s="39">
        <f t="shared" si="86"/>
        <v>0.96431916042771637</v>
      </c>
      <c r="BQ109" s="39">
        <v>7.6047872069160499E-2</v>
      </c>
      <c r="BR109" s="39">
        <f t="shared" si="99"/>
        <v>0.92395212793083958</v>
      </c>
      <c r="BS109" s="48">
        <v>0.49387726251088504</v>
      </c>
      <c r="BT109" s="49">
        <v>0.50612273748911496</v>
      </c>
      <c r="BU109" s="219">
        <v>102</v>
      </c>
      <c r="CP109" s="21"/>
      <c r="CR109" s="21"/>
      <c r="CS109" s="22"/>
      <c r="CT109" s="22"/>
    </row>
    <row r="110" spans="38:98" x14ac:dyDescent="0.25">
      <c r="AL110" s="6">
        <v>103</v>
      </c>
      <c r="AM110" s="24">
        <v>9.72728702625269E-2</v>
      </c>
      <c r="AN110" s="24">
        <f t="shared" si="87"/>
        <v>0.90272712973747304</v>
      </c>
      <c r="AO110" s="24">
        <v>0.145015070257659</v>
      </c>
      <c r="AP110" s="24">
        <f t="shared" si="88"/>
        <v>0.85498492974234097</v>
      </c>
      <c r="AQ110" s="24">
        <v>3.6468106375944997E-2</v>
      </c>
      <c r="AR110" s="24">
        <f t="shared" si="89"/>
        <v>0.963531893624055</v>
      </c>
      <c r="AS110" s="24">
        <f t="shared" si="90"/>
        <v>8.0283384873579611E-2</v>
      </c>
      <c r="AT110" s="25">
        <f t="shared" si="135"/>
        <v>0.91971661512642044</v>
      </c>
      <c r="AU110" s="213">
        <v>9.8163457423292702E-2</v>
      </c>
      <c r="AV110" s="213">
        <f t="shared" si="91"/>
        <v>0.90183654257670731</v>
      </c>
      <c r="AW110" s="213">
        <v>0.13593612522738299</v>
      </c>
      <c r="AX110" s="213">
        <f t="shared" ref="AX110" si="138">1-AW110</f>
        <v>0.86406387477261704</v>
      </c>
      <c r="AY110" s="213">
        <v>3.8463837310643803E-2</v>
      </c>
      <c r="AZ110" s="213">
        <f t="shared" si="102"/>
        <v>0.96153616268935616</v>
      </c>
      <c r="BA110" s="213">
        <f t="shared" si="93"/>
        <v>7.9389345766414987E-2</v>
      </c>
      <c r="BB110" s="213">
        <f t="shared" si="94"/>
        <v>0.92061065423358501</v>
      </c>
      <c r="BC110" s="38">
        <v>9.6556305382647506E-2</v>
      </c>
      <c r="BD110" s="38">
        <f t="shared" si="95"/>
        <v>0.90344369461735252</v>
      </c>
      <c r="BE110" s="38">
        <v>0.13635718340249001</v>
      </c>
      <c r="BF110" s="38">
        <f t="shared" si="95"/>
        <v>0.86364281659750997</v>
      </c>
      <c r="BG110" s="38">
        <v>3.7819306247611401E-2</v>
      </c>
      <c r="BH110" s="38">
        <f t="shared" si="96"/>
        <v>0.96218069375238857</v>
      </c>
      <c r="BI110" s="38">
        <v>7.8691487725094683E-2</v>
      </c>
      <c r="BJ110" s="38">
        <v>0.9213085122749054</v>
      </c>
      <c r="BK110" s="39">
        <v>9.4542734810204906E-2</v>
      </c>
      <c r="BL110" s="39">
        <f t="shared" si="97"/>
        <v>0.90545726518979508</v>
      </c>
      <c r="BM110" s="39">
        <v>0.13331023274414999</v>
      </c>
      <c r="BN110" s="39">
        <f t="shared" si="98"/>
        <v>0.86668976725585001</v>
      </c>
      <c r="BO110" s="39">
        <v>3.6019943785005899E-2</v>
      </c>
      <c r="BP110" s="39">
        <f t="shared" si="86"/>
        <v>0.96398005621499405</v>
      </c>
      <c r="BQ110" s="39">
        <v>7.6538775463420736E-2</v>
      </c>
      <c r="BR110" s="39">
        <f t="shared" si="99"/>
        <v>0.92346122453657919</v>
      </c>
      <c r="BS110" s="48">
        <v>0.49677015834902505</v>
      </c>
      <c r="BT110" s="49">
        <v>0.50322984165097495</v>
      </c>
      <c r="BU110" s="219">
        <v>103</v>
      </c>
      <c r="CP110" s="21"/>
      <c r="CR110" s="21"/>
      <c r="CS110" s="22"/>
      <c r="CT110" s="22"/>
    </row>
    <row r="111" spans="38:98" x14ac:dyDescent="0.25">
      <c r="AL111" s="6">
        <v>104</v>
      </c>
      <c r="AM111" s="24">
        <v>9.7789415055066206E-2</v>
      </c>
      <c r="AN111" s="24">
        <f t="shared" si="87"/>
        <v>0.90221058494493378</v>
      </c>
      <c r="AO111" s="24">
        <v>0.145794362371438</v>
      </c>
      <c r="AP111" s="24">
        <f t="shared" si="88"/>
        <v>0.85420563762856205</v>
      </c>
      <c r="AQ111" s="24">
        <v>3.6821636839821398E-2</v>
      </c>
      <c r="AR111" s="24">
        <f t="shared" si="89"/>
        <v>0.96317836316017857</v>
      </c>
      <c r="AS111" s="24">
        <f t="shared" si="90"/>
        <v>8.0785374958819101E-2</v>
      </c>
      <c r="AT111" s="25">
        <f t="shared" si="135"/>
        <v>0.91921462504118101</v>
      </c>
      <c r="AU111" s="213">
        <v>9.8747709466890807E-2</v>
      </c>
      <c r="AV111" s="213">
        <f t="shared" si="91"/>
        <v>0.90125229053310918</v>
      </c>
      <c r="AW111" s="213">
        <v>0.13674144923270601</v>
      </c>
      <c r="AX111" s="213">
        <f t="shared" ref="AX111" si="139">1-AW111</f>
        <v>0.86325855076729396</v>
      </c>
      <c r="AY111" s="213">
        <v>3.88465003706812E-2</v>
      </c>
      <c r="AZ111" s="213">
        <f t="shared" si="102"/>
        <v>0.96115349962931884</v>
      </c>
      <c r="BA111" s="213">
        <f t="shared" si="93"/>
        <v>7.9931713428771894E-2</v>
      </c>
      <c r="BB111" s="213">
        <f t="shared" si="94"/>
        <v>0.92006828657122819</v>
      </c>
      <c r="BC111" s="38">
        <v>9.7068051288761295E-2</v>
      </c>
      <c r="BD111" s="38">
        <f t="shared" si="95"/>
        <v>0.90293194871123872</v>
      </c>
      <c r="BE111" s="38">
        <v>0.13713234743945399</v>
      </c>
      <c r="BF111" s="38">
        <f t="shared" si="95"/>
        <v>0.86286765256054598</v>
      </c>
      <c r="BG111" s="38">
        <v>3.8194823064655402E-2</v>
      </c>
      <c r="BH111" s="38">
        <f t="shared" si="96"/>
        <v>0.96180517693534462</v>
      </c>
      <c r="BI111" s="38">
        <v>7.9201154420331904E-2</v>
      </c>
      <c r="BJ111" s="38">
        <v>0.92079884557966807</v>
      </c>
      <c r="BK111" s="39">
        <v>9.5050312042958399E-2</v>
      </c>
      <c r="BL111" s="39">
        <f t="shared" si="97"/>
        <v>0.90494968795704156</v>
      </c>
      <c r="BM111" s="39">
        <v>0.134075761638107</v>
      </c>
      <c r="BN111" s="39">
        <f t="shared" si="98"/>
        <v>0.86592423836189303</v>
      </c>
      <c r="BO111" s="39">
        <v>3.6358627776331497E-2</v>
      </c>
      <c r="BP111" s="39">
        <f t="shared" si="86"/>
        <v>0.96364137222366852</v>
      </c>
      <c r="BQ111" s="39">
        <v>7.7027990687194209E-2</v>
      </c>
      <c r="BR111" s="39">
        <f t="shared" si="99"/>
        <v>0.92297200931280576</v>
      </c>
      <c r="BS111" s="48">
        <v>0.49963349936642198</v>
      </c>
      <c r="BT111" s="49">
        <v>0.50036650063357802</v>
      </c>
      <c r="BU111" s="219">
        <v>104</v>
      </c>
      <c r="CP111" s="21"/>
      <c r="CR111" s="21"/>
      <c r="CS111" s="22"/>
      <c r="CT111" s="22"/>
    </row>
    <row r="112" spans="38:98" x14ac:dyDescent="0.25">
      <c r="AL112" s="6">
        <v>105</v>
      </c>
      <c r="AM112" s="24">
        <v>9.8302955855123997E-2</v>
      </c>
      <c r="AN112" s="24">
        <f t="shared" si="87"/>
        <v>0.90169704414487595</v>
      </c>
      <c r="AO112" s="24">
        <v>0.146576021723272</v>
      </c>
      <c r="AP112" s="24">
        <f t="shared" si="88"/>
        <v>0.853423978276728</v>
      </c>
      <c r="AQ112" s="24">
        <v>3.7174084319881701E-2</v>
      </c>
      <c r="AR112" s="24">
        <f t="shared" si="89"/>
        <v>0.96282591568011833</v>
      </c>
      <c r="AS112" s="24">
        <f t="shared" si="90"/>
        <v>8.1286480098586578E-2</v>
      </c>
      <c r="AT112" s="25">
        <f t="shared" si="135"/>
        <v>0.91871351990141337</v>
      </c>
      <c r="AU112" s="213">
        <v>9.9330264028770904E-2</v>
      </c>
      <c r="AV112" s="213">
        <f t="shared" si="91"/>
        <v>0.90066973597122912</v>
      </c>
      <c r="AW112" s="213">
        <v>0.13754346983417901</v>
      </c>
      <c r="AX112" s="213">
        <f t="shared" ref="AX112" si="140">1-AW112</f>
        <v>0.86245653016582102</v>
      </c>
      <c r="AY112" s="213">
        <v>3.92293191256659E-2</v>
      </c>
      <c r="AZ112" s="213">
        <f t="shared" si="102"/>
        <v>0.96077068087433415</v>
      </c>
      <c r="BA112" s="213">
        <f t="shared" si="93"/>
        <v>8.0472866708586471E-2</v>
      </c>
      <c r="BB112" s="213">
        <f t="shared" si="94"/>
        <v>0.91952713329141367</v>
      </c>
      <c r="BC112" s="38">
        <v>9.7576693174721202E-2</v>
      </c>
      <c r="BD112" s="38">
        <f t="shared" si="95"/>
        <v>0.90242330682527883</v>
      </c>
      <c r="BE112" s="38">
        <v>0.13790256666049799</v>
      </c>
      <c r="BF112" s="38">
        <f t="shared" si="95"/>
        <v>0.86209743333950195</v>
      </c>
      <c r="BG112" s="38">
        <v>3.8570456003971E-2</v>
      </c>
      <c r="BH112" s="38">
        <f t="shared" si="96"/>
        <v>0.96142954399602898</v>
      </c>
      <c r="BI112" s="38">
        <v>7.9708774977904767E-2</v>
      </c>
      <c r="BJ112" s="38">
        <v>0.92029122502209526</v>
      </c>
      <c r="BK112" s="39">
        <v>9.5555073541558302E-2</v>
      </c>
      <c r="BL112" s="39">
        <f t="shared" si="97"/>
        <v>0.90444492645844166</v>
      </c>
      <c r="BM112" s="39">
        <v>0.13483898877438799</v>
      </c>
      <c r="BN112" s="39">
        <f t="shared" si="98"/>
        <v>0.86516101122561206</v>
      </c>
      <c r="BO112" s="39">
        <v>3.6697234166937501E-2</v>
      </c>
      <c r="BP112" s="39">
        <f t="shared" si="86"/>
        <v>0.96330276583306251</v>
      </c>
      <c r="BQ112" s="39">
        <v>7.7515767932783558E-2</v>
      </c>
      <c r="BR112" s="39">
        <f t="shared" si="99"/>
        <v>0.92248423206721653</v>
      </c>
      <c r="BS112" s="48">
        <v>0.50246798715618601</v>
      </c>
      <c r="BT112" s="49">
        <v>0.49753201284381399</v>
      </c>
      <c r="BU112" s="219">
        <v>105</v>
      </c>
      <c r="CP112" s="21"/>
      <c r="CR112" s="21"/>
      <c r="CS112" s="22"/>
      <c r="CT112" s="22"/>
    </row>
    <row r="113" spans="38:98" x14ac:dyDescent="0.25">
      <c r="AL113" s="6">
        <v>106</v>
      </c>
      <c r="AM113" s="24">
        <v>9.8814013855702904E-2</v>
      </c>
      <c r="AN113" s="24">
        <f t="shared" si="87"/>
        <v>0.90118598614429712</v>
      </c>
      <c r="AO113" s="24">
        <v>0.14735918804761999</v>
      </c>
      <c r="AP113" s="24">
        <f t="shared" si="88"/>
        <v>0.85264081195238006</v>
      </c>
      <c r="AQ113" s="24">
        <v>3.7525550524268897E-2</v>
      </c>
      <c r="AR113" s="24">
        <f t="shared" si="89"/>
        <v>0.96247444947573113</v>
      </c>
      <c r="AS113" s="24">
        <f t="shared" si="90"/>
        <v>8.1786710787384198E-2</v>
      </c>
      <c r="AT113" s="25">
        <f t="shared" si="135"/>
        <v>0.9182132892126158</v>
      </c>
      <c r="AU113" s="213">
        <v>9.9911172749152594E-2</v>
      </c>
      <c r="AV113" s="213">
        <f t="shared" si="91"/>
        <v>0.90008882725084738</v>
      </c>
      <c r="AW113" s="213">
        <v>0.13834222031063401</v>
      </c>
      <c r="AX113" s="213">
        <f t="shared" ref="AX113" si="141">1-AW113</f>
        <v>0.86165777968936597</v>
      </c>
      <c r="AY113" s="213">
        <v>3.9612287292197901E-2</v>
      </c>
      <c r="AZ113" s="213">
        <f t="shared" si="102"/>
        <v>0.9603877127078021</v>
      </c>
      <c r="BA113" s="213">
        <f t="shared" si="93"/>
        <v>8.1012826378094163E-2</v>
      </c>
      <c r="BB113" s="213">
        <f t="shared" si="94"/>
        <v>0.91898717362190585</v>
      </c>
      <c r="BC113" s="38">
        <v>9.8082475394872096E-2</v>
      </c>
      <c r="BD113" s="38">
        <f t="shared" si="95"/>
        <v>0.90191752460512786</v>
      </c>
      <c r="BE113" s="38">
        <v>0.138668043305231</v>
      </c>
      <c r="BF113" s="38">
        <f t="shared" si="95"/>
        <v>0.86133195669476903</v>
      </c>
      <c r="BG113" s="38">
        <v>3.8946206959746398E-2</v>
      </c>
      <c r="BH113" s="38">
        <f t="shared" si="96"/>
        <v>0.96105379304025362</v>
      </c>
      <c r="BI113" s="38">
        <v>8.0214472534096831E-2</v>
      </c>
      <c r="BJ113" s="38">
        <v>0.91978552746590325</v>
      </c>
      <c r="BK113" s="39">
        <v>9.6057330176707298E-2</v>
      </c>
      <c r="BL113" s="39">
        <f t="shared" si="97"/>
        <v>0.90394266982329274</v>
      </c>
      <c r="BM113" s="39">
        <v>0.135599897704613</v>
      </c>
      <c r="BN113" s="39">
        <f t="shared" si="98"/>
        <v>0.864400102295387</v>
      </c>
      <c r="BO113" s="39">
        <v>3.7036105577501199E-2</v>
      </c>
      <c r="BP113" s="39">
        <f t="shared" si="86"/>
        <v>0.96296389442249875</v>
      </c>
      <c r="BQ113" s="39">
        <v>7.8002357392490812E-2</v>
      </c>
      <c r="BR113" s="39">
        <f t="shared" si="99"/>
        <v>0.92199764260750916</v>
      </c>
      <c r="BS113" s="48">
        <v>0.50527432331142408</v>
      </c>
      <c r="BT113" s="49">
        <v>0.49472567668857598</v>
      </c>
      <c r="BU113" s="219">
        <v>106</v>
      </c>
      <c r="CP113" s="21"/>
      <c r="CR113" s="21"/>
      <c r="CS113" s="22"/>
      <c r="CT113" s="22"/>
    </row>
    <row r="114" spans="38:98" x14ac:dyDescent="0.25">
      <c r="AL114" s="6">
        <v>107</v>
      </c>
      <c r="AM114" s="24">
        <v>9.9323110249805696E-2</v>
      </c>
      <c r="AN114" s="24">
        <f t="shared" si="87"/>
        <v>0.90067688975019433</v>
      </c>
      <c r="AO114" s="24">
        <v>0.14814300107894099</v>
      </c>
      <c r="AP114" s="24">
        <f t="shared" si="88"/>
        <v>0.85185699892105904</v>
      </c>
      <c r="AQ114" s="24">
        <v>3.78761371611257E-2</v>
      </c>
      <c r="AR114" s="24">
        <f t="shared" si="89"/>
        <v>0.9621238628388743</v>
      </c>
      <c r="AS114" s="24">
        <f t="shared" si="90"/>
        <v>8.2286077519714021E-2</v>
      </c>
      <c r="AT114" s="25">
        <f t="shared" si="135"/>
        <v>0.91771392248028605</v>
      </c>
      <c r="AU114" s="213">
        <v>0.100490487268255</v>
      </c>
      <c r="AV114" s="213">
        <f t="shared" si="91"/>
        <v>0.89950951273174495</v>
      </c>
      <c r="AW114" s="213">
        <v>0.13913773394090401</v>
      </c>
      <c r="AX114" s="213">
        <f t="shared" ref="AX114" si="142">1-AW114</f>
        <v>0.86086226605909599</v>
      </c>
      <c r="AY114" s="213">
        <v>3.9995398586877E-2</v>
      </c>
      <c r="AZ114" s="213">
        <f t="shared" si="102"/>
        <v>0.96000460141312305</v>
      </c>
      <c r="BA114" s="213">
        <f t="shared" si="93"/>
        <v>8.1551613209530402E-2</v>
      </c>
      <c r="BB114" s="213">
        <f t="shared" si="94"/>
        <v>0.91844838679046958</v>
      </c>
      <c r="BC114" s="38">
        <v>9.8585642303558402E-2</v>
      </c>
      <c r="BD114" s="38">
        <f t="shared" si="95"/>
        <v>0.90141435769644163</v>
      </c>
      <c r="BE114" s="38">
        <v>0.13942897961326201</v>
      </c>
      <c r="BF114" s="38">
        <f t="shared" si="95"/>
        <v>0.86057102038673805</v>
      </c>
      <c r="BG114" s="38">
        <v>3.9322077826169498E-2</v>
      </c>
      <c r="BH114" s="38">
        <f t="shared" si="96"/>
        <v>0.96067792217383052</v>
      </c>
      <c r="BI114" s="38">
        <v>8.0718370225191349E-2</v>
      </c>
      <c r="BJ114" s="38">
        <v>0.91928162977480876</v>
      </c>
      <c r="BK114" s="39">
        <v>9.6557392819108107E-2</v>
      </c>
      <c r="BL114" s="39">
        <f t="shared" si="97"/>
        <v>0.90344260718089187</v>
      </c>
      <c r="BM114" s="39">
        <v>0.13635847198040399</v>
      </c>
      <c r="BN114" s="39">
        <f t="shared" si="98"/>
        <v>0.86364152801959604</v>
      </c>
      <c r="BO114" s="39">
        <v>3.7375584628699603E-2</v>
      </c>
      <c r="BP114" s="39">
        <f t="shared" si="86"/>
        <v>0.96262441537130039</v>
      </c>
      <c r="BQ114" s="39">
        <v>7.8488009258618235E-2</v>
      </c>
      <c r="BR114" s="39">
        <f t="shared" si="99"/>
        <v>0.92151199074138179</v>
      </c>
      <c r="BS114" s="48">
        <v>0.50805320942524501</v>
      </c>
      <c r="BT114" s="49">
        <v>0.49194679057475499</v>
      </c>
      <c r="BU114" s="219">
        <v>107</v>
      </c>
      <c r="CP114" s="21"/>
      <c r="CR114" s="21"/>
      <c r="CS114" s="22"/>
      <c r="CT114" s="22"/>
    </row>
    <row r="115" spans="38:98" x14ac:dyDescent="0.25">
      <c r="AL115" s="6">
        <v>108</v>
      </c>
      <c r="AM115" s="24">
        <v>9.9830766230435006E-2</v>
      </c>
      <c r="AN115" s="24">
        <f t="shared" si="87"/>
        <v>0.90016923376956504</v>
      </c>
      <c r="AO115" s="24">
        <v>0.14892660055169701</v>
      </c>
      <c r="AP115" s="24">
        <f t="shared" si="88"/>
        <v>0.85107339944830296</v>
      </c>
      <c r="AQ115" s="24">
        <v>3.82259459385949E-2</v>
      </c>
      <c r="AR115" s="24">
        <f t="shared" si="89"/>
        <v>0.96177405406140515</v>
      </c>
      <c r="AS115" s="24">
        <f t="shared" si="90"/>
        <v>8.2784590790078827E-2</v>
      </c>
      <c r="AT115" s="25">
        <f t="shared" si="135"/>
        <v>0.91721540920992117</v>
      </c>
      <c r="AU115" s="213">
        <v>0.101068259226298</v>
      </c>
      <c r="AV115" s="213">
        <f t="shared" si="91"/>
        <v>0.89893174077370197</v>
      </c>
      <c r="AW115" s="213">
        <v>0.139930044003819</v>
      </c>
      <c r="AX115" s="213">
        <f t="shared" ref="AX115" si="143">1-AW115</f>
        <v>0.86006995599618097</v>
      </c>
      <c r="AY115" s="213">
        <v>4.0378646726303202E-2</v>
      </c>
      <c r="AZ115" s="213">
        <f t="shared" si="102"/>
        <v>0.9596213532736968</v>
      </c>
      <c r="BA115" s="213">
        <f t="shared" si="93"/>
        <v>8.2089247975130231E-2</v>
      </c>
      <c r="BB115" s="213">
        <f t="shared" si="94"/>
        <v>0.91791075202486982</v>
      </c>
      <c r="BC115" s="38">
        <v>9.9086438255125003E-2</v>
      </c>
      <c r="BD115" s="38">
        <f t="shared" si="95"/>
        <v>0.90091356174487502</v>
      </c>
      <c r="BE115" s="38">
        <v>0.14018557782419999</v>
      </c>
      <c r="BF115" s="38">
        <f t="shared" si="95"/>
        <v>0.85981442217579995</v>
      </c>
      <c r="BG115" s="38">
        <v>3.9698070497428399E-2</v>
      </c>
      <c r="BH115" s="38">
        <f t="shared" si="96"/>
        <v>0.96030192950257165</v>
      </c>
      <c r="BI115" s="38">
        <v>8.1220591187471811E-2</v>
      </c>
      <c r="BJ115" s="38">
        <v>0.91877940881252818</v>
      </c>
      <c r="BK115" s="39">
        <v>9.70555723394637E-2</v>
      </c>
      <c r="BL115" s="39">
        <f t="shared" si="97"/>
        <v>0.90294442766053629</v>
      </c>
      <c r="BM115" s="39">
        <v>0.13711469515338301</v>
      </c>
      <c r="BN115" s="39">
        <f t="shared" si="98"/>
        <v>0.86288530484661696</v>
      </c>
      <c r="BO115" s="39">
        <v>3.7716013941209797E-2</v>
      </c>
      <c r="BP115" s="39">
        <f t="shared" si="86"/>
        <v>0.96228398605879018</v>
      </c>
      <c r="BQ115" s="39">
        <v>7.8972973723468343E-2</v>
      </c>
      <c r="BR115" s="39">
        <f t="shared" si="99"/>
        <v>0.92102702627653166</v>
      </c>
      <c r="BS115" s="48">
        <v>0.51080534709075498</v>
      </c>
      <c r="BT115" s="49">
        <v>0.48919465290924502</v>
      </c>
      <c r="BU115" s="219">
        <v>108</v>
      </c>
      <c r="CP115" s="21"/>
      <c r="CR115" s="21"/>
      <c r="CS115" s="22"/>
      <c r="CT115" s="22"/>
    </row>
    <row r="116" spans="38:98" x14ac:dyDescent="0.25">
      <c r="AL116" s="6">
        <v>109</v>
      </c>
      <c r="AM116" s="24">
        <v>0.10033750299059301</v>
      </c>
      <c r="AN116" s="24">
        <f t="shared" si="87"/>
        <v>0.89966249700940704</v>
      </c>
      <c r="AO116" s="24">
        <v>0.14970912620034599</v>
      </c>
      <c r="AP116" s="24">
        <f t="shared" si="88"/>
        <v>0.85029087379965396</v>
      </c>
      <c r="AQ116" s="24">
        <v>3.85750785648196E-2</v>
      </c>
      <c r="AR116" s="24">
        <f t="shared" si="89"/>
        <v>0.96142492143518044</v>
      </c>
      <c r="AS116" s="24">
        <f t="shared" si="90"/>
        <v>8.3282261092980425E-2</v>
      </c>
      <c r="AT116" s="25">
        <f t="shared" si="135"/>
        <v>0.91671773890701957</v>
      </c>
      <c r="AU116" s="213">
        <v>0.10164454026350001</v>
      </c>
      <c r="AV116" s="213">
        <f t="shared" si="91"/>
        <v>0.89835545973649999</v>
      </c>
      <c r="AW116" s="213">
        <v>0.14071918377821299</v>
      </c>
      <c r="AX116" s="213">
        <f t="shared" ref="AX116" si="144">1-AW116</f>
        <v>0.85928081622178698</v>
      </c>
      <c r="AY116" s="213">
        <v>4.0762025427076201E-2</v>
      </c>
      <c r="AZ116" s="213">
        <f t="shared" si="102"/>
        <v>0.95923797457292381</v>
      </c>
      <c r="BA116" s="213">
        <f t="shared" si="93"/>
        <v>8.2625751447129026E-2</v>
      </c>
      <c r="BB116" s="213">
        <f t="shared" si="94"/>
        <v>0.91737424855287097</v>
      </c>
      <c r="BC116" s="38">
        <v>9.9585107603916395E-2</v>
      </c>
      <c r="BD116" s="38">
        <f t="shared" si="95"/>
        <v>0.90041489239608363</v>
      </c>
      <c r="BE116" s="38">
        <v>0.14093804017765599</v>
      </c>
      <c r="BF116" s="38">
        <f t="shared" si="95"/>
        <v>0.85906195982234401</v>
      </c>
      <c r="BG116" s="38">
        <v>4.0074186867711199E-2</v>
      </c>
      <c r="BH116" s="38">
        <f t="shared" si="96"/>
        <v>0.95992581313228875</v>
      </c>
      <c r="BI116" s="38">
        <v>8.1721258557222121E-2</v>
      </c>
      <c r="BJ116" s="38">
        <v>0.91827874144277799</v>
      </c>
      <c r="BK116" s="39">
        <v>9.7552179608476702E-2</v>
      </c>
      <c r="BL116" s="39">
        <f t="shared" si="97"/>
        <v>0.90244782039152327</v>
      </c>
      <c r="BM116" s="39">
        <v>0.13786855077517099</v>
      </c>
      <c r="BN116" s="39">
        <f t="shared" si="98"/>
        <v>0.86213144922482898</v>
      </c>
      <c r="BO116" s="39">
        <v>3.8057736135708897E-2</v>
      </c>
      <c r="BP116" s="39">
        <f t="shared" si="86"/>
        <v>0.96194226386429116</v>
      </c>
      <c r="BQ116" s="39">
        <v>7.945750097934319E-2</v>
      </c>
      <c r="BR116" s="39">
        <f t="shared" si="99"/>
        <v>0.92054249902065688</v>
      </c>
      <c r="BS116" s="48">
        <v>0.51353143790106404</v>
      </c>
      <c r="BT116" s="49">
        <v>0.48646856209893602</v>
      </c>
      <c r="BU116" s="219">
        <v>109</v>
      </c>
      <c r="CP116" s="21"/>
      <c r="CR116" s="21"/>
      <c r="CS116" s="22"/>
      <c r="CT116" s="22"/>
    </row>
    <row r="117" spans="38:98" x14ac:dyDescent="0.25">
      <c r="AL117" s="6">
        <v>110</v>
      </c>
      <c r="AM117" s="24">
        <v>0.10084384172328401</v>
      </c>
      <c r="AN117" s="24">
        <f t="shared" si="87"/>
        <v>0.89915615827671602</v>
      </c>
      <c r="AO117" s="24">
        <v>0.150489717759348</v>
      </c>
      <c r="AP117" s="24">
        <f t="shared" si="88"/>
        <v>0.84951028224065195</v>
      </c>
      <c r="AQ117" s="24">
        <v>3.8923636747942497E-2</v>
      </c>
      <c r="AR117" s="24">
        <f t="shared" si="89"/>
        <v>0.96107636325205748</v>
      </c>
      <c r="AS117" s="24">
        <f t="shared" si="90"/>
        <v>8.3779098922921624E-2</v>
      </c>
      <c r="AT117" s="25">
        <f t="shared" si="135"/>
        <v>0.91622090107707832</v>
      </c>
      <c r="AU117" s="213">
        <v>0.102219382020081</v>
      </c>
      <c r="AV117" s="213">
        <f t="shared" si="91"/>
        <v>0.89778061797991904</v>
      </c>
      <c r="AW117" s="213">
        <v>0.14150518654291699</v>
      </c>
      <c r="AX117" s="213">
        <f t="shared" ref="AX117" si="145">1-AW117</f>
        <v>0.85849481345708301</v>
      </c>
      <c r="AY117" s="213">
        <v>4.1145528405796002E-2</v>
      </c>
      <c r="AZ117" s="213">
        <f t="shared" si="102"/>
        <v>0.95885447159420401</v>
      </c>
      <c r="BA117" s="213">
        <f t="shared" si="93"/>
        <v>8.3161144397762191E-2</v>
      </c>
      <c r="BB117" s="213">
        <f t="shared" si="94"/>
        <v>0.91683885560223788</v>
      </c>
      <c r="BC117" s="38">
        <v>0.100081894704277</v>
      </c>
      <c r="BD117" s="38">
        <f t="shared" si="95"/>
        <v>0.89991810529572303</v>
      </c>
      <c r="BE117" s="38">
        <v>0.141686568913237</v>
      </c>
      <c r="BF117" s="38">
        <f t="shared" si="95"/>
        <v>0.85831343108676306</v>
      </c>
      <c r="BG117" s="38">
        <v>4.0450428831206003E-2</v>
      </c>
      <c r="BH117" s="38">
        <f t="shared" si="96"/>
        <v>0.95954957116879402</v>
      </c>
      <c r="BI117" s="38">
        <v>8.2220495470725158E-2</v>
      </c>
      <c r="BJ117" s="38">
        <v>0.91777950452927493</v>
      </c>
      <c r="BK117" s="39">
        <v>9.8047525496850002E-2</v>
      </c>
      <c r="BL117" s="39">
        <f t="shared" si="97"/>
        <v>0.90195247450314997</v>
      </c>
      <c r="BM117" s="39">
        <v>0.13862002239738899</v>
      </c>
      <c r="BN117" s="39">
        <f t="shared" si="98"/>
        <v>0.86137997760261098</v>
      </c>
      <c r="BO117" s="39">
        <v>3.8401093832874003E-2</v>
      </c>
      <c r="BP117" s="39">
        <f t="shared" si="86"/>
        <v>0.96159890616712596</v>
      </c>
      <c r="BQ117" s="39">
        <v>7.9941841218545015E-2</v>
      </c>
      <c r="BR117" s="39">
        <f t="shared" si="99"/>
        <v>0.92005815878145492</v>
      </c>
      <c r="BS117" s="48">
        <v>0.51623218344927901</v>
      </c>
      <c r="BT117" s="49">
        <v>0.48376781655072099</v>
      </c>
      <c r="BU117" s="219">
        <v>110</v>
      </c>
      <c r="CP117" s="21"/>
      <c r="CR117" s="21"/>
      <c r="CS117" s="22"/>
      <c r="CT117" s="22"/>
    </row>
    <row r="118" spans="38:98" x14ac:dyDescent="0.25">
      <c r="AL118" s="6">
        <v>111</v>
      </c>
      <c r="AM118" s="24">
        <v>0.101350303621508</v>
      </c>
      <c r="AN118" s="24">
        <f t="shared" si="87"/>
        <v>0.89864969637849201</v>
      </c>
      <c r="AO118" s="24">
        <v>0.15126751496316301</v>
      </c>
      <c r="AP118" s="24">
        <f t="shared" si="88"/>
        <v>0.84873248503683696</v>
      </c>
      <c r="AQ118" s="24">
        <v>3.9271722196106501E-2</v>
      </c>
      <c r="AR118" s="24">
        <f t="shared" si="89"/>
        <v>0.96072827780389347</v>
      </c>
      <c r="AS118" s="24">
        <f t="shared" si="90"/>
        <v>8.427511477440397E-2</v>
      </c>
      <c r="AT118" s="25">
        <f t="shared" si="135"/>
        <v>0.91572488522559603</v>
      </c>
      <c r="AU118" s="213">
        <v>0.102792836136261</v>
      </c>
      <c r="AV118" s="213">
        <f t="shared" si="91"/>
        <v>0.897207163863739</v>
      </c>
      <c r="AW118" s="213">
        <v>0.14228808557676201</v>
      </c>
      <c r="AX118" s="213">
        <f t="shared" ref="AX118" si="146">1-AW118</f>
        <v>0.85771191442323802</v>
      </c>
      <c r="AY118" s="213">
        <v>4.1529149379062498E-2</v>
      </c>
      <c r="AZ118" s="213">
        <f t="shared" si="102"/>
        <v>0.95847085062093751</v>
      </c>
      <c r="BA118" s="213">
        <f t="shared" si="93"/>
        <v>8.3695447599264922E-2</v>
      </c>
      <c r="BB118" s="213">
        <f t="shared" si="94"/>
        <v>0.91630455240073516</v>
      </c>
      <c r="BC118" s="38">
        <v>0.100577043910552</v>
      </c>
      <c r="BD118" s="38">
        <f t="shared" si="95"/>
        <v>0.899422956089448</v>
      </c>
      <c r="BE118" s="38">
        <v>0.142431366270554</v>
      </c>
      <c r="BF118" s="38">
        <f t="shared" si="95"/>
        <v>0.85756863372944603</v>
      </c>
      <c r="BG118" s="38">
        <v>4.0826798282100701E-2</v>
      </c>
      <c r="BH118" s="38">
        <f t="shared" si="96"/>
        <v>0.95917320171789933</v>
      </c>
      <c r="BI118" s="38">
        <v>8.2718425064264856E-2</v>
      </c>
      <c r="BJ118" s="38">
        <v>0.91728157493573526</v>
      </c>
      <c r="BK118" s="39">
        <v>9.8541920875286307E-2</v>
      </c>
      <c r="BL118" s="39">
        <f t="shared" si="97"/>
        <v>0.90145807912471365</v>
      </c>
      <c r="BM118" s="39">
        <v>0.13936909357166</v>
      </c>
      <c r="BN118" s="39">
        <f t="shared" si="98"/>
        <v>0.86063090642833995</v>
      </c>
      <c r="BO118" s="39">
        <v>3.8746429653382201E-2</v>
      </c>
      <c r="BP118" s="39">
        <f t="shared" si="86"/>
        <v>0.96125357034661785</v>
      </c>
      <c r="BQ118" s="39">
        <v>8.0426244633376359E-2</v>
      </c>
      <c r="BR118" s="39">
        <f t="shared" si="99"/>
        <v>0.91957375536662367</v>
      </c>
      <c r="BS118" s="48">
        <v>0.51890828532850808</v>
      </c>
      <c r="BT118" s="49">
        <v>0.48109171467149198</v>
      </c>
      <c r="BU118" s="219">
        <v>111</v>
      </c>
      <c r="CP118" s="21"/>
      <c r="CR118" s="21"/>
      <c r="CS118" s="22"/>
      <c r="CT118" s="22"/>
    </row>
    <row r="119" spans="38:98" x14ac:dyDescent="0.25">
      <c r="AL119" s="6">
        <v>112</v>
      </c>
      <c r="AM119" s="24">
        <v>0.10185740987826999</v>
      </c>
      <c r="AN119" s="24">
        <f t="shared" si="87"/>
        <v>0.89814259012173003</v>
      </c>
      <c r="AO119" s="24">
        <v>0.15204165754625201</v>
      </c>
      <c r="AP119" s="24">
        <f t="shared" si="88"/>
        <v>0.84795834245374802</v>
      </c>
      <c r="AQ119" s="24">
        <v>3.9619436617454498E-2</v>
      </c>
      <c r="AR119" s="24">
        <f t="shared" si="89"/>
        <v>0.96038056338254552</v>
      </c>
      <c r="AS119" s="24">
        <f t="shared" si="90"/>
        <v>8.4770319141930728E-2</v>
      </c>
      <c r="AT119" s="25">
        <f t="shared" si="135"/>
        <v>0.91522968085806933</v>
      </c>
      <c r="AU119" s="213">
        <v>0.103364954252258</v>
      </c>
      <c r="AV119" s="213">
        <f t="shared" si="91"/>
        <v>0.896635045747742</v>
      </c>
      <c r="AW119" s="213">
        <v>0.143067914158581</v>
      </c>
      <c r="AX119" s="213">
        <f t="shared" ref="AX119" si="147">1-AW119</f>
        <v>0.856932085841419</v>
      </c>
      <c r="AY119" s="213">
        <v>4.1912882063475501E-2</v>
      </c>
      <c r="AZ119" s="213">
        <f t="shared" si="102"/>
        <v>0.95808711793652446</v>
      </c>
      <c r="BA119" s="213">
        <f t="shared" si="93"/>
        <v>8.4228681823872345E-2</v>
      </c>
      <c r="BB119" s="213">
        <f t="shared" si="94"/>
        <v>0.91577131817612767</v>
      </c>
      <c r="BC119" s="38">
        <v>0.10107079957708601</v>
      </c>
      <c r="BD119" s="38">
        <f t="shared" si="95"/>
        <v>0.89892920042291402</v>
      </c>
      <c r="BE119" s="38">
        <v>0.14317263448921499</v>
      </c>
      <c r="BF119" s="38">
        <f t="shared" si="95"/>
        <v>0.85682736551078498</v>
      </c>
      <c r="BG119" s="38">
        <v>4.1203297114583398E-2</v>
      </c>
      <c r="BH119" s="38">
        <f t="shared" si="96"/>
        <v>0.95879670288541663</v>
      </c>
      <c r="BI119" s="38">
        <v>8.3215170474124467E-2</v>
      </c>
      <c r="BJ119" s="38">
        <v>0.91678482952587559</v>
      </c>
      <c r="BK119" s="39">
        <v>9.9035676614488297E-2</v>
      </c>
      <c r="BL119" s="39">
        <f t="shared" si="97"/>
        <v>0.90096432338551169</v>
      </c>
      <c r="BM119" s="39">
        <v>0.14011574784960501</v>
      </c>
      <c r="BN119" s="39">
        <f t="shared" si="98"/>
        <v>0.85988425215039499</v>
      </c>
      <c r="BO119" s="39">
        <v>3.9094086217910697E-2</v>
      </c>
      <c r="BP119" s="39">
        <f t="shared" si="86"/>
        <v>0.96090591378208934</v>
      </c>
      <c r="BQ119" s="39">
        <v>8.0910961416139446E-2</v>
      </c>
      <c r="BR119" s="39">
        <f t="shared" si="99"/>
        <v>0.9190890385838606</v>
      </c>
      <c r="BS119" s="48">
        <v>0.52156044513185895</v>
      </c>
      <c r="BT119" s="49">
        <v>0.47843955486814099</v>
      </c>
      <c r="BU119" s="219">
        <v>112</v>
      </c>
      <c r="CP119" s="21"/>
      <c r="CR119" s="21"/>
      <c r="CS119" s="22"/>
      <c r="CT119" s="22"/>
    </row>
    <row r="120" spans="38:98" x14ac:dyDescent="0.25">
      <c r="AL120" s="6">
        <v>113</v>
      </c>
      <c r="AM120" s="24">
        <v>0.10236568168657199</v>
      </c>
      <c r="AN120" s="24">
        <f t="shared" si="87"/>
        <v>0.89763431831342799</v>
      </c>
      <c r="AO120" s="24">
        <v>0.152811285243073</v>
      </c>
      <c r="AP120" s="24">
        <f t="shared" si="88"/>
        <v>0.84718871475692703</v>
      </c>
      <c r="AQ120" s="24">
        <v>3.9966881720129299E-2</v>
      </c>
      <c r="AR120" s="24">
        <f t="shared" si="89"/>
        <v>0.9600331182798707</v>
      </c>
      <c r="AS120" s="24">
        <f t="shared" si="90"/>
        <v>8.5264722520003597E-2</v>
      </c>
      <c r="AT120" s="25">
        <f t="shared" si="135"/>
        <v>0.91473527747999639</v>
      </c>
      <c r="AU120" s="213">
        <v>0.10393578800829301</v>
      </c>
      <c r="AV120" s="213">
        <f t="shared" si="91"/>
        <v>0.89606421199170705</v>
      </c>
      <c r="AW120" s="213">
        <v>0.14384470556720499</v>
      </c>
      <c r="AX120" s="213">
        <f t="shared" ref="AX120" si="148">1-AW120</f>
        <v>0.85615529443279503</v>
      </c>
      <c r="AY120" s="213">
        <v>4.2296720175635003E-2</v>
      </c>
      <c r="AZ120" s="213">
        <f t="shared" si="102"/>
        <v>0.95770327982436498</v>
      </c>
      <c r="BA120" s="213">
        <f t="shared" si="93"/>
        <v>8.4760867843820087E-2</v>
      </c>
      <c r="BB120" s="213">
        <f t="shared" si="94"/>
        <v>0.91523913215617991</v>
      </c>
      <c r="BC120" s="38">
        <v>0.101563406058223</v>
      </c>
      <c r="BD120" s="38">
        <f t="shared" si="95"/>
        <v>0.898436593941777</v>
      </c>
      <c r="BE120" s="38">
        <v>0.14391057580882899</v>
      </c>
      <c r="BF120" s="38">
        <f t="shared" si="95"/>
        <v>0.85608942419117096</v>
      </c>
      <c r="BG120" s="38">
        <v>4.1579927222842199E-2</v>
      </c>
      <c r="BH120" s="38">
        <f t="shared" si="96"/>
        <v>0.95842007277715779</v>
      </c>
      <c r="BI120" s="38">
        <v>8.3710854836587217E-2</v>
      </c>
      <c r="BJ120" s="38">
        <v>0.91628914516341287</v>
      </c>
      <c r="BK120" s="39">
        <v>9.9529103585158998E-2</v>
      </c>
      <c r="BL120" s="39">
        <f t="shared" si="97"/>
        <v>0.90047089641484102</v>
      </c>
      <c r="BM120" s="39">
        <v>0.14085996878284501</v>
      </c>
      <c r="BN120" s="39">
        <f t="shared" si="98"/>
        <v>0.85914003121715499</v>
      </c>
      <c r="BO120" s="39">
        <v>3.9444406147136402E-2</v>
      </c>
      <c r="BP120" s="39">
        <f t="shared" si="86"/>
        <v>0.9605555938528636</v>
      </c>
      <c r="BQ120" s="39">
        <v>8.1396241759136387E-2</v>
      </c>
      <c r="BR120" s="39">
        <f t="shared" si="99"/>
        <v>0.91860375824086371</v>
      </c>
      <c r="BS120" s="48">
        <v>0.52418936445244002</v>
      </c>
      <c r="BT120" s="49">
        <v>0.47581063554755998</v>
      </c>
      <c r="BU120" s="219">
        <v>113</v>
      </c>
      <c r="CP120" s="21"/>
      <c r="CR120" s="21"/>
      <c r="CS120" s="22"/>
      <c r="CT120" s="22"/>
    </row>
    <row r="121" spans="38:98" x14ac:dyDescent="0.25">
      <c r="AL121" s="6">
        <v>114</v>
      </c>
      <c r="AM121" s="24">
        <v>0.10287564023941601</v>
      </c>
      <c r="AN121" s="24">
        <f t="shared" si="87"/>
        <v>0.89712435976058402</v>
      </c>
      <c r="AO121" s="24">
        <v>0.153575537788087</v>
      </c>
      <c r="AP121" s="24">
        <f t="shared" si="88"/>
        <v>0.84642446221191303</v>
      </c>
      <c r="AQ121" s="24">
        <v>4.0314159212273701E-2</v>
      </c>
      <c r="AR121" s="24">
        <f t="shared" si="89"/>
        <v>0.95968584078772634</v>
      </c>
      <c r="AS121" s="24">
        <f t="shared" si="90"/>
        <v>8.5758335403124872E-2</v>
      </c>
      <c r="AT121" s="25">
        <f t="shared" si="135"/>
        <v>0.91424166459687517</v>
      </c>
      <c r="AU121" s="213">
        <v>0.10450538904458399</v>
      </c>
      <c r="AV121" s="213">
        <f t="shared" si="91"/>
        <v>0.89549461095541605</v>
      </c>
      <c r="AW121" s="213">
        <v>0.14461849308146599</v>
      </c>
      <c r="AX121" s="213">
        <f t="shared" ref="AX121" si="149">1-AW121</f>
        <v>0.85538150691853398</v>
      </c>
      <c r="AY121" s="213">
        <v>4.2680657432140702E-2</v>
      </c>
      <c r="AZ121" s="213">
        <f t="shared" si="102"/>
        <v>0.95731934256785933</v>
      </c>
      <c r="BA121" s="213">
        <f t="shared" si="93"/>
        <v>8.529202643134294E-2</v>
      </c>
      <c r="BB121" s="213">
        <f t="shared" si="94"/>
        <v>0.91470797356865718</v>
      </c>
      <c r="BC121" s="38">
        <v>0.102055107708309</v>
      </c>
      <c r="BD121" s="38">
        <f t="shared" si="95"/>
        <v>0.89794489229169105</v>
      </c>
      <c r="BE121" s="38">
        <v>0.14464539246900701</v>
      </c>
      <c r="BF121" s="38">
        <f t="shared" si="95"/>
        <v>0.85535460753099302</v>
      </c>
      <c r="BG121" s="38">
        <v>4.1956690501065097E-2</v>
      </c>
      <c r="BH121" s="38">
        <f t="shared" si="96"/>
        <v>0.9580433094989349</v>
      </c>
      <c r="BI121" s="38">
        <v>8.4205601287937359E-2</v>
      </c>
      <c r="BJ121" s="38">
        <v>0.9157943987120627</v>
      </c>
      <c r="BK121" s="39">
        <v>0.10002251265800099</v>
      </c>
      <c r="BL121" s="39">
        <f t="shared" si="97"/>
        <v>0.89997748734199901</v>
      </c>
      <c r="BM121" s="39">
        <v>0.14160173992300101</v>
      </c>
      <c r="BN121" s="39">
        <f t="shared" si="98"/>
        <v>0.85839826007699904</v>
      </c>
      <c r="BO121" s="39">
        <v>3.9797732061736597E-2</v>
      </c>
      <c r="BP121" s="39">
        <f t="shared" si="86"/>
        <v>0.96020226793826335</v>
      </c>
      <c r="BQ121" s="39">
        <v>8.1882335854669364E-2</v>
      </c>
      <c r="BR121" s="39">
        <f t="shared" si="99"/>
        <v>0.91811766414533058</v>
      </c>
      <c r="BS121" s="48">
        <v>0.52679574488335901</v>
      </c>
      <c r="BT121" s="49">
        <v>0.47320425511664099</v>
      </c>
      <c r="BU121" s="219">
        <v>114</v>
      </c>
      <c r="CP121" s="21"/>
      <c r="CR121" s="21"/>
      <c r="CS121" s="22"/>
      <c r="CT121" s="22"/>
    </row>
    <row r="122" spans="38:98" x14ac:dyDescent="0.25">
      <c r="AL122" s="6">
        <v>115</v>
      </c>
      <c r="AM122" s="24">
        <v>0.10338780672980501</v>
      </c>
      <c r="AN122" s="24">
        <f t="shared" si="87"/>
        <v>0.89661219327019503</v>
      </c>
      <c r="AO122" s="24">
        <v>0.15433355491575301</v>
      </c>
      <c r="AP122" s="24">
        <f t="shared" si="88"/>
        <v>0.84566644508424704</v>
      </c>
      <c r="AQ122" s="24">
        <v>4.0661370802030597E-2</v>
      </c>
      <c r="AR122" s="24">
        <f t="shared" si="89"/>
        <v>0.95933862919796942</v>
      </c>
      <c r="AS122" s="24">
        <f t="shared" si="90"/>
        <v>8.625116828579682E-2</v>
      </c>
      <c r="AT122" s="25">
        <f t="shared" si="135"/>
        <v>0.91374883171420329</v>
      </c>
      <c r="AU122" s="213">
        <v>0.10507380900135101</v>
      </c>
      <c r="AV122" s="213">
        <f t="shared" si="91"/>
        <v>0.89492619099864901</v>
      </c>
      <c r="AW122" s="213">
        <v>0.145389309980196</v>
      </c>
      <c r="AX122" s="213">
        <f t="shared" ref="AX122" si="150">1-AW122</f>
        <v>0.85461069001980405</v>
      </c>
      <c r="AY122" s="213">
        <v>4.3064687549592598E-2</v>
      </c>
      <c r="AZ122" s="213">
        <f t="shared" si="102"/>
        <v>0.95693531245040742</v>
      </c>
      <c r="BA122" s="213">
        <f t="shared" si="93"/>
        <v>8.5822178358676476E-2</v>
      </c>
      <c r="BB122" s="213">
        <f t="shared" si="94"/>
        <v>0.91417782164132366</v>
      </c>
      <c r="BC122" s="38">
        <v>0.102546148881687</v>
      </c>
      <c r="BD122" s="38">
        <f t="shared" si="95"/>
        <v>0.897453851118313</v>
      </c>
      <c r="BE122" s="38">
        <v>0.14537728670935701</v>
      </c>
      <c r="BF122" s="38">
        <f t="shared" si="95"/>
        <v>0.85462271329064299</v>
      </c>
      <c r="BG122" s="38">
        <v>4.2333588843440198E-2</v>
      </c>
      <c r="BH122" s="38">
        <f t="shared" si="96"/>
        <v>0.95766641115655982</v>
      </c>
      <c r="BI122" s="38">
        <v>8.4699532964457577E-2</v>
      </c>
      <c r="BJ122" s="38">
        <v>0.91530046703554246</v>
      </c>
      <c r="BK122" s="39">
        <v>0.10051621470371699</v>
      </c>
      <c r="BL122" s="39">
        <f t="shared" si="97"/>
        <v>0.89948378529628303</v>
      </c>
      <c r="BM122" s="39">
        <v>0.14234104482169599</v>
      </c>
      <c r="BN122" s="39">
        <f t="shared" si="98"/>
        <v>0.85765895517830404</v>
      </c>
      <c r="BO122" s="39">
        <v>4.0154406582388301E-2</v>
      </c>
      <c r="BP122" s="39">
        <f t="shared" si="86"/>
        <v>0.95984559341761166</v>
      </c>
      <c r="BQ122" s="39">
        <v>8.236949389504096E-2</v>
      </c>
      <c r="BR122" s="39">
        <f t="shared" si="99"/>
        <v>0.917630506104959</v>
      </c>
      <c r="BS122" s="48">
        <v>0.52938028801772408</v>
      </c>
      <c r="BT122" s="42">
        <v>0.47061971198227598</v>
      </c>
      <c r="BU122" s="219">
        <v>115</v>
      </c>
      <c r="CP122" s="21"/>
      <c r="CR122" s="21"/>
      <c r="CS122" s="22"/>
      <c r="CT122" s="22"/>
    </row>
    <row r="123" spans="38:98" x14ac:dyDescent="0.25">
      <c r="AL123" s="6">
        <v>116</v>
      </c>
      <c r="AM123" s="24">
        <v>0.103902702350743</v>
      </c>
      <c r="AN123" s="24">
        <f t="shared" si="87"/>
        <v>0.89609729764925694</v>
      </c>
      <c r="AO123" s="24">
        <v>0.15508447636053199</v>
      </c>
      <c r="AP123" s="24">
        <f t="shared" si="88"/>
        <v>0.84491552363946798</v>
      </c>
      <c r="AQ123" s="24">
        <v>4.1008618197542999E-2</v>
      </c>
      <c r="AR123" s="24">
        <f t="shared" si="89"/>
        <v>0.95899138180245702</v>
      </c>
      <c r="AS123" s="24">
        <f t="shared" si="90"/>
        <v>8.6743231662522471E-2</v>
      </c>
      <c r="AT123" s="25">
        <f t="shared" si="135"/>
        <v>0.91325676833747749</v>
      </c>
      <c r="AU123" s="213">
        <v>0.10564109951881299</v>
      </c>
      <c r="AV123" s="213">
        <f t="shared" si="91"/>
        <v>0.89435890048118705</v>
      </c>
      <c r="AW123" s="213">
        <v>0.14615718954222801</v>
      </c>
      <c r="AX123" s="213">
        <f t="shared" ref="AX123" si="151">1-AW123</f>
        <v>0.85384281045777199</v>
      </c>
      <c r="AY123" s="213">
        <v>4.3448804244590598E-2</v>
      </c>
      <c r="AZ123" s="213">
        <f t="shared" si="102"/>
        <v>0.95655119575540937</v>
      </c>
      <c r="BA123" s="213">
        <f t="shared" si="93"/>
        <v>8.635134439805614E-2</v>
      </c>
      <c r="BB123" s="213">
        <f t="shared" si="94"/>
        <v>0.91364865560194386</v>
      </c>
      <c r="BC123" s="38">
        <v>0.103036773932703</v>
      </c>
      <c r="BD123" s="38">
        <f t="shared" si="95"/>
        <v>0.89696322606729706</v>
      </c>
      <c r="BE123" s="38">
        <v>0.14610646076948899</v>
      </c>
      <c r="BF123" s="38">
        <f t="shared" si="95"/>
        <v>0.85389353923051103</v>
      </c>
      <c r="BG123" s="38">
        <v>4.2710624144155503E-2</v>
      </c>
      <c r="BH123" s="38">
        <f t="shared" si="96"/>
        <v>0.9572893758558445</v>
      </c>
      <c r="BI123" s="38">
        <v>8.5192773002431929E-2</v>
      </c>
      <c r="BJ123" s="38">
        <v>0.91480722699756811</v>
      </c>
      <c r="BK123" s="39">
        <v>0.10101052059300999</v>
      </c>
      <c r="BL123" s="39">
        <f t="shared" si="97"/>
        <v>0.89898947940699003</v>
      </c>
      <c r="BM123" s="39">
        <v>0.143077867030551</v>
      </c>
      <c r="BN123" s="39">
        <f t="shared" si="98"/>
        <v>0.85692213296944897</v>
      </c>
      <c r="BO123" s="39">
        <v>4.0514772329768703E-2</v>
      </c>
      <c r="BP123" s="39">
        <f t="shared" si="86"/>
        <v>0.95948522767023126</v>
      </c>
      <c r="BQ123" s="39">
        <v>8.2857966072553441E-2</v>
      </c>
      <c r="BR123" s="39">
        <f t="shared" si="99"/>
        <v>0.91714203392744653</v>
      </c>
      <c r="BS123" s="48">
        <v>0.53194369544864295</v>
      </c>
      <c r="BT123" s="49">
        <v>0.46805630455135699</v>
      </c>
      <c r="BU123" s="219">
        <v>116</v>
      </c>
      <c r="CP123" s="21"/>
      <c r="CR123" s="21"/>
      <c r="CS123" s="22"/>
      <c r="CT123" s="22"/>
    </row>
    <row r="124" spans="38:98" x14ac:dyDescent="0.25">
      <c r="AL124" s="6">
        <v>117</v>
      </c>
      <c r="AM124" s="24">
        <v>0.10442084829523</v>
      </c>
      <c r="AN124" s="24">
        <f t="shared" si="87"/>
        <v>0.89557915170476998</v>
      </c>
      <c r="AO124" s="24">
        <v>0.15582744185688199</v>
      </c>
      <c r="AP124" s="24">
        <f t="shared" si="88"/>
        <v>0.84417255814311798</v>
      </c>
      <c r="AQ124" s="24">
        <v>4.1356003106953601E-2</v>
      </c>
      <c r="AR124" s="24">
        <f t="shared" si="89"/>
        <v>0.95864399689304636</v>
      </c>
      <c r="AS124" s="24">
        <f t="shared" si="90"/>
        <v>8.7234536027802817E-2</v>
      </c>
      <c r="AT124" s="25">
        <f t="shared" si="135"/>
        <v>0.91276546397219716</v>
      </c>
      <c r="AU124" s="213">
        <v>0.10620731223719</v>
      </c>
      <c r="AV124" s="213">
        <f t="shared" si="91"/>
        <v>0.89379268776280996</v>
      </c>
      <c r="AW124" s="213">
        <v>0.14692216504639199</v>
      </c>
      <c r="AX124" s="213">
        <f t="shared" ref="AX124" si="152">1-AW124</f>
        <v>0.85307783495360801</v>
      </c>
      <c r="AY124" s="213">
        <v>4.3833001233734598E-2</v>
      </c>
      <c r="AZ124" s="213">
        <f t="shared" si="102"/>
        <v>0.95616699876626543</v>
      </c>
      <c r="BA124" s="213">
        <f t="shared" si="93"/>
        <v>8.6879545321716989E-2</v>
      </c>
      <c r="BB124" s="213">
        <f t="shared" si="94"/>
        <v>0.91312045467828307</v>
      </c>
      <c r="BC124" s="38">
        <v>0.1035272272157</v>
      </c>
      <c r="BD124" s="38">
        <f t="shared" si="95"/>
        <v>0.89647277278430004</v>
      </c>
      <c r="BE124" s="38">
        <v>0.14683311688901199</v>
      </c>
      <c r="BF124" s="38">
        <f t="shared" si="95"/>
        <v>0.85316688311098798</v>
      </c>
      <c r="BG124" s="38">
        <v>4.3087798297399102E-2</v>
      </c>
      <c r="BH124" s="38">
        <f t="shared" si="96"/>
        <v>0.95691220170260094</v>
      </c>
      <c r="BI124" s="38">
        <v>8.5685444538143349E-2</v>
      </c>
      <c r="BJ124" s="38">
        <v>0.9143145554618568</v>
      </c>
      <c r="BK124" s="39">
        <v>0.101505741196583</v>
      </c>
      <c r="BL124" s="39">
        <f t="shared" si="97"/>
        <v>0.89849425880341705</v>
      </c>
      <c r="BM124" s="39">
        <v>0.14381219010118701</v>
      </c>
      <c r="BN124" s="39">
        <f t="shared" si="98"/>
        <v>0.85618780989881293</v>
      </c>
      <c r="BO124" s="39">
        <v>4.08791719245548E-2</v>
      </c>
      <c r="BP124" s="39">
        <f t="shared" si="86"/>
        <v>0.95912082807544519</v>
      </c>
      <c r="BQ124" s="39">
        <v>8.3348002579508945E-2</v>
      </c>
      <c r="BR124" s="39">
        <f t="shared" si="99"/>
        <v>0.91665199742049108</v>
      </c>
      <c r="BS124" s="48">
        <v>0.53448666876922302</v>
      </c>
      <c r="BT124" s="49">
        <v>0.46551333123077698</v>
      </c>
      <c r="BU124" s="219">
        <v>117</v>
      </c>
      <c r="CP124" s="21"/>
      <c r="CR124" s="21"/>
      <c r="CS124" s="22"/>
      <c r="CT124" s="22"/>
    </row>
    <row r="125" spans="38:98" x14ac:dyDescent="0.25">
      <c r="AL125" s="6">
        <v>118</v>
      </c>
      <c r="AM125" s="24">
        <v>0.104942765756271</v>
      </c>
      <c r="AN125" s="24">
        <f t="shared" si="87"/>
        <v>0.89505723424372896</v>
      </c>
      <c r="AO125" s="24">
        <v>0.15656159113926499</v>
      </c>
      <c r="AP125" s="24">
        <f t="shared" si="88"/>
        <v>0.84343840886073496</v>
      </c>
      <c r="AQ125" s="24">
        <v>4.1703627238405303E-2</v>
      </c>
      <c r="AR125" s="24">
        <f t="shared" si="89"/>
        <v>0.95829637276159474</v>
      </c>
      <c r="AS125" s="24">
        <f t="shared" si="90"/>
        <v>8.7725091876141387E-2</v>
      </c>
      <c r="AT125" s="25">
        <f t="shared" si="135"/>
        <v>0.91227490812385859</v>
      </c>
      <c r="AU125" s="213">
        <v>0.106772498796701</v>
      </c>
      <c r="AV125" s="213">
        <f t="shared" si="91"/>
        <v>0.89322750120329897</v>
      </c>
      <c r="AW125" s="213">
        <v>0.14768426977152099</v>
      </c>
      <c r="AX125" s="213">
        <f t="shared" ref="AX125" si="153">1-AW125</f>
        <v>0.85231573022847895</v>
      </c>
      <c r="AY125" s="213">
        <v>4.4217272233624302E-2</v>
      </c>
      <c r="AZ125" s="213">
        <f t="shared" si="102"/>
        <v>0.95578272776637574</v>
      </c>
      <c r="BA125" s="213">
        <f t="shared" si="93"/>
        <v>8.7406801901894329E-2</v>
      </c>
      <c r="BB125" s="213">
        <f t="shared" si="94"/>
        <v>0.91259319809810568</v>
      </c>
      <c r="BC125" s="38">
        <v>0.10401775308502501</v>
      </c>
      <c r="BD125" s="38">
        <f t="shared" si="95"/>
        <v>0.89598224691497497</v>
      </c>
      <c r="BE125" s="38">
        <v>0.147557457307534</v>
      </c>
      <c r="BF125" s="38">
        <f t="shared" si="95"/>
        <v>0.852442542692466</v>
      </c>
      <c r="BG125" s="38">
        <v>4.3465113197358997E-2</v>
      </c>
      <c r="BH125" s="38">
        <f t="shared" si="96"/>
        <v>0.95653488680264098</v>
      </c>
      <c r="BI125" s="38">
        <v>8.6177670707875714E-2</v>
      </c>
      <c r="BJ125" s="38">
        <v>0.91382232929212437</v>
      </c>
      <c r="BK125" s="39">
        <v>0.102002187385138</v>
      </c>
      <c r="BL125" s="39">
        <f t="shared" si="97"/>
        <v>0.897997812614862</v>
      </c>
      <c r="BM125" s="39">
        <v>0.14454399758522701</v>
      </c>
      <c r="BN125" s="39">
        <f t="shared" si="98"/>
        <v>0.85545600241477304</v>
      </c>
      <c r="BO125" s="39">
        <v>4.1247947987423698E-2</v>
      </c>
      <c r="BP125" s="39">
        <f t="shared" si="86"/>
        <v>0.95875205201257629</v>
      </c>
      <c r="BQ125" s="39">
        <v>8.3839853608209891E-2</v>
      </c>
      <c r="BR125" s="39">
        <f t="shared" si="99"/>
        <v>0.91616014639179011</v>
      </c>
      <c r="BS125" s="48">
        <v>0.537009909572573</v>
      </c>
      <c r="BT125" s="49">
        <v>0.462990090427427</v>
      </c>
      <c r="BU125" s="219">
        <v>118</v>
      </c>
      <c r="CP125" s="21"/>
      <c r="CR125" s="21"/>
      <c r="CS125" s="22"/>
      <c r="CT125" s="22"/>
    </row>
    <row r="126" spans="38:98" x14ac:dyDescent="0.25">
      <c r="AL126" s="6">
        <v>119</v>
      </c>
      <c r="AM126" s="24">
        <v>0.10546897592686701</v>
      </c>
      <c r="AN126" s="24">
        <f t="shared" si="87"/>
        <v>0.89453102407313301</v>
      </c>
      <c r="AO126" s="24">
        <v>0.15728606394213901</v>
      </c>
      <c r="AP126" s="24">
        <f t="shared" si="88"/>
        <v>0.84271393605786105</v>
      </c>
      <c r="AQ126" s="24">
        <v>4.2051592300040901E-2</v>
      </c>
      <c r="AR126" s="24">
        <f t="shared" si="89"/>
        <v>0.95794840769995915</v>
      </c>
      <c r="AS126" s="24">
        <f t="shared" si="90"/>
        <v>8.8214909702039573E-2</v>
      </c>
      <c r="AT126" s="25">
        <f t="shared" si="135"/>
        <v>0.91178509029796051</v>
      </c>
      <c r="AU126" s="213">
        <v>0.107336710837566</v>
      </c>
      <c r="AV126" s="213">
        <f t="shared" si="91"/>
        <v>0.89266328916243398</v>
      </c>
      <c r="AW126" s="213">
        <v>0.148443536996446</v>
      </c>
      <c r="AX126" s="213">
        <f t="shared" ref="AX126" si="154">1-AW126</f>
        <v>0.85155646300355403</v>
      </c>
      <c r="AY126" s="213">
        <v>4.4601610960859801E-2</v>
      </c>
      <c r="AZ126" s="213">
        <f t="shared" si="102"/>
        <v>0.95539838903914021</v>
      </c>
      <c r="BA126" s="213">
        <f t="shared" si="93"/>
        <v>8.7933134910823552E-2</v>
      </c>
      <c r="BB126" s="213">
        <f t="shared" si="94"/>
        <v>0.91206686508917645</v>
      </c>
      <c r="BC126" s="38">
        <v>0.10450859589502</v>
      </c>
      <c r="BD126" s="38">
        <f t="shared" si="95"/>
        <v>0.89549140410497996</v>
      </c>
      <c r="BE126" s="38">
        <v>0.14827968426466601</v>
      </c>
      <c r="BF126" s="38">
        <f t="shared" si="95"/>
        <v>0.85172031573533402</v>
      </c>
      <c r="BG126" s="38">
        <v>4.3842570738223299E-2</v>
      </c>
      <c r="BH126" s="38">
        <f t="shared" si="96"/>
        <v>0.95615742926177671</v>
      </c>
      <c r="BI126" s="38">
        <v>8.6669574647912098E-2</v>
      </c>
      <c r="BJ126" s="38">
        <v>0.91333042535208797</v>
      </c>
      <c r="BK126" s="39">
        <v>0.102500170029379</v>
      </c>
      <c r="BL126" s="39">
        <f t="shared" si="97"/>
        <v>0.89749982997062094</v>
      </c>
      <c r="BM126" s="39">
        <v>0.14527327303429</v>
      </c>
      <c r="BN126" s="39">
        <f t="shared" si="98"/>
        <v>0.85472672696570995</v>
      </c>
      <c r="BO126" s="39">
        <v>4.1621443139052597E-2</v>
      </c>
      <c r="BP126" s="39">
        <f t="shared" si="86"/>
        <v>0.95837855686094742</v>
      </c>
      <c r="BQ126" s="39">
        <v>8.4333769350958376E-2</v>
      </c>
      <c r="BR126" s="39">
        <f t="shared" si="99"/>
        <v>0.91566623064904162</v>
      </c>
      <c r="BS126" s="48">
        <v>0.53951411945180094</v>
      </c>
      <c r="BT126" s="49">
        <v>0.460485880548199</v>
      </c>
      <c r="BU126" s="219">
        <v>119</v>
      </c>
      <c r="CP126" s="21"/>
      <c r="CR126" s="21"/>
      <c r="CS126" s="22"/>
      <c r="CT126" s="22"/>
    </row>
    <row r="127" spans="38:98" x14ac:dyDescent="0.25">
      <c r="AL127" s="6">
        <v>120</v>
      </c>
      <c r="AM127" s="24">
        <v>0.10600000000002199</v>
      </c>
      <c r="AN127" s="24">
        <f t="shared" si="87"/>
        <v>0.89399999999997803</v>
      </c>
      <c r="AO127" s="24">
        <v>0.157999999999965</v>
      </c>
      <c r="AP127" s="24">
        <f t="shared" si="88"/>
        <v>0.84200000000003494</v>
      </c>
      <c r="AQ127" s="24">
        <v>4.24000000000034E-2</v>
      </c>
      <c r="AR127" s="24">
        <f t="shared" si="89"/>
        <v>0.95759999999999657</v>
      </c>
      <c r="AS127" s="24">
        <f t="shared" si="90"/>
        <v>8.8704000000000324E-2</v>
      </c>
      <c r="AT127" s="25">
        <f t="shared" si="135"/>
        <v>0.91129599999999966</v>
      </c>
      <c r="AU127" s="213">
        <v>0.10790000000000299</v>
      </c>
      <c r="AV127" s="213">
        <f t="shared" si="91"/>
        <v>0.89209999999999701</v>
      </c>
      <c r="AW127" s="213">
        <v>0.1492</v>
      </c>
      <c r="AX127" s="213">
        <f t="shared" ref="AX127" si="155">1-AW127</f>
        <v>0.8508</v>
      </c>
      <c r="AY127" s="213">
        <v>4.4986011132040898E-2</v>
      </c>
      <c r="AZ127" s="213">
        <f t="shared" si="102"/>
        <v>0.95501398886795907</v>
      </c>
      <c r="BA127" s="213">
        <f t="shared" si="93"/>
        <v>8.8458565120739754E-2</v>
      </c>
      <c r="BB127" s="213">
        <f t="shared" si="94"/>
        <v>0.91154143487926031</v>
      </c>
      <c r="BC127" s="38">
        <v>0.105000000000032</v>
      </c>
      <c r="BD127" s="38">
        <f t="shared" si="95"/>
        <v>0.89499999999996804</v>
      </c>
      <c r="BE127" s="38">
        <v>0.14900000000001601</v>
      </c>
      <c r="BF127" s="38">
        <f t="shared" si="95"/>
        <v>0.85099999999998399</v>
      </c>
      <c r="BG127" s="38">
        <v>4.4220172814179899E-2</v>
      </c>
      <c r="BH127" s="38">
        <f t="shared" si="96"/>
        <v>0.95577982718582011</v>
      </c>
      <c r="BI127" s="38">
        <v>8.7161279494536364E-2</v>
      </c>
      <c r="BJ127" s="38">
        <v>0.91283872050546366</v>
      </c>
      <c r="BK127" s="39">
        <v>0.103000000000008</v>
      </c>
      <c r="BL127" s="39">
        <f t="shared" si="97"/>
        <v>0.89699999999999203</v>
      </c>
      <c r="BM127" s="39">
        <v>0.14599999999999999</v>
      </c>
      <c r="BN127" s="39">
        <f t="shared" si="98"/>
        <v>0.85399999999999998</v>
      </c>
      <c r="BO127" s="39">
        <v>4.2000000000118602E-2</v>
      </c>
      <c r="BP127" s="39">
        <f t="shared" si="86"/>
        <v>0.95799999999988139</v>
      </c>
      <c r="BQ127" s="39">
        <v>8.483000000005704E-2</v>
      </c>
      <c r="BR127" s="39">
        <f t="shared" si="99"/>
        <v>0.91516999999994297</v>
      </c>
      <c r="BS127" s="48">
        <v>0.54200000000001503</v>
      </c>
      <c r="BT127" s="49">
        <v>0.45799999999998497</v>
      </c>
      <c r="BU127" s="219">
        <v>120</v>
      </c>
      <c r="CP127" s="21"/>
      <c r="CR127" s="21"/>
      <c r="CS127" s="22"/>
      <c r="CT127" s="22"/>
    </row>
    <row r="128" spans="38:98" x14ac:dyDescent="0.25">
      <c r="AL128" s="6">
        <v>121</v>
      </c>
      <c r="AM128" s="24">
        <v>0.10653617991396</v>
      </c>
      <c r="AN128" s="24">
        <f t="shared" si="87"/>
        <v>0.89346382008603997</v>
      </c>
      <c r="AO128" s="24">
        <v>0.15870282139773101</v>
      </c>
      <c r="AP128" s="24">
        <f t="shared" si="88"/>
        <v>0.84129717860226894</v>
      </c>
      <c r="AQ128" s="24">
        <v>4.2748924829112002E-2</v>
      </c>
      <c r="AR128" s="24">
        <f t="shared" si="89"/>
        <v>0.95725107517088803</v>
      </c>
      <c r="AS128" s="24">
        <f t="shared" si="90"/>
        <v>8.9192370116197253E-2</v>
      </c>
      <c r="AT128" s="25">
        <f t="shared" si="135"/>
        <v>0.91080762988380282</v>
      </c>
      <c r="AU128" s="213">
        <v>0.10846240905492199</v>
      </c>
      <c r="AV128" s="213">
        <f t="shared" si="91"/>
        <v>0.89153759094507801</v>
      </c>
      <c r="AW128" s="213">
        <v>0.14995368829383299</v>
      </c>
      <c r="AX128" s="213">
        <f t="shared" ref="AX128" si="156">1-AW128</f>
        <v>0.85004631170616696</v>
      </c>
      <c r="AY128" s="213">
        <v>4.5370467216658598E-2</v>
      </c>
      <c r="AZ128" s="213">
        <f t="shared" si="102"/>
        <v>0.95462953278334139</v>
      </c>
      <c r="BA128" s="213">
        <f t="shared" si="93"/>
        <v>8.8983110034270368E-2</v>
      </c>
      <c r="BB128" s="213">
        <f t="shared" si="94"/>
        <v>0.9110168899657296</v>
      </c>
      <c r="BC128" s="38">
        <v>0.105492169471936</v>
      </c>
      <c r="BD128" s="38">
        <f t="shared" si="95"/>
        <v>0.89450783052806404</v>
      </c>
      <c r="BE128" s="38">
        <v>0.149718567202303</v>
      </c>
      <c r="BF128" s="38">
        <f t="shared" si="95"/>
        <v>0.85028143279769697</v>
      </c>
      <c r="BG128" s="38">
        <v>4.4597921073366201E-2</v>
      </c>
      <c r="BH128" s="38">
        <f t="shared" si="96"/>
        <v>0.95540207892663376</v>
      </c>
      <c r="BI128" s="38">
        <v>8.7652886686578307E-2</v>
      </c>
      <c r="BJ128" s="38">
        <v>0.91234711331342178</v>
      </c>
      <c r="BK128" s="39">
        <v>0.10350188025787301</v>
      </c>
      <c r="BL128" s="39">
        <f t="shared" si="97"/>
        <v>0.89649811974212701</v>
      </c>
      <c r="BM128" s="39">
        <v>0.14672416528056401</v>
      </c>
      <c r="BN128" s="39">
        <f t="shared" si="98"/>
        <v>0.85327583471943602</v>
      </c>
      <c r="BO128" s="39">
        <v>4.2383815974792897E-2</v>
      </c>
      <c r="BP128" s="39">
        <f t="shared" si="86"/>
        <v>0.9576161840252071</v>
      </c>
      <c r="BQ128" s="39">
        <v>8.5328696242875077E-2</v>
      </c>
      <c r="BR128" s="39">
        <f t="shared" si="99"/>
        <v>0.91467130375712502</v>
      </c>
      <c r="BS128" s="48">
        <v>0.54446813419721707</v>
      </c>
      <c r="BT128" s="49">
        <v>0.45553186580278299</v>
      </c>
      <c r="BU128" s="219">
        <v>121</v>
      </c>
      <c r="CP128" s="21"/>
      <c r="CR128" s="21"/>
      <c r="CS128" s="22"/>
      <c r="CT128" s="22"/>
    </row>
    <row r="129" spans="38:98" x14ac:dyDescent="0.25">
      <c r="AL129" s="6">
        <v>122</v>
      </c>
      <c r="AM129" s="24">
        <v>0.107077140587794</v>
      </c>
      <c r="AN129" s="24">
        <f t="shared" si="87"/>
        <v>0.89292285941220606</v>
      </c>
      <c r="AO129" s="24">
        <v>0.15939507962254601</v>
      </c>
      <c r="AP129" s="24">
        <f t="shared" si="88"/>
        <v>0.84060492037745393</v>
      </c>
      <c r="AQ129" s="24">
        <v>4.3098332408892298E-2</v>
      </c>
      <c r="AR129" s="24">
        <f t="shared" si="89"/>
        <v>0.95690166759110773</v>
      </c>
      <c r="AS129" s="24">
        <f t="shared" si="90"/>
        <v>8.9680014803492178E-2</v>
      </c>
      <c r="AT129" s="25">
        <f t="shared" si="135"/>
        <v>0.91031998519650781</v>
      </c>
      <c r="AU129" s="213">
        <v>0.109023945295986</v>
      </c>
      <c r="AV129" s="213">
        <f t="shared" si="91"/>
        <v>0.89097605470401398</v>
      </c>
      <c r="AW129" s="213">
        <v>0.15070461632087001</v>
      </c>
      <c r="AX129" s="213">
        <f t="shared" ref="AX129" si="157">1-AW129</f>
        <v>0.84929538367912993</v>
      </c>
      <c r="AY129" s="213">
        <v>4.5754976695768799E-2</v>
      </c>
      <c r="AZ129" s="213">
        <f t="shared" si="102"/>
        <v>0.95424502330423122</v>
      </c>
      <c r="BA129" s="213">
        <f t="shared" si="93"/>
        <v>8.9506774075609419E-2</v>
      </c>
      <c r="BB129" s="213">
        <f t="shared" si="94"/>
        <v>0.91049322592439064</v>
      </c>
      <c r="BC129" s="38">
        <v>0.105985147252738</v>
      </c>
      <c r="BD129" s="38">
        <f t="shared" si="95"/>
        <v>0.894014852747262</v>
      </c>
      <c r="BE129" s="38">
        <v>0.15043539035667799</v>
      </c>
      <c r="BF129" s="38">
        <f t="shared" si="95"/>
        <v>0.84956460964332203</v>
      </c>
      <c r="BG129" s="38">
        <v>4.4975816179715598E-2</v>
      </c>
      <c r="BH129" s="38">
        <f t="shared" si="96"/>
        <v>0.95502418382028442</v>
      </c>
      <c r="BI129" s="38">
        <v>8.8144410873053886E-2</v>
      </c>
      <c r="BJ129" s="38">
        <v>0.9118555891269462</v>
      </c>
      <c r="BK129" s="39">
        <v>0.104005582124404</v>
      </c>
      <c r="BL129" s="39">
        <f t="shared" si="97"/>
        <v>0.89599441787559597</v>
      </c>
      <c r="BM129" s="39">
        <v>0.14744576866053599</v>
      </c>
      <c r="BN129" s="39">
        <f t="shared" si="98"/>
        <v>0.85255423133946406</v>
      </c>
      <c r="BO129" s="39">
        <v>4.2772507601223898E-2</v>
      </c>
      <c r="BP129" s="39">
        <f t="shared" si="86"/>
        <v>0.95722749239877614</v>
      </c>
      <c r="BQ129" s="39">
        <v>8.5829610747051505E-2</v>
      </c>
      <c r="BR129" s="39">
        <f t="shared" si="99"/>
        <v>0.91417038925294847</v>
      </c>
      <c r="BS129" s="48">
        <v>0.54691863057099299</v>
      </c>
      <c r="BT129" s="49">
        <v>0.45308136942900701</v>
      </c>
      <c r="BU129" s="219">
        <v>122</v>
      </c>
      <c r="CP129" s="21"/>
      <c r="CR129" s="21"/>
      <c r="CS129" s="22"/>
      <c r="CT129" s="22"/>
    </row>
    <row r="130" spans="38:98" x14ac:dyDescent="0.25">
      <c r="AL130" s="6">
        <v>123</v>
      </c>
      <c r="AM130" s="24">
        <v>0.107622327685857</v>
      </c>
      <c r="AN130" s="24">
        <f t="shared" si="87"/>
        <v>0.892377672314143</v>
      </c>
      <c r="AO130" s="24">
        <v>0.160077608512044</v>
      </c>
      <c r="AP130" s="24">
        <f t="shared" si="88"/>
        <v>0.839922391487956</v>
      </c>
      <c r="AQ130" s="24">
        <v>4.3448161143546098E-2</v>
      </c>
      <c r="AR130" s="24">
        <f t="shared" si="89"/>
        <v>0.9565518388564539</v>
      </c>
      <c r="AS130" s="24">
        <f t="shared" si="90"/>
        <v>9.0166925666417E-2</v>
      </c>
      <c r="AT130" s="25">
        <f t="shared" si="135"/>
        <v>0.90983307433358296</v>
      </c>
      <c r="AU130" s="213">
        <v>0.109584607147549</v>
      </c>
      <c r="AV130" s="213">
        <f t="shared" si="91"/>
        <v>0.89041539285245097</v>
      </c>
      <c r="AW130" s="213">
        <v>0.151452794756854</v>
      </c>
      <c r="AX130" s="213">
        <f t="shared" ref="AX130" si="158">1-AW130</f>
        <v>0.84854720524314597</v>
      </c>
      <c r="AY130" s="213">
        <v>4.61395378033186E-2</v>
      </c>
      <c r="AZ130" s="213">
        <f t="shared" si="102"/>
        <v>0.95386046219668141</v>
      </c>
      <c r="BA130" s="213">
        <f t="shared" si="93"/>
        <v>9.0029558399343165E-2</v>
      </c>
      <c r="BB130" s="213">
        <f t="shared" si="94"/>
        <v>0.90997044160065688</v>
      </c>
      <c r="BC130" s="38">
        <v>0.106478936001973</v>
      </c>
      <c r="BD130" s="38">
        <f t="shared" si="95"/>
        <v>0.893521063998027</v>
      </c>
      <c r="BE130" s="38">
        <v>0.151150434397403</v>
      </c>
      <c r="BF130" s="38">
        <f t="shared" si="95"/>
        <v>0.84884956560259694</v>
      </c>
      <c r="BG130" s="38">
        <v>4.5353858551111001E-2</v>
      </c>
      <c r="BH130" s="38">
        <f t="shared" si="96"/>
        <v>0.95464614144888904</v>
      </c>
      <c r="BI130" s="38">
        <v>8.863584500552539E-2</v>
      </c>
      <c r="BJ130" s="38">
        <v>0.91136415499447465</v>
      </c>
      <c r="BK130" s="39">
        <v>0.10451076901117699</v>
      </c>
      <c r="BL130" s="39">
        <f t="shared" si="97"/>
        <v>0.89548923098882305</v>
      </c>
      <c r="BM130" s="39">
        <v>0.14816481317105901</v>
      </c>
      <c r="BN130" s="39">
        <f t="shared" si="98"/>
        <v>0.85183518682894099</v>
      </c>
      <c r="BO130" s="39">
        <v>4.3165546201054297E-2</v>
      </c>
      <c r="BP130" s="39">
        <f t="shared" si="86"/>
        <v>0.95683445379894572</v>
      </c>
      <c r="BQ130" s="39">
        <v>8.6332396675293424E-2</v>
      </c>
      <c r="BR130" s="39">
        <f t="shared" si="99"/>
        <v>0.91366760332470665</v>
      </c>
      <c r="BS130" s="48">
        <v>0.54935147903582293</v>
      </c>
      <c r="BT130" s="49">
        <v>0.45064852096417701</v>
      </c>
      <c r="BU130" s="219">
        <v>123</v>
      </c>
      <c r="CP130" s="21"/>
      <c r="CR130" s="21"/>
      <c r="CS130" s="22"/>
      <c r="CT130" s="22"/>
    </row>
    <row r="131" spans="38:98" x14ac:dyDescent="0.25">
      <c r="AL131" s="6">
        <v>124</v>
      </c>
      <c r="AM131" s="24">
        <v>0.108171186872484</v>
      </c>
      <c r="AN131" s="24">
        <f t="shared" si="87"/>
        <v>0.89182881312751605</v>
      </c>
      <c r="AO131" s="24">
        <v>0.160751241903864</v>
      </c>
      <c r="AP131" s="24">
        <f t="shared" si="88"/>
        <v>0.83924875809613597</v>
      </c>
      <c r="AQ131" s="24">
        <v>4.3798349437275501E-2</v>
      </c>
      <c r="AR131" s="24">
        <f t="shared" si="89"/>
        <v>0.95620165056272455</v>
      </c>
      <c r="AS131" s="24">
        <f t="shared" si="90"/>
        <v>9.0653094309505494E-2</v>
      </c>
      <c r="AT131" s="25">
        <f t="shared" si="135"/>
        <v>0.90934690569049459</v>
      </c>
      <c r="AU131" s="213">
        <v>0.11014439303396301</v>
      </c>
      <c r="AV131" s="213">
        <f t="shared" si="91"/>
        <v>0.88985560696603705</v>
      </c>
      <c r="AW131" s="213">
        <v>0.15219823427752999</v>
      </c>
      <c r="AX131" s="213">
        <f t="shared" ref="AX131" si="159">1-AW131</f>
        <v>0.84780176572247001</v>
      </c>
      <c r="AY131" s="213">
        <v>4.6524148773254899E-2</v>
      </c>
      <c r="AZ131" s="213">
        <f t="shared" si="102"/>
        <v>0.95347585122674505</v>
      </c>
      <c r="BA131" s="213">
        <f t="shared" si="93"/>
        <v>9.0551464160057688E-2</v>
      </c>
      <c r="BB131" s="213">
        <f t="shared" si="94"/>
        <v>0.90944853583994234</v>
      </c>
      <c r="BC131" s="38">
        <v>0.106973538379177</v>
      </c>
      <c r="BD131" s="38">
        <f t="shared" si="95"/>
        <v>0.893026461620823</v>
      </c>
      <c r="BE131" s="38">
        <v>0.15186366425873901</v>
      </c>
      <c r="BF131" s="38">
        <f t="shared" si="95"/>
        <v>0.84813633574126102</v>
      </c>
      <c r="BG131" s="38">
        <v>4.5732048605434998E-2</v>
      </c>
      <c r="BH131" s="38">
        <f t="shared" si="96"/>
        <v>0.95426795139456499</v>
      </c>
      <c r="BI131" s="38">
        <v>8.9127182035554947E-2</v>
      </c>
      <c r="BJ131" s="38">
        <v>0.91087281796444508</v>
      </c>
      <c r="BK131" s="39">
        <v>0.10501710432976701</v>
      </c>
      <c r="BL131" s="39">
        <f t="shared" si="97"/>
        <v>0.89498289567023304</v>
      </c>
      <c r="BM131" s="39">
        <v>0.148881301843273</v>
      </c>
      <c r="BN131" s="39">
        <f t="shared" si="98"/>
        <v>0.85111869815672703</v>
      </c>
      <c r="BO131" s="39">
        <v>4.3562403095926398E-2</v>
      </c>
      <c r="BP131" s="39">
        <f t="shared" si="86"/>
        <v>0.95643759690407359</v>
      </c>
      <c r="BQ131" s="39">
        <v>8.68367071903067E-2</v>
      </c>
      <c r="BR131" s="39">
        <f t="shared" si="99"/>
        <v>0.91316329280969333</v>
      </c>
      <c r="BS131" s="48">
        <v>0.55176666950618503</v>
      </c>
      <c r="BT131" s="49">
        <v>0.44823333049381497</v>
      </c>
      <c r="BU131" s="219">
        <v>124</v>
      </c>
      <c r="CP131" s="21"/>
      <c r="CR131" s="21"/>
      <c r="CS131" s="22"/>
      <c r="CT131" s="22"/>
    </row>
    <row r="132" spans="38:98" x14ac:dyDescent="0.25">
      <c r="AL132" s="6">
        <v>125</v>
      </c>
      <c r="AM132" s="24">
        <v>0.108723163812009</v>
      </c>
      <c r="AN132" s="24">
        <f t="shared" si="87"/>
        <v>0.89127683618799103</v>
      </c>
      <c r="AO132" s="24">
        <v>0.161416813635641</v>
      </c>
      <c r="AP132" s="24">
        <f t="shared" si="88"/>
        <v>0.83858318636435902</v>
      </c>
      <c r="AQ132" s="24">
        <v>4.4148835694282303E-2</v>
      </c>
      <c r="AR132" s="24">
        <f t="shared" si="89"/>
        <v>0.9558511643057177</v>
      </c>
      <c r="AS132" s="24">
        <f t="shared" si="90"/>
        <v>9.1138512337290076E-2</v>
      </c>
      <c r="AT132" s="25">
        <f t="shared" si="135"/>
        <v>0.90886148766270991</v>
      </c>
      <c r="AU132" s="213">
        <v>0.11070330137958299</v>
      </c>
      <c r="AV132" s="213">
        <f t="shared" si="91"/>
        <v>0.88929669862041705</v>
      </c>
      <c r="AW132" s="213">
        <v>0.15294094555863999</v>
      </c>
      <c r="AX132" s="213">
        <f t="shared" ref="AX132" si="160">1-AW132</f>
        <v>0.84705905444135998</v>
      </c>
      <c r="AY132" s="213">
        <v>4.6908807839524898E-2</v>
      </c>
      <c r="AZ132" s="213">
        <f t="shared" si="102"/>
        <v>0.95309119216047511</v>
      </c>
      <c r="BA132" s="213">
        <f t="shared" si="93"/>
        <v>9.107249251233937E-2</v>
      </c>
      <c r="BB132" s="213">
        <f t="shared" si="94"/>
        <v>0.9089275074876606</v>
      </c>
      <c r="BC132" s="38">
        <v>0.10746895704388799</v>
      </c>
      <c r="BD132" s="38">
        <f t="shared" si="95"/>
        <v>0.89253104295611196</v>
      </c>
      <c r="BE132" s="38">
        <v>0.152575044874945</v>
      </c>
      <c r="BF132" s="38">
        <f t="shared" si="95"/>
        <v>0.847424955125055</v>
      </c>
      <c r="BG132" s="38">
        <v>4.6110386760570297E-2</v>
      </c>
      <c r="BH132" s="38">
        <f t="shared" si="96"/>
        <v>0.95388961323942967</v>
      </c>
      <c r="BI132" s="38">
        <v>8.9618414914704958E-2</v>
      </c>
      <c r="BJ132" s="38">
        <v>0.91038158508529499</v>
      </c>
      <c r="BK132" s="39">
        <v>0.105524251491751</v>
      </c>
      <c r="BL132" s="39">
        <f t="shared" si="97"/>
        <v>0.89447574850824896</v>
      </c>
      <c r="BM132" s="39">
        <v>0.14959523770832001</v>
      </c>
      <c r="BN132" s="39">
        <f t="shared" si="98"/>
        <v>0.85040476229167994</v>
      </c>
      <c r="BO132" s="39">
        <v>4.3962549607482901E-2</v>
      </c>
      <c r="BP132" s="39">
        <f t="shared" si="86"/>
        <v>0.95603745039251709</v>
      </c>
      <c r="BQ132" s="39">
        <v>8.7342195454798557E-2</v>
      </c>
      <c r="BR132" s="39">
        <f t="shared" si="99"/>
        <v>0.9126578045452014</v>
      </c>
      <c r="BS132" s="48">
        <v>0.55416419189656008</v>
      </c>
      <c r="BT132" s="49">
        <v>0.44583580810343998</v>
      </c>
      <c r="BU132" s="219">
        <v>125</v>
      </c>
      <c r="BV132" s="22">
        <f>BS132</f>
        <v>0.55416419189656008</v>
      </c>
      <c r="BW132" s="22">
        <f>AVERAGE(BV132,BV97)</f>
        <v>0.5055820959483126</v>
      </c>
      <c r="CP132" s="21"/>
      <c r="CR132" s="21"/>
      <c r="CS132" s="22"/>
      <c r="CT132" s="22"/>
    </row>
    <row r="133" spans="38:98" x14ac:dyDescent="0.25">
      <c r="AL133" s="6">
        <v>126</v>
      </c>
      <c r="AM133" s="24">
        <v>0.109277704168767</v>
      </c>
      <c r="AN133" s="24">
        <f t="shared" si="87"/>
        <v>0.89072229583123297</v>
      </c>
      <c r="AO133" s="24">
        <v>0.16207515754501201</v>
      </c>
      <c r="AP133" s="24">
        <f t="shared" si="88"/>
        <v>0.83792484245498799</v>
      </c>
      <c r="AQ133" s="24">
        <v>4.4499558318768402E-2</v>
      </c>
      <c r="AR133" s="24">
        <f t="shared" si="89"/>
        <v>0.9555004416812316</v>
      </c>
      <c r="AS133" s="24">
        <f t="shared" si="90"/>
        <v>9.1623171354304006E-2</v>
      </c>
      <c r="AT133" s="25">
        <f t="shared" si="135"/>
        <v>0.90837682864569602</v>
      </c>
      <c r="AU133" s="213">
        <v>0.11126133060876101</v>
      </c>
      <c r="AV133" s="213">
        <f t="shared" si="91"/>
        <v>0.88873866939123902</v>
      </c>
      <c r="AW133" s="213">
        <v>0.15368093927592899</v>
      </c>
      <c r="AX133" s="213">
        <f t="shared" ref="AX133" si="161">1-AW133</f>
        <v>0.84631906072407104</v>
      </c>
      <c r="AY133" s="213">
        <v>4.7293513236075502E-2</v>
      </c>
      <c r="AZ133" s="213">
        <f t="shared" si="102"/>
        <v>0.95270648676392455</v>
      </c>
      <c r="BA133" s="213">
        <f t="shared" si="93"/>
        <v>9.1592644610774307E-2</v>
      </c>
      <c r="BB133" s="213">
        <f t="shared" si="94"/>
        <v>0.90840735538922579</v>
      </c>
      <c r="BC133" s="38">
        <v>0.107965194655642</v>
      </c>
      <c r="BD133" s="38">
        <f t="shared" si="95"/>
        <v>0.89203480534435797</v>
      </c>
      <c r="BE133" s="38">
        <v>0.15328454118028401</v>
      </c>
      <c r="BF133" s="38">
        <f t="shared" si="95"/>
        <v>0.84671545881971599</v>
      </c>
      <c r="BG133" s="38">
        <v>4.6488873434399697E-2</v>
      </c>
      <c r="BH133" s="38">
        <f t="shared" si="96"/>
        <v>0.95351112656560033</v>
      </c>
      <c r="BI133" s="38">
        <v>9.0109536594538214E-2</v>
      </c>
      <c r="BJ133" s="38">
        <v>0.90989046340546187</v>
      </c>
      <c r="BK133" s="39">
        <v>0.106031873908703</v>
      </c>
      <c r="BL133" s="39">
        <f t="shared" si="97"/>
        <v>0.89396812609129706</v>
      </c>
      <c r="BM133" s="39">
        <v>0.150306623797341</v>
      </c>
      <c r="BN133" s="39">
        <f t="shared" si="98"/>
        <v>0.84969337620265906</v>
      </c>
      <c r="BO133" s="39">
        <v>4.4365457057366303E-2</v>
      </c>
      <c r="BP133" s="39">
        <f t="shared" si="86"/>
        <v>0.95563454294263372</v>
      </c>
      <c r="BQ133" s="39">
        <v>8.7848514631474861E-2</v>
      </c>
      <c r="BR133" s="39">
        <f t="shared" si="99"/>
        <v>0.91215148536852519</v>
      </c>
      <c r="BS133" s="48">
        <v>0.556544036121428</v>
      </c>
      <c r="BT133" s="49">
        <v>0.443455963878572</v>
      </c>
      <c r="BU133" s="219"/>
      <c r="CP133" s="21"/>
      <c r="CR133" s="21"/>
      <c r="CS133" s="22"/>
      <c r="CT133" s="22"/>
    </row>
    <row r="134" spans="38:98" x14ac:dyDescent="0.25">
      <c r="AL134" s="6">
        <v>127</v>
      </c>
      <c r="AM134" s="24">
        <v>0.109834253607091</v>
      </c>
      <c r="AN134" s="24">
        <f t="shared" si="87"/>
        <v>0.89016574639290902</v>
      </c>
      <c r="AO134" s="24">
        <v>0.162727107469614</v>
      </c>
      <c r="AP134" s="24">
        <f t="shared" si="88"/>
        <v>0.83727289253038606</v>
      </c>
      <c r="AQ134" s="24">
        <v>4.48504557149359E-2</v>
      </c>
      <c r="AR134" s="24">
        <f t="shared" si="89"/>
        <v>0.95514954428506416</v>
      </c>
      <c r="AS134" s="24">
        <f t="shared" si="90"/>
        <v>9.210706296507995E-2</v>
      </c>
      <c r="AT134" s="25">
        <f t="shared" si="135"/>
        <v>0.90789293703492013</v>
      </c>
      <c r="AU134" s="213">
        <v>0.111818479145851</v>
      </c>
      <c r="AV134" s="213">
        <f t="shared" si="91"/>
        <v>0.88818152085414903</v>
      </c>
      <c r="AW134" s="213">
        <v>0.154418226105141</v>
      </c>
      <c r="AX134" s="213">
        <f t="shared" ref="AX134" si="162">1-AW134</f>
        <v>0.845581773894859</v>
      </c>
      <c r="AY134" s="213">
        <v>4.7678263196853803E-2</v>
      </c>
      <c r="AZ134" s="213">
        <f t="shared" si="102"/>
        <v>0.95232173680314625</v>
      </c>
      <c r="BA134" s="213">
        <f t="shared" si="93"/>
        <v>9.2111921609948993E-2</v>
      </c>
      <c r="BB134" s="213">
        <f t="shared" si="94"/>
        <v>0.90788807839005115</v>
      </c>
      <c r="BC134" s="38">
        <v>0.108462253873974</v>
      </c>
      <c r="BD134" s="38">
        <f t="shared" si="95"/>
        <v>0.89153774612602599</v>
      </c>
      <c r="BE134" s="38">
        <v>0.153992118109016</v>
      </c>
      <c r="BF134" s="38">
        <f t="shared" si="95"/>
        <v>0.84600788189098397</v>
      </c>
      <c r="BG134" s="38">
        <v>4.68675090448058E-2</v>
      </c>
      <c r="BH134" s="38">
        <f t="shared" si="96"/>
        <v>0.95313249095519414</v>
      </c>
      <c r="BI134" s="38">
        <v>9.0600540026616286E-2</v>
      </c>
      <c r="BJ134" s="38">
        <v>0.90939945997338367</v>
      </c>
      <c r="BK134" s="39">
        <v>0.106539634992198</v>
      </c>
      <c r="BL134" s="39">
        <f t="shared" si="97"/>
        <v>0.89346036500780202</v>
      </c>
      <c r="BM134" s="39">
        <v>0.15101546314147599</v>
      </c>
      <c r="BN134" s="39">
        <f t="shared" si="98"/>
        <v>0.84898453685852404</v>
      </c>
      <c r="BO134" s="39">
        <v>4.4770596767219201E-2</v>
      </c>
      <c r="BP134" s="39">
        <f t="shared" si="86"/>
        <v>0.95522940323278083</v>
      </c>
      <c r="BQ134" s="39">
        <v>8.8355317883041684E-2</v>
      </c>
      <c r="BR134" s="39">
        <f t="shared" si="99"/>
        <v>0.91164468211695837</v>
      </c>
      <c r="BS134" s="48">
        <v>0.55890619209526804</v>
      </c>
      <c r="BT134" s="49">
        <v>0.44109380790473202</v>
      </c>
      <c r="BU134" s="219"/>
      <c r="CP134" s="21"/>
      <c r="CR134" s="21"/>
      <c r="CS134" s="22"/>
      <c r="CT134" s="22"/>
    </row>
    <row r="135" spans="38:98" x14ac:dyDescent="0.25">
      <c r="AL135" s="6">
        <v>128</v>
      </c>
      <c r="AM135" s="24">
        <v>0.11039225779131701</v>
      </c>
      <c r="AN135" s="24">
        <f t="shared" si="87"/>
        <v>0.88960774220868299</v>
      </c>
      <c r="AO135" s="24">
        <v>0.163373497247082</v>
      </c>
      <c r="AP135" s="24">
        <f t="shared" si="88"/>
        <v>0.83662650275291806</v>
      </c>
      <c r="AQ135" s="24">
        <v>4.5201466286986701E-2</v>
      </c>
      <c r="AR135" s="24">
        <f t="shared" si="89"/>
        <v>0.95479853371301326</v>
      </c>
      <c r="AS135" s="24">
        <f t="shared" si="90"/>
        <v>9.2590178774151016E-2</v>
      </c>
      <c r="AT135" s="25">
        <f t="shared" si="135"/>
        <v>0.90740982122584901</v>
      </c>
      <c r="AU135" s="213">
        <v>0.11237474541520499</v>
      </c>
      <c r="AV135" s="213">
        <f t="shared" si="91"/>
        <v>0.88762525458479502</v>
      </c>
      <c r="AW135" s="213">
        <v>0.155152816722019</v>
      </c>
      <c r="AX135" s="213">
        <f t="shared" ref="AX135" si="163">1-AW135</f>
        <v>0.84484718327798103</v>
      </c>
      <c r="AY135" s="213">
        <v>4.8063055955806802E-2</v>
      </c>
      <c r="AZ135" s="213">
        <f t="shared" si="102"/>
        <v>0.95193694404419316</v>
      </c>
      <c r="BA135" s="213">
        <f t="shared" si="93"/>
        <v>9.2630324664449051E-2</v>
      </c>
      <c r="BB135" s="213">
        <f t="shared" si="94"/>
        <v>0.90736967533555091</v>
      </c>
      <c r="BC135" s="38">
        <v>0.108960137358422</v>
      </c>
      <c r="BD135" s="38">
        <f t="shared" si="95"/>
        <v>0.89103986264157797</v>
      </c>
      <c r="BE135" s="38">
        <v>0.15469774059540201</v>
      </c>
      <c r="BF135" s="38">
        <f t="shared" si="95"/>
        <v>0.84530225940459802</v>
      </c>
      <c r="BG135" s="38">
        <v>4.7246294009671501E-2</v>
      </c>
      <c r="BH135" s="38">
        <f t="shared" si="96"/>
        <v>0.95275370599032849</v>
      </c>
      <c r="BI135" s="38">
        <v>9.1091418162502186E-2</v>
      </c>
      <c r="BJ135" s="38">
        <v>0.90890858183749779</v>
      </c>
      <c r="BK135" s="39">
        <v>0.107047198153813</v>
      </c>
      <c r="BL135" s="39">
        <f t="shared" si="97"/>
        <v>0.89295280184618697</v>
      </c>
      <c r="BM135" s="39">
        <v>0.151721758771869</v>
      </c>
      <c r="BN135" s="39">
        <f t="shared" si="98"/>
        <v>0.848278241228131</v>
      </c>
      <c r="BO135" s="39">
        <v>4.5177440058684099E-2</v>
      </c>
      <c r="BP135" s="39">
        <f t="shared" si="86"/>
        <v>0.95482255994131593</v>
      </c>
      <c r="BQ135" s="39">
        <v>8.8862258372206585E-2</v>
      </c>
      <c r="BR135" s="39">
        <f t="shared" si="99"/>
        <v>0.91113774162779348</v>
      </c>
      <c r="BS135" s="48">
        <v>0.561250649732561</v>
      </c>
      <c r="BT135" s="49">
        <v>0.438749350267439</v>
      </c>
      <c r="BU135" s="219"/>
      <c r="CP135" s="21"/>
      <c r="CR135" s="21"/>
      <c r="CS135" s="22"/>
      <c r="CT135" s="22"/>
    </row>
    <row r="136" spans="38:98" x14ac:dyDescent="0.25">
      <c r="AL136" s="6">
        <v>129</v>
      </c>
      <c r="AM136" s="24">
        <v>0.110951162385778</v>
      </c>
      <c r="AN136" s="24">
        <f t="shared" si="87"/>
        <v>0.88904883761422204</v>
      </c>
      <c r="AO136" s="24">
        <v>0.16401516071505401</v>
      </c>
      <c r="AP136" s="24">
        <f t="shared" si="88"/>
        <v>0.83598483928494605</v>
      </c>
      <c r="AQ136" s="24">
        <v>4.5552528439122698E-2</v>
      </c>
      <c r="AR136" s="24">
        <f t="shared" si="89"/>
        <v>0.95444747156087728</v>
      </c>
      <c r="AS136" s="24">
        <f t="shared" si="90"/>
        <v>9.307251038605005E-2</v>
      </c>
      <c r="AT136" s="25">
        <f t="shared" si="135"/>
        <v>0.90692748961395009</v>
      </c>
      <c r="AU136" s="213">
        <v>0.11293012784117699</v>
      </c>
      <c r="AV136" s="213">
        <f t="shared" si="91"/>
        <v>0.88706987215882305</v>
      </c>
      <c r="AW136" s="213">
        <v>0.155884721802306</v>
      </c>
      <c r="AX136" s="213">
        <f t="shared" ref="AX136" si="164">1-AW136</f>
        <v>0.84411527819769394</v>
      </c>
      <c r="AY136" s="213">
        <v>4.8447889746881502E-2</v>
      </c>
      <c r="AZ136" s="213">
        <f t="shared" si="102"/>
        <v>0.95155211025311848</v>
      </c>
      <c r="BA136" s="213">
        <f t="shared" si="93"/>
        <v>9.314785492886074E-2</v>
      </c>
      <c r="BB136" s="213">
        <f t="shared" si="94"/>
        <v>0.90685214507113932</v>
      </c>
      <c r="BC136" s="38">
        <v>0.10945884776852099</v>
      </c>
      <c r="BD136" s="38">
        <f t="shared" si="95"/>
        <v>0.89054115223147901</v>
      </c>
      <c r="BE136" s="38">
        <v>0.15540137357370301</v>
      </c>
      <c r="BF136" s="38">
        <f t="shared" si="95"/>
        <v>0.84459862642629702</v>
      </c>
      <c r="BG136" s="38">
        <v>4.76252287468793E-2</v>
      </c>
      <c r="BH136" s="38">
        <f t="shared" si="96"/>
        <v>0.95237477125312076</v>
      </c>
      <c r="BI136" s="38">
        <v>9.1582163953757692E-2</v>
      </c>
      <c r="BJ136" s="38">
        <v>0.90841783604624238</v>
      </c>
      <c r="BK136" s="39">
        <v>0.107554226805123</v>
      </c>
      <c r="BL136" s="39">
        <f t="shared" si="97"/>
        <v>0.89244577319487695</v>
      </c>
      <c r="BM136" s="39">
        <v>0.15242551371965801</v>
      </c>
      <c r="BN136" s="39">
        <f t="shared" si="98"/>
        <v>0.84757448628034204</v>
      </c>
      <c r="BO136" s="39">
        <v>4.5585458253403599E-2</v>
      </c>
      <c r="BP136" s="39">
        <f t="shared" ref="BP136:BP199" si="165">1-BO136</f>
        <v>0.95441454174659635</v>
      </c>
      <c r="BQ136" s="39">
        <v>8.9368989261675122E-2</v>
      </c>
      <c r="BR136" s="39">
        <f t="shared" si="99"/>
        <v>0.91063101073832486</v>
      </c>
      <c r="BS136" s="48">
        <v>0.56357739894778502</v>
      </c>
      <c r="BT136" s="49">
        <v>0.43642260105221498</v>
      </c>
      <c r="BU136" s="219"/>
      <c r="CP136" s="21"/>
      <c r="CR136" s="21"/>
      <c r="CS136" s="22"/>
      <c r="CT136" s="22"/>
    </row>
    <row r="137" spans="38:98" x14ac:dyDescent="0.25">
      <c r="AL137" s="6">
        <v>130</v>
      </c>
      <c r="AM137" s="24">
        <v>0.11151041305480799</v>
      </c>
      <c r="AN137" s="24">
        <f t="shared" ref="AN137:AN200" si="166">1-AM137</f>
        <v>0.88848958694519198</v>
      </c>
      <c r="AO137" s="24">
        <v>0.16465293171116699</v>
      </c>
      <c r="AP137" s="24">
        <f t="shared" ref="AP137:AP200" si="167">1-AO137</f>
        <v>0.83534706828883298</v>
      </c>
      <c r="AQ137" s="24">
        <v>4.5903580575545798E-2</v>
      </c>
      <c r="AR137" s="24">
        <f t="shared" ref="AR137:AR200" si="168">1-AQ137</f>
        <v>0.95409641942445422</v>
      </c>
      <c r="AS137" s="24">
        <f t="shared" ref="AS137:AS200" si="169">(AO137*0.23)+(AM137*0.31)+(AQ137*0.46)</f>
        <v>9.3554049405309966E-2</v>
      </c>
      <c r="AT137" s="25">
        <f t="shared" si="135"/>
        <v>0.90644595059469002</v>
      </c>
      <c r="AU137" s="213">
        <v>0.113484624848121</v>
      </c>
      <c r="AV137" s="213">
        <f t="shared" ref="AV137:AV200" si="170">1-AU137</f>
        <v>0.88651537515187906</v>
      </c>
      <c r="AW137" s="213">
        <v>0.15661395202174699</v>
      </c>
      <c r="AX137" s="213">
        <f t="shared" ref="AX137" si="171">1-AW137</f>
        <v>0.84338604797825301</v>
      </c>
      <c r="AY137" s="213">
        <v>4.8832762804025098E-2</v>
      </c>
      <c r="AZ137" s="213">
        <f t="shared" si="102"/>
        <v>0.95116723719597496</v>
      </c>
      <c r="BA137" s="213">
        <f t="shared" ref="BA137:BA200" si="172">(AW137*0.23)+(AU137*0.31)+(AY137*0.46)</f>
        <v>9.3664513557770862E-2</v>
      </c>
      <c r="BB137" s="213">
        <f t="shared" ref="BB137:BB200" si="173">(AX137*0.23)+(AV137*0.31)+(AZ137*0.46)</f>
        <v>0.90633548644222928</v>
      </c>
      <c r="BC137" s="38">
        <v>0.10995838776380901</v>
      </c>
      <c r="BD137" s="38">
        <f t="shared" ref="BD137:BF200" si="174">1-BC137</f>
        <v>0.89004161223619094</v>
      </c>
      <c r="BE137" s="38">
        <v>0.15610298197817901</v>
      </c>
      <c r="BF137" s="38">
        <f t="shared" si="174"/>
        <v>0.84389701802182104</v>
      </c>
      <c r="BG137" s="38">
        <v>4.8004313674312099E-2</v>
      </c>
      <c r="BH137" s="38">
        <f t="shared" ref="BH137:BH200" si="175">1-BG137</f>
        <v>0.95199568632568787</v>
      </c>
      <c r="BI137" s="38">
        <v>9.2072770351945527E-2</v>
      </c>
      <c r="BJ137" s="38">
        <v>0.9079272296480545</v>
      </c>
      <c r="BK137" s="39">
        <v>0.108060384357703</v>
      </c>
      <c r="BL137" s="39">
        <f t="shared" ref="BL137:BL200" si="176">1-BK137</f>
        <v>0.89193961564229696</v>
      </c>
      <c r="BM137" s="39">
        <v>0.15312673101598701</v>
      </c>
      <c r="BN137" s="39">
        <f t="shared" ref="BN137:BN200" si="177">1-BM137</f>
        <v>0.84687326898401305</v>
      </c>
      <c r="BO137" s="39">
        <v>4.5994122673020298E-2</v>
      </c>
      <c r="BP137" s="39">
        <f t="shared" si="165"/>
        <v>0.95400587732697972</v>
      </c>
      <c r="BQ137" s="39">
        <v>8.9875163714154285E-2</v>
      </c>
      <c r="BR137" s="39">
        <f t="shared" ref="BR137:BR200" si="178">(BN137*0.23)+(BL137*0.31)+(BP137*0.46)</f>
        <v>0.91012483628584584</v>
      </c>
      <c r="BS137" s="48">
        <v>0.56588642965542202</v>
      </c>
      <c r="BT137" s="49">
        <v>0.43411357034457798</v>
      </c>
      <c r="BU137" s="219"/>
      <c r="CP137" s="21"/>
      <c r="CR137" s="21"/>
      <c r="CS137" s="22"/>
      <c r="CT137" s="22"/>
    </row>
    <row r="138" spans="38:98" x14ac:dyDescent="0.25">
      <c r="AL138" s="6">
        <v>131</v>
      </c>
      <c r="AM138" s="24">
        <v>0.112069455462742</v>
      </c>
      <c r="AN138" s="24">
        <f t="shared" si="166"/>
        <v>0.88793054453725806</v>
      </c>
      <c r="AO138" s="24">
        <v>0.16528764407305599</v>
      </c>
      <c r="AP138" s="24">
        <f t="shared" si="167"/>
        <v>0.83471235592694404</v>
      </c>
      <c r="AQ138" s="24">
        <v>4.6254561100458003E-2</v>
      </c>
      <c r="AR138" s="24">
        <f t="shared" si="168"/>
        <v>0.953745438899542</v>
      </c>
      <c r="AS138" s="24">
        <f t="shared" si="169"/>
        <v>9.4034787436463582E-2</v>
      </c>
      <c r="AT138" s="25">
        <f t="shared" si="135"/>
        <v>0.90596521256353646</v>
      </c>
      <c r="AU138" s="213">
        <v>0.114038234860389</v>
      </c>
      <c r="AV138" s="213">
        <f t="shared" si="170"/>
        <v>0.885961765139611</v>
      </c>
      <c r="AW138" s="213">
        <v>0.15734051805608501</v>
      </c>
      <c r="AX138" s="213">
        <f t="shared" ref="AX138" si="179">1-AW138</f>
        <v>0.84265948194391505</v>
      </c>
      <c r="AY138" s="213">
        <v>4.9217673361184502E-2</v>
      </c>
      <c r="AZ138" s="213">
        <f t="shared" si="102"/>
        <v>0.95078232663881546</v>
      </c>
      <c r="BA138" s="213">
        <f t="shared" si="172"/>
        <v>9.4180301705765024E-2</v>
      </c>
      <c r="BB138" s="213">
        <f t="shared" si="173"/>
        <v>0.90581969829423503</v>
      </c>
      <c r="BC138" s="38">
        <v>0.110458760003821</v>
      </c>
      <c r="BD138" s="38">
        <f t="shared" si="174"/>
        <v>0.88954123999617896</v>
      </c>
      <c r="BE138" s="38">
        <v>0.156802530743092</v>
      </c>
      <c r="BF138" s="38">
        <f t="shared" si="174"/>
        <v>0.84319746925690797</v>
      </c>
      <c r="BG138" s="38">
        <v>4.8383549209852598E-2</v>
      </c>
      <c r="BH138" s="38">
        <f t="shared" si="175"/>
        <v>0.95161645079014745</v>
      </c>
      <c r="BI138" s="38">
        <v>9.256323030862787E-2</v>
      </c>
      <c r="BJ138" s="38">
        <v>0.90743676969137221</v>
      </c>
      <c r="BK138" s="39">
        <v>0.10856533422313</v>
      </c>
      <c r="BL138" s="39">
        <f t="shared" si="176"/>
        <v>0.89143466577687003</v>
      </c>
      <c r="BM138" s="39">
        <v>0.15382541369199601</v>
      </c>
      <c r="BN138" s="39">
        <f t="shared" si="177"/>
        <v>0.84617458630800402</v>
      </c>
      <c r="BO138" s="39">
        <v>4.6402904639176602E-2</v>
      </c>
      <c r="BP138" s="39">
        <f t="shared" si="165"/>
        <v>0.95359709536082338</v>
      </c>
      <c r="BQ138" s="39">
        <v>9.038043489235062E-2</v>
      </c>
      <c r="BR138" s="39">
        <f t="shared" si="178"/>
        <v>0.90961956510764952</v>
      </c>
      <c r="BS138" s="48">
        <v>0.56817773176995001</v>
      </c>
      <c r="BT138" s="49">
        <v>0.43182226823004999</v>
      </c>
      <c r="BU138" s="219"/>
      <c r="CP138" s="21"/>
      <c r="CR138" s="21"/>
      <c r="CS138" s="22"/>
      <c r="CT138" s="22"/>
    </row>
    <row r="139" spans="38:98" x14ac:dyDescent="0.25">
      <c r="AL139" s="6">
        <v>132</v>
      </c>
      <c r="AM139" s="24">
        <v>0.11262773527391499</v>
      </c>
      <c r="AN139" s="24">
        <f t="shared" si="166"/>
        <v>0.88737226472608499</v>
      </c>
      <c r="AO139" s="24">
        <v>0.165920131638358</v>
      </c>
      <c r="AP139" s="24">
        <f t="shared" si="167"/>
        <v>0.83407986836164194</v>
      </c>
      <c r="AQ139" s="24">
        <v>4.6605408418061198E-2</v>
      </c>
      <c r="AR139" s="24">
        <f t="shared" si="168"/>
        <v>0.95339459158193884</v>
      </c>
      <c r="AS139" s="24">
        <f t="shared" si="169"/>
        <v>9.4514716084044131E-2</v>
      </c>
      <c r="AT139" s="25">
        <f t="shared" si="135"/>
        <v>0.90548528391595595</v>
      </c>
      <c r="AU139" s="213">
        <v>0.114590956302334</v>
      </c>
      <c r="AV139" s="213">
        <f t="shared" si="170"/>
        <v>0.88540904369766604</v>
      </c>
      <c r="AW139" s="213">
        <v>0.15806443058106401</v>
      </c>
      <c r="AX139" s="213">
        <f t="shared" ref="AX139" si="180">1-AW139</f>
        <v>0.84193556941893599</v>
      </c>
      <c r="AY139" s="213">
        <v>4.9602619652306702E-2</v>
      </c>
      <c r="AZ139" s="213">
        <f t="shared" ref="AZ139:AZ202" si="181">1-AY139</f>
        <v>0.95039738034769328</v>
      </c>
      <c r="BA139" s="213">
        <f t="shared" si="172"/>
        <v>9.4695220527429347E-2</v>
      </c>
      <c r="BB139" s="213">
        <f t="shared" si="173"/>
        <v>0.90530477947257071</v>
      </c>
      <c r="BC139" s="38">
        <v>0.110959967148094</v>
      </c>
      <c r="BD139" s="38">
        <f t="shared" si="174"/>
        <v>0.88904003285190603</v>
      </c>
      <c r="BE139" s="38">
        <v>0.157499984802703</v>
      </c>
      <c r="BF139" s="38">
        <f t="shared" si="174"/>
        <v>0.842500015197297</v>
      </c>
      <c r="BG139" s="38">
        <v>4.8762935771383402E-2</v>
      </c>
      <c r="BH139" s="38">
        <f t="shared" si="175"/>
        <v>0.95123706422861665</v>
      </c>
      <c r="BI139" s="38">
        <v>9.3053536775367207E-2</v>
      </c>
      <c r="BJ139" s="38">
        <v>0.9069464632246329</v>
      </c>
      <c r="BK139" s="39">
        <v>0.109068739812978</v>
      </c>
      <c r="BL139" s="39">
        <f t="shared" si="176"/>
        <v>0.89093126018702196</v>
      </c>
      <c r="BM139" s="39">
        <v>0.154521564778827</v>
      </c>
      <c r="BN139" s="39">
        <f t="shared" si="177"/>
        <v>0.84547843522117305</v>
      </c>
      <c r="BO139" s="39">
        <v>4.6811275473515199E-2</v>
      </c>
      <c r="BP139" s="39">
        <f t="shared" si="165"/>
        <v>0.95318872452648484</v>
      </c>
      <c r="BQ139" s="39">
        <v>9.0884455958970392E-2</v>
      </c>
      <c r="BR139" s="39">
        <f t="shared" si="178"/>
        <v>0.90911554404102968</v>
      </c>
      <c r="BS139" s="48">
        <v>0.57045129520585003</v>
      </c>
      <c r="BT139" s="49">
        <v>0.42954870479415003</v>
      </c>
      <c r="BU139" s="219"/>
      <c r="CP139" s="21"/>
      <c r="CR139" s="21"/>
      <c r="CS139" s="22"/>
      <c r="CT139" s="22"/>
    </row>
    <row r="140" spans="38:98" x14ac:dyDescent="0.25">
      <c r="AL140" s="6">
        <v>133</v>
      </c>
      <c r="AM140" s="24">
        <v>0.11318469815266</v>
      </c>
      <c r="AN140" s="24">
        <f t="shared" si="166"/>
        <v>0.88681530184734003</v>
      </c>
      <c r="AO140" s="24">
        <v>0.16655122824471</v>
      </c>
      <c r="AP140" s="24">
        <f t="shared" si="167"/>
        <v>0.83344877175528997</v>
      </c>
      <c r="AQ140" s="24">
        <v>4.69560609325574E-2</v>
      </c>
      <c r="AR140" s="24">
        <f t="shared" si="168"/>
        <v>0.95304393906744256</v>
      </c>
      <c r="AS140" s="24">
        <f t="shared" si="169"/>
        <v>9.499382695258432E-2</v>
      </c>
      <c r="AT140" s="25">
        <f t="shared" si="135"/>
        <v>0.90500617304741571</v>
      </c>
      <c r="AU140" s="213">
        <v>0.11514278759831099</v>
      </c>
      <c r="AV140" s="213">
        <f t="shared" si="170"/>
        <v>0.88485721240168902</v>
      </c>
      <c r="AW140" s="213">
        <v>0.158785700272427</v>
      </c>
      <c r="AX140" s="213">
        <f t="shared" ref="AX140" si="182">1-AW140</f>
        <v>0.841214299727573</v>
      </c>
      <c r="AY140" s="213">
        <v>4.9987599911338797E-2</v>
      </c>
      <c r="AZ140" s="213">
        <f t="shared" si="181"/>
        <v>0.95001240008866117</v>
      </c>
      <c r="BA140" s="213">
        <f t="shared" si="172"/>
        <v>9.5209271177350452E-2</v>
      </c>
      <c r="BB140" s="213">
        <f t="shared" si="173"/>
        <v>0.90479072882264955</v>
      </c>
      <c r="BC140" s="38">
        <v>0.111462011856164</v>
      </c>
      <c r="BD140" s="38">
        <f t="shared" si="174"/>
        <v>0.888537988143836</v>
      </c>
      <c r="BE140" s="38">
        <v>0.158195309091272</v>
      </c>
      <c r="BF140" s="38">
        <f t="shared" si="174"/>
        <v>0.841804690908728</v>
      </c>
      <c r="BG140" s="38">
        <v>4.91424737767873E-2</v>
      </c>
      <c r="BH140" s="38">
        <f t="shared" si="175"/>
        <v>0.95085752622321273</v>
      </c>
      <c r="BI140" s="38">
        <v>9.3543682703725553E-2</v>
      </c>
      <c r="BJ140" s="38">
        <v>0.90645631729627452</v>
      </c>
      <c r="BK140" s="39">
        <v>0.109570264538822</v>
      </c>
      <c r="BL140" s="39">
        <f t="shared" si="176"/>
        <v>0.89042973546117798</v>
      </c>
      <c r="BM140" s="39">
        <v>0.15521518730762099</v>
      </c>
      <c r="BN140" s="39">
        <f t="shared" si="177"/>
        <v>0.84478481269237904</v>
      </c>
      <c r="BO140" s="39">
        <v>4.7218706497678599E-2</v>
      </c>
      <c r="BP140" s="39">
        <f t="shared" si="165"/>
        <v>0.95278129350232144</v>
      </c>
      <c r="BQ140" s="39">
        <v>9.1386880076719801E-2</v>
      </c>
      <c r="BR140" s="39">
        <f t="shared" si="178"/>
        <v>0.90861311992328031</v>
      </c>
      <c r="BS140" s="48">
        <v>0.57270710987760098</v>
      </c>
      <c r="BT140" s="49">
        <v>0.42729289012239902</v>
      </c>
      <c r="BU140" s="219"/>
      <c r="CP140" s="21"/>
      <c r="CR140" s="21"/>
      <c r="CS140" s="22"/>
      <c r="CT140" s="22"/>
    </row>
    <row r="141" spans="38:98" x14ac:dyDescent="0.25">
      <c r="AL141" s="6">
        <v>134</v>
      </c>
      <c r="AM141" s="24">
        <v>0.11373978976331101</v>
      </c>
      <c r="AN141" s="24">
        <f t="shared" si="166"/>
        <v>0.88626021023668899</v>
      </c>
      <c r="AO141" s="24">
        <v>0.16718176772974799</v>
      </c>
      <c r="AP141" s="24">
        <f t="shared" si="167"/>
        <v>0.83281823227025198</v>
      </c>
      <c r="AQ141" s="24">
        <v>4.7306457048148599E-2</v>
      </c>
      <c r="AR141" s="24">
        <f t="shared" si="168"/>
        <v>0.95269354295185138</v>
      </c>
      <c r="AS141" s="24">
        <f t="shared" si="169"/>
        <v>9.5472111646616814E-2</v>
      </c>
      <c r="AT141" s="25">
        <f t="shared" si="135"/>
        <v>0.90452788835338316</v>
      </c>
      <c r="AU141" s="213">
        <v>0.115693727172671</v>
      </c>
      <c r="AV141" s="213">
        <f t="shared" si="170"/>
        <v>0.88430627282732899</v>
      </c>
      <c r="AW141" s="213">
        <v>0.159504337805918</v>
      </c>
      <c r="AX141" s="213">
        <f t="shared" ref="AX141" si="183">1-AW141</f>
        <v>0.840495662194082</v>
      </c>
      <c r="AY141" s="213">
        <v>5.0372612372227898E-2</v>
      </c>
      <c r="AZ141" s="213">
        <f t="shared" si="181"/>
        <v>0.9496273876277721</v>
      </c>
      <c r="BA141" s="213">
        <f t="shared" si="172"/>
        <v>9.5722454810113988E-2</v>
      </c>
      <c r="BB141" s="213">
        <f t="shared" si="173"/>
        <v>0.90427754518988601</v>
      </c>
      <c r="BC141" s="38">
        <v>0.11196489678756801</v>
      </c>
      <c r="BD141" s="38">
        <f t="shared" si="174"/>
        <v>0.88803510321243195</v>
      </c>
      <c r="BE141" s="38">
        <v>0.15888846854305999</v>
      </c>
      <c r="BF141" s="38">
        <f t="shared" si="174"/>
        <v>0.84111153145693995</v>
      </c>
      <c r="BG141" s="38">
        <v>4.9522163643947001E-2</v>
      </c>
      <c r="BH141" s="38">
        <f t="shared" si="175"/>
        <v>0.95047783635605299</v>
      </c>
      <c r="BI141" s="38">
        <v>9.4033661045265504E-2</v>
      </c>
      <c r="BJ141" s="38">
        <v>0.90596633895473455</v>
      </c>
      <c r="BK141" s="39">
        <v>0.110069571812239</v>
      </c>
      <c r="BL141" s="39">
        <f t="shared" si="176"/>
        <v>0.88993042818776102</v>
      </c>
      <c r="BM141" s="39">
        <v>0.155906284309518</v>
      </c>
      <c r="BN141" s="39">
        <f t="shared" si="177"/>
        <v>0.84409371569048197</v>
      </c>
      <c r="BO141" s="39">
        <v>4.7624669033309301E-2</v>
      </c>
      <c r="BP141" s="39">
        <f t="shared" si="165"/>
        <v>0.95237533096669069</v>
      </c>
      <c r="BQ141" s="39">
        <v>9.1887360408305516E-2</v>
      </c>
      <c r="BR141" s="39">
        <f t="shared" si="178"/>
        <v>0.90811263959169453</v>
      </c>
      <c r="BS141" s="48">
        <v>0.57494516569968301</v>
      </c>
      <c r="BT141" s="49">
        <v>0.42505483430031699</v>
      </c>
      <c r="BU141" s="219"/>
      <c r="CP141" s="21"/>
      <c r="CR141" s="21"/>
      <c r="CS141" s="22"/>
      <c r="CT141" s="22"/>
    </row>
    <row r="142" spans="38:98" x14ac:dyDescent="0.25">
      <c r="AL142" s="6">
        <v>135</v>
      </c>
      <c r="AM142" s="24">
        <v>0.114292455770204</v>
      </c>
      <c r="AN142" s="24">
        <f t="shared" si="166"/>
        <v>0.88570754422979603</v>
      </c>
      <c r="AO142" s="24">
        <v>0.16781258393110901</v>
      </c>
      <c r="AP142" s="24">
        <f t="shared" si="167"/>
        <v>0.83218741606889102</v>
      </c>
      <c r="AQ142" s="24">
        <v>4.76565351690365E-2</v>
      </c>
      <c r="AR142" s="24">
        <f t="shared" si="168"/>
        <v>0.95234346483096355</v>
      </c>
      <c r="AS142" s="24">
        <f t="shared" si="169"/>
        <v>9.594956177067511E-2</v>
      </c>
      <c r="AT142" s="25">
        <f t="shared" si="135"/>
        <v>0.90405043822932507</v>
      </c>
      <c r="AU142" s="213">
        <v>0.11624377344976899</v>
      </c>
      <c r="AV142" s="213">
        <f t="shared" si="170"/>
        <v>0.88375622655023101</v>
      </c>
      <c r="AW142" s="213">
        <v>0.16022035385728201</v>
      </c>
      <c r="AX142" s="213">
        <f t="shared" ref="AX142" si="184">1-AW142</f>
        <v>0.83977964614271805</v>
      </c>
      <c r="AY142" s="213">
        <v>5.0757655268920898E-2</v>
      </c>
      <c r="AZ142" s="213">
        <f t="shared" si="181"/>
        <v>0.94924234473107916</v>
      </c>
      <c r="BA142" s="213">
        <f t="shared" si="172"/>
        <v>9.6234772580306854E-2</v>
      </c>
      <c r="BB142" s="213">
        <f t="shared" si="173"/>
        <v>0.90376522741969323</v>
      </c>
      <c r="BC142" s="38">
        <v>0.112468624601841</v>
      </c>
      <c r="BD142" s="38">
        <f t="shared" si="174"/>
        <v>0.88753137539815896</v>
      </c>
      <c r="BE142" s="38">
        <v>0.159579428092328</v>
      </c>
      <c r="BF142" s="38">
        <f t="shared" si="174"/>
        <v>0.84042057190767205</v>
      </c>
      <c r="BG142" s="38">
        <v>4.9902005790745198E-2</v>
      </c>
      <c r="BH142" s="38">
        <f t="shared" si="175"/>
        <v>0.95009799420925478</v>
      </c>
      <c r="BI142" s="38">
        <v>9.4523464751548936E-2</v>
      </c>
      <c r="BJ142" s="38">
        <v>0.90547653524845106</v>
      </c>
      <c r="BK142" s="39">
        <v>0.110566325044805</v>
      </c>
      <c r="BL142" s="39">
        <f t="shared" si="176"/>
        <v>0.88943367495519499</v>
      </c>
      <c r="BM142" s="39">
        <v>0.15659485881566099</v>
      </c>
      <c r="BN142" s="39">
        <f t="shared" si="177"/>
        <v>0.84340514118433907</v>
      </c>
      <c r="BO142" s="39">
        <v>4.8028634402049901E-2</v>
      </c>
      <c r="BP142" s="39">
        <f t="shared" si="165"/>
        <v>0.95197136559795015</v>
      </c>
      <c r="BQ142" s="39">
        <v>9.2385550116434539E-2</v>
      </c>
      <c r="BR142" s="39">
        <f t="shared" si="178"/>
        <v>0.90761444988356554</v>
      </c>
      <c r="BS142" s="48">
        <v>0.57716545258657592</v>
      </c>
      <c r="BT142" s="49">
        <v>0.42283454741342402</v>
      </c>
      <c r="BU142" s="219"/>
      <c r="CP142" s="21"/>
      <c r="CR142" s="21"/>
      <c r="CS142" s="22"/>
      <c r="CT142" s="22"/>
    </row>
    <row r="143" spans="38:98" x14ac:dyDescent="0.25">
      <c r="AL143" s="6">
        <v>136</v>
      </c>
      <c r="AM143" s="24">
        <v>0.114842141837671</v>
      </c>
      <c r="AN143" s="24">
        <f t="shared" si="166"/>
        <v>0.88515785816232895</v>
      </c>
      <c r="AO143" s="24">
        <v>0.16844451068642899</v>
      </c>
      <c r="AP143" s="24">
        <f t="shared" si="167"/>
        <v>0.83155548931357104</v>
      </c>
      <c r="AQ143" s="24">
        <v>4.8006233699423299E-2</v>
      </c>
      <c r="AR143" s="24">
        <f t="shared" si="168"/>
        <v>0.95199376630057675</v>
      </c>
      <c r="AS143" s="24">
        <f t="shared" si="169"/>
        <v>9.64261689292914E-2</v>
      </c>
      <c r="AT143" s="25">
        <f t="shared" si="135"/>
        <v>0.90357383107070866</v>
      </c>
      <c r="AU143" s="213">
        <v>0.11679292485395799</v>
      </c>
      <c r="AV143" s="213">
        <f t="shared" si="170"/>
        <v>0.88320707514604202</v>
      </c>
      <c r="AW143" s="213">
        <v>0.16093375910226099</v>
      </c>
      <c r="AX143" s="213">
        <f t="shared" ref="AX143" si="185">1-AW143</f>
        <v>0.83906624089773896</v>
      </c>
      <c r="AY143" s="213">
        <v>5.1142726835364902E-2</v>
      </c>
      <c r="AZ143" s="213">
        <f t="shared" si="181"/>
        <v>0.94885727316463508</v>
      </c>
      <c r="BA143" s="213">
        <f t="shared" si="172"/>
        <v>9.6746225642514866E-2</v>
      </c>
      <c r="BB143" s="213">
        <f t="shared" si="173"/>
        <v>0.90325377435748522</v>
      </c>
      <c r="BC143" s="38">
        <v>0.112973197958522</v>
      </c>
      <c r="BD143" s="38">
        <f t="shared" si="174"/>
        <v>0.88702680204147799</v>
      </c>
      <c r="BE143" s="38">
        <v>0.16026815267333699</v>
      </c>
      <c r="BF143" s="38">
        <f t="shared" si="174"/>
        <v>0.83973184732666306</v>
      </c>
      <c r="BG143" s="38">
        <v>5.0282000635064703E-2</v>
      </c>
      <c r="BH143" s="38">
        <f t="shared" si="175"/>
        <v>0.94971799936493528</v>
      </c>
      <c r="BI143" s="38">
        <v>9.5013086774139083E-2</v>
      </c>
      <c r="BJ143" s="38">
        <v>0.904986913225861</v>
      </c>
      <c r="BK143" s="39">
        <v>0.111060187648093</v>
      </c>
      <c r="BL143" s="39">
        <f t="shared" si="176"/>
        <v>0.888939812351907</v>
      </c>
      <c r="BM143" s="39">
        <v>0.15728091385719001</v>
      </c>
      <c r="BN143" s="39">
        <f t="shared" si="177"/>
        <v>0.84271908614280999</v>
      </c>
      <c r="BO143" s="39">
        <v>4.8430073925543E-2</v>
      </c>
      <c r="BP143" s="39">
        <f t="shared" si="165"/>
        <v>0.95156992607445701</v>
      </c>
      <c r="BQ143" s="39">
        <v>9.2881102363812321E-2</v>
      </c>
      <c r="BR143" s="39">
        <f t="shared" si="178"/>
        <v>0.90711889763618769</v>
      </c>
      <c r="BS143" s="48">
        <v>0.57936796045275907</v>
      </c>
      <c r="BT143" s="49">
        <v>0.42063203954724099</v>
      </c>
      <c r="BU143" s="219"/>
      <c r="CP143" s="21"/>
      <c r="CR143" s="21"/>
      <c r="CS143" s="22"/>
      <c r="CT143" s="22"/>
    </row>
    <row r="144" spans="38:98" x14ac:dyDescent="0.25">
      <c r="AL144" s="6">
        <v>137</v>
      </c>
      <c r="AM144" s="24">
        <v>0.115388293630048</v>
      </c>
      <c r="AN144" s="24">
        <f t="shared" si="166"/>
        <v>0.88461170636995201</v>
      </c>
      <c r="AO144" s="24">
        <v>0.169078381833345</v>
      </c>
      <c r="AP144" s="24">
        <f t="shared" si="167"/>
        <v>0.830921618166655</v>
      </c>
      <c r="AQ144" s="24">
        <v>4.83554910435108E-2</v>
      </c>
      <c r="AR144" s="24">
        <f t="shared" si="168"/>
        <v>0.95164450895648922</v>
      </c>
      <c r="AS144" s="24">
        <f t="shared" si="169"/>
        <v>9.6901924726999183E-2</v>
      </c>
      <c r="AT144" s="25">
        <f t="shared" si="135"/>
        <v>0.9030980752730009</v>
      </c>
      <c r="AU144" s="213">
        <v>0.11734117980959</v>
      </c>
      <c r="AV144" s="213">
        <f t="shared" si="170"/>
        <v>0.88265882019040998</v>
      </c>
      <c r="AW144" s="213">
        <v>0.16164456421659901</v>
      </c>
      <c r="AX144" s="213">
        <f t="shared" ref="AX144" si="186">1-AW144</f>
        <v>0.83835543578340099</v>
      </c>
      <c r="AY144" s="213">
        <v>5.1527825305507001E-2</v>
      </c>
      <c r="AZ144" s="213">
        <f t="shared" si="181"/>
        <v>0.94847217469449296</v>
      </c>
      <c r="BA144" s="213">
        <f t="shared" si="172"/>
        <v>9.7256815151323894E-2</v>
      </c>
      <c r="BB144" s="213">
        <f t="shared" si="173"/>
        <v>0.90274318484867622</v>
      </c>
      <c r="BC144" s="38">
        <v>0.113478619517145</v>
      </c>
      <c r="BD144" s="38">
        <f t="shared" si="174"/>
        <v>0.886521380482855</v>
      </c>
      <c r="BE144" s="38">
        <v>0.16095460722034799</v>
      </c>
      <c r="BF144" s="38">
        <f t="shared" si="174"/>
        <v>0.83904539277965196</v>
      </c>
      <c r="BG144" s="38">
        <v>5.0662148594788098E-2</v>
      </c>
      <c r="BH144" s="38">
        <f t="shared" si="175"/>
        <v>0.94933785140521187</v>
      </c>
      <c r="BI144" s="38">
        <v>9.5502520064597501E-2</v>
      </c>
      <c r="BJ144" s="38">
        <v>0.90449747993540253</v>
      </c>
      <c r="BK144" s="39">
        <v>0.111550823033681</v>
      </c>
      <c r="BL144" s="39">
        <f t="shared" si="176"/>
        <v>0.88844917696631898</v>
      </c>
      <c r="BM144" s="39">
        <v>0.15796445246524801</v>
      </c>
      <c r="BN144" s="39">
        <f t="shared" si="177"/>
        <v>0.84203554753475196</v>
      </c>
      <c r="BO144" s="39">
        <v>4.8828458925431098E-2</v>
      </c>
      <c r="BP144" s="39">
        <f t="shared" si="165"/>
        <v>0.95117154107456892</v>
      </c>
      <c r="BQ144" s="39">
        <v>9.3373670313146445E-2</v>
      </c>
      <c r="BR144" s="39">
        <f t="shared" si="178"/>
        <v>0.90662632968685353</v>
      </c>
      <c r="BS144" s="48">
        <v>0.58155267921271392</v>
      </c>
      <c r="BT144" s="49">
        <v>0.41844732078728603</v>
      </c>
      <c r="BU144" s="219"/>
      <c r="CP144" s="21"/>
      <c r="CR144" s="21"/>
      <c r="CS144" s="22"/>
      <c r="CT144" s="22"/>
    </row>
    <row r="145" spans="38:98" x14ac:dyDescent="0.25">
      <c r="AL145" s="6">
        <v>138</v>
      </c>
      <c r="AM145" s="24">
        <v>0.11593035681166899</v>
      </c>
      <c r="AN145" s="24">
        <f t="shared" si="166"/>
        <v>0.88406964318833103</v>
      </c>
      <c r="AO145" s="24">
        <v>0.16971503120949299</v>
      </c>
      <c r="AP145" s="24">
        <f t="shared" si="167"/>
        <v>0.83028496879050695</v>
      </c>
      <c r="AQ145" s="24">
        <v>4.8704245605500997E-2</v>
      </c>
      <c r="AR145" s="24">
        <f t="shared" si="168"/>
        <v>0.95129575439449898</v>
      </c>
      <c r="AS145" s="24">
        <f t="shared" si="169"/>
        <v>9.7376820768331235E-2</v>
      </c>
      <c r="AT145" s="25">
        <f t="shared" si="135"/>
        <v>0.90262317923166879</v>
      </c>
      <c r="AU145" s="213">
        <v>0.117888536741019</v>
      </c>
      <c r="AV145" s="213">
        <f t="shared" si="170"/>
        <v>0.88211146325898104</v>
      </c>
      <c r="AW145" s="213">
        <v>0.16235277987603999</v>
      </c>
      <c r="AX145" s="213">
        <f t="shared" ref="AX145" si="187">1-AW145</f>
        <v>0.83764722012395998</v>
      </c>
      <c r="AY145" s="213">
        <v>5.1912948913294198E-2</v>
      </c>
      <c r="AZ145" s="213">
        <f t="shared" si="181"/>
        <v>0.94808705108670577</v>
      </c>
      <c r="BA145" s="213">
        <f t="shared" si="172"/>
        <v>9.7766542261320422E-2</v>
      </c>
      <c r="BB145" s="213">
        <f t="shared" si="173"/>
        <v>0.90223345773867958</v>
      </c>
      <c r="BC145" s="38">
        <v>0.11398489193724699</v>
      </c>
      <c r="BD145" s="38">
        <f t="shared" si="174"/>
        <v>0.88601510806275297</v>
      </c>
      <c r="BE145" s="38">
        <v>0.16163875666762201</v>
      </c>
      <c r="BF145" s="38">
        <f t="shared" si="174"/>
        <v>0.83836124333237794</v>
      </c>
      <c r="BG145" s="38">
        <v>5.1042450087798202E-2</v>
      </c>
      <c r="BH145" s="38">
        <f t="shared" si="175"/>
        <v>0.94895754991220183</v>
      </c>
      <c r="BI145" s="38">
        <v>9.5991757574486802E-2</v>
      </c>
      <c r="BJ145" s="38">
        <v>0.90400824242551325</v>
      </c>
      <c r="BK145" s="39">
        <v>0.11203789461314299</v>
      </c>
      <c r="BL145" s="39">
        <f t="shared" si="176"/>
        <v>0.88796210538685705</v>
      </c>
      <c r="BM145" s="39">
        <v>0.15864547767097401</v>
      </c>
      <c r="BN145" s="39">
        <f t="shared" si="177"/>
        <v>0.84135452232902597</v>
      </c>
      <c r="BO145" s="39">
        <v>4.9223260723356803E-2</v>
      </c>
      <c r="BP145" s="39">
        <f t="shared" si="165"/>
        <v>0.95077673927664319</v>
      </c>
      <c r="BQ145" s="39">
        <v>9.3862907127142486E-2</v>
      </c>
      <c r="BR145" s="39">
        <f t="shared" si="178"/>
        <v>0.9061370928728576</v>
      </c>
      <c r="BS145" s="48">
        <v>0.58371959878091806</v>
      </c>
      <c r="BT145" s="42">
        <v>0.416280401219082</v>
      </c>
      <c r="BU145" s="219"/>
      <c r="CP145" s="21"/>
      <c r="CR145" s="21"/>
      <c r="CS145" s="22"/>
      <c r="CT145" s="22"/>
    </row>
    <row r="146" spans="38:98" x14ac:dyDescent="0.25">
      <c r="AL146" s="6">
        <v>139</v>
      </c>
      <c r="AM146" s="24">
        <v>0.116467777046868</v>
      </c>
      <c r="AN146" s="24">
        <f t="shared" si="166"/>
        <v>0.88353222295313194</v>
      </c>
      <c r="AO146" s="24">
        <v>0.17035529265251001</v>
      </c>
      <c r="AP146" s="24">
        <f t="shared" si="167"/>
        <v>0.82964470734748996</v>
      </c>
      <c r="AQ146" s="24">
        <v>4.9052435789595901E-2</v>
      </c>
      <c r="AR146" s="24">
        <f t="shared" si="168"/>
        <v>0.95094756421040405</v>
      </c>
      <c r="AS146" s="24">
        <f t="shared" si="169"/>
        <v>9.7850848657820497E-2</v>
      </c>
      <c r="AT146" s="25">
        <f t="shared" si="135"/>
        <v>0.90214915134217943</v>
      </c>
      <c r="AU146" s="213">
        <v>0.118434994072598</v>
      </c>
      <c r="AV146" s="213">
        <f t="shared" si="170"/>
        <v>0.88156500592740206</v>
      </c>
      <c r="AW146" s="213">
        <v>0.16305841675632701</v>
      </c>
      <c r="AX146" s="213">
        <f t="shared" ref="AX146" si="188">1-AW146</f>
        <v>0.83694158324367296</v>
      </c>
      <c r="AY146" s="213">
        <v>5.2298095892673403E-2</v>
      </c>
      <c r="AZ146" s="213">
        <f t="shared" si="181"/>
        <v>0.94770190410732658</v>
      </c>
      <c r="BA146" s="213">
        <f t="shared" si="172"/>
        <v>9.8275408127090361E-2</v>
      </c>
      <c r="BB146" s="213">
        <f t="shared" si="173"/>
        <v>0.90172459187290976</v>
      </c>
      <c r="BC146" s="38">
        <v>0.11449201787836499</v>
      </c>
      <c r="BD146" s="38">
        <f t="shared" si="174"/>
        <v>0.88550798212163495</v>
      </c>
      <c r="BE146" s="38">
        <v>0.16232056594941999</v>
      </c>
      <c r="BF146" s="38">
        <f t="shared" si="174"/>
        <v>0.83767943405057999</v>
      </c>
      <c r="BG146" s="38">
        <v>5.1422905531977703E-2</v>
      </c>
      <c r="BH146" s="38">
        <f t="shared" si="175"/>
        <v>0.9485770944680223</v>
      </c>
      <c r="BI146" s="38">
        <v>9.6480792255369485E-2</v>
      </c>
      <c r="BJ146" s="38">
        <v>0.90351920774463057</v>
      </c>
      <c r="BK146" s="39">
        <v>0.112521065798055</v>
      </c>
      <c r="BL146" s="39">
        <f t="shared" si="176"/>
        <v>0.88747893420194501</v>
      </c>
      <c r="BM146" s="39">
        <v>0.15932399250551099</v>
      </c>
      <c r="BN146" s="39">
        <f t="shared" si="177"/>
        <v>0.84067600749448901</v>
      </c>
      <c r="BO146" s="39">
        <v>4.9613950640962599E-2</v>
      </c>
      <c r="BP146" s="39">
        <f t="shared" si="165"/>
        <v>0.95038604935903737</v>
      </c>
      <c r="BQ146" s="39">
        <v>9.4348465968507378E-2</v>
      </c>
      <c r="BR146" s="39">
        <f t="shared" si="178"/>
        <v>0.90565153403149257</v>
      </c>
      <c r="BS146" s="48">
        <v>0.58586870907185307</v>
      </c>
      <c r="BT146" s="49">
        <v>0.41413129092814699</v>
      </c>
      <c r="BU146" s="219"/>
      <c r="CP146" s="21"/>
      <c r="CR146" s="21"/>
      <c r="CS146" s="22"/>
      <c r="CT146" s="22"/>
    </row>
    <row r="147" spans="38:98" x14ac:dyDescent="0.25">
      <c r="AL147" s="6">
        <v>140</v>
      </c>
      <c r="AM147" s="24">
        <v>0.11699999999998</v>
      </c>
      <c r="AN147" s="24">
        <f t="shared" si="166"/>
        <v>0.88300000000001999</v>
      </c>
      <c r="AO147" s="24">
        <v>0.17100000000003299</v>
      </c>
      <c r="AP147" s="24">
        <f t="shared" si="167"/>
        <v>0.82899999999996699</v>
      </c>
      <c r="AQ147" s="24">
        <v>4.93999999999973E-2</v>
      </c>
      <c r="AR147" s="24">
        <f t="shared" si="168"/>
        <v>0.95060000000000267</v>
      </c>
      <c r="AS147" s="24">
        <f t="shared" si="169"/>
        <v>9.8324000000000147E-2</v>
      </c>
      <c r="AT147" s="25">
        <f t="shared" si="135"/>
        <v>0.90167599999999981</v>
      </c>
      <c r="AU147" s="213">
        <v>0.11898055022868</v>
      </c>
      <c r="AV147" s="213">
        <f t="shared" si="170"/>
        <v>0.88101944977131996</v>
      </c>
      <c r="AW147" s="213">
        <v>0.16376148553320499</v>
      </c>
      <c r="AX147" s="213">
        <f t="shared" ref="AX147" si="189">1-AW147</f>
        <v>0.83623851446679498</v>
      </c>
      <c r="AY147" s="213">
        <v>5.26832644775918E-2</v>
      </c>
      <c r="AZ147" s="213">
        <f t="shared" si="181"/>
        <v>0.94731673552240825</v>
      </c>
      <c r="BA147" s="213">
        <f t="shared" si="172"/>
        <v>9.878341390322018E-2</v>
      </c>
      <c r="BB147" s="213">
        <f t="shared" si="173"/>
        <v>0.90121658609677979</v>
      </c>
      <c r="BC147" s="38">
        <v>0.11500000000003401</v>
      </c>
      <c r="BD147" s="38">
        <f t="shared" si="174"/>
        <v>0.88499999999996604</v>
      </c>
      <c r="BE147" s="38">
        <v>0.163000000000002</v>
      </c>
      <c r="BF147" s="38">
        <f t="shared" si="174"/>
        <v>0.83699999999999797</v>
      </c>
      <c r="BG147" s="38">
        <v>5.18035153452093E-2</v>
      </c>
      <c r="BH147" s="38">
        <f t="shared" si="175"/>
        <v>0.94819648465479067</v>
      </c>
      <c r="BI147" s="38">
        <v>9.6969617058807273E-2</v>
      </c>
      <c r="BJ147" s="38">
        <v>0.90303038294119276</v>
      </c>
      <c r="BK147" s="39">
        <v>0.11299999999999299</v>
      </c>
      <c r="BL147" s="39">
        <f t="shared" si="176"/>
        <v>0.88700000000000701</v>
      </c>
      <c r="BM147" s="39">
        <v>0.16</v>
      </c>
      <c r="BN147" s="39">
        <f t="shared" si="177"/>
        <v>0.84</v>
      </c>
      <c r="BO147" s="39">
        <v>4.9999999999891E-2</v>
      </c>
      <c r="BP147" s="39">
        <f t="shared" si="165"/>
        <v>0.95000000000010898</v>
      </c>
      <c r="BQ147" s="39">
        <v>9.4829999999947678E-2</v>
      </c>
      <c r="BR147" s="39">
        <f t="shared" si="178"/>
        <v>0.90517000000005232</v>
      </c>
      <c r="BS147" s="48">
        <v>0.58799999999999808</v>
      </c>
      <c r="BT147" s="49">
        <v>0.41200000000000198</v>
      </c>
      <c r="BU147" s="219"/>
      <c r="CP147" s="21"/>
      <c r="CR147" s="21"/>
      <c r="CS147" s="22"/>
      <c r="CT147" s="22"/>
    </row>
    <row r="148" spans="38:98" x14ac:dyDescent="0.25">
      <c r="AL148" s="6">
        <v>141</v>
      </c>
      <c r="AM148" s="24">
        <v>0.117526633916225</v>
      </c>
      <c r="AN148" s="24">
        <f t="shared" si="166"/>
        <v>0.88247336608377502</v>
      </c>
      <c r="AO148" s="24">
        <v>0.17164972310259</v>
      </c>
      <c r="AP148" s="24">
        <f t="shared" si="167"/>
        <v>0.82835027689741003</v>
      </c>
      <c r="AQ148" s="24">
        <v>4.9746898519381702E-2</v>
      </c>
      <c r="AR148" s="24">
        <f t="shared" si="168"/>
        <v>0.95025310148061826</v>
      </c>
      <c r="AS148" s="24">
        <f t="shared" si="169"/>
        <v>9.8796266146541023E-2</v>
      </c>
      <c r="AT148" s="25">
        <f t="shared" si="135"/>
        <v>0.90120373385345898</v>
      </c>
      <c r="AU148" s="213">
        <v>0.119525203633619</v>
      </c>
      <c r="AV148" s="213">
        <f t="shared" si="170"/>
        <v>0.88047479636638104</v>
      </c>
      <c r="AW148" s="213">
        <v>0.164461996882417</v>
      </c>
      <c r="AX148" s="213">
        <f t="shared" ref="AX148" si="190">1-AW148</f>
        <v>0.83553800311758297</v>
      </c>
      <c r="AY148" s="213">
        <v>5.3068452901996403E-2</v>
      </c>
      <c r="AZ148" s="213">
        <f t="shared" si="181"/>
        <v>0.94693154709800365</v>
      </c>
      <c r="BA148" s="213">
        <f t="shared" si="172"/>
        <v>9.9290560744296152E-2</v>
      </c>
      <c r="BB148" s="213">
        <f t="shared" si="173"/>
        <v>0.9007094392557039</v>
      </c>
      <c r="BC148" s="38">
        <v>0.115508798019788</v>
      </c>
      <c r="BD148" s="38">
        <f t="shared" si="174"/>
        <v>0.88449120198021203</v>
      </c>
      <c r="BE148" s="38">
        <v>0.163677019268477</v>
      </c>
      <c r="BF148" s="38">
        <f t="shared" si="174"/>
        <v>0.836322980731523</v>
      </c>
      <c r="BG148" s="38">
        <v>5.2184280165153203E-2</v>
      </c>
      <c r="BH148" s="38">
        <f t="shared" si="175"/>
        <v>0.9478157198348468</v>
      </c>
      <c r="BI148" s="38">
        <v>9.7458210693854463E-2</v>
      </c>
      <c r="BJ148" s="38">
        <v>0.90254178930614559</v>
      </c>
      <c r="BK148" s="39">
        <v>0.11347446430910101</v>
      </c>
      <c r="BL148" s="39">
        <f t="shared" si="176"/>
        <v>0.88652553569089898</v>
      </c>
      <c r="BM148" s="39">
        <v>0.16067350340102701</v>
      </c>
      <c r="BN148" s="39">
        <f t="shared" si="177"/>
        <v>0.83932649659897296</v>
      </c>
      <c r="BO148" s="39">
        <v>5.0381013583636503E-2</v>
      </c>
      <c r="BP148" s="39">
        <f t="shared" si="165"/>
        <v>0.94961898641636355</v>
      </c>
      <c r="BQ148" s="39">
        <v>9.5307255966530335E-2</v>
      </c>
      <c r="BR148" s="39">
        <f t="shared" si="178"/>
        <v>0.90469274403346978</v>
      </c>
      <c r="BS148" s="48">
        <v>0.590113477952248</v>
      </c>
      <c r="BT148" s="49">
        <v>0.409886522047752</v>
      </c>
      <c r="BU148" s="219"/>
      <c r="CP148" s="21"/>
      <c r="CR148" s="21"/>
      <c r="CS148" s="22"/>
      <c r="CT148" s="22"/>
    </row>
    <row r="149" spans="38:98" x14ac:dyDescent="0.25">
      <c r="AL149" s="6">
        <v>142</v>
      </c>
      <c r="AM149" s="24">
        <v>0.11804793736437801</v>
      </c>
      <c r="AN149" s="24">
        <f t="shared" si="166"/>
        <v>0.88195206263562198</v>
      </c>
      <c r="AO149" s="24">
        <v>0.17230397586228399</v>
      </c>
      <c r="AP149" s="24">
        <f t="shared" si="167"/>
        <v>0.82769602413771604</v>
      </c>
      <c r="AQ149" s="24">
        <v>5.0093179144324103E-2</v>
      </c>
      <c r="AR149" s="24">
        <f t="shared" si="168"/>
        <v>0.9499068208556759</v>
      </c>
      <c r="AS149" s="24">
        <f t="shared" si="169"/>
        <v>9.9267637437671585E-2</v>
      </c>
      <c r="AT149" s="25">
        <f t="shared" si="135"/>
        <v>0.90073236256232847</v>
      </c>
      <c r="AU149" s="213">
        <v>0.120068952711768</v>
      </c>
      <c r="AV149" s="213">
        <f t="shared" si="170"/>
        <v>0.87993104728823202</v>
      </c>
      <c r="AW149" s="213">
        <v>0.16515996147970599</v>
      </c>
      <c r="AX149" s="213">
        <f t="shared" ref="AX149" si="191">1-AW149</f>
        <v>0.83484003852029398</v>
      </c>
      <c r="AY149" s="213">
        <v>5.3453659399834201E-2</v>
      </c>
      <c r="AZ149" s="213">
        <f t="shared" si="181"/>
        <v>0.94654634060016585</v>
      </c>
      <c r="BA149" s="213">
        <f t="shared" si="172"/>
        <v>9.9796849804904192E-2</v>
      </c>
      <c r="BB149" s="213">
        <f t="shared" si="173"/>
        <v>0.90020315019509578</v>
      </c>
      <c r="BC149" s="38">
        <v>0.116018199887139</v>
      </c>
      <c r="BD149" s="38">
        <f t="shared" si="174"/>
        <v>0.88398180011286098</v>
      </c>
      <c r="BE149" s="38">
        <v>0.16435156626334499</v>
      </c>
      <c r="BF149" s="38">
        <f t="shared" si="174"/>
        <v>0.83564843373665498</v>
      </c>
      <c r="BG149" s="38">
        <v>5.25652015085794E-2</v>
      </c>
      <c r="BH149" s="38">
        <f t="shared" si="175"/>
        <v>0.94743479849142065</v>
      </c>
      <c r="BI149" s="38">
        <v>9.794649489952896E-2</v>
      </c>
      <c r="BJ149" s="38">
        <v>0.902053505100471</v>
      </c>
      <c r="BK149" s="39">
        <v>0.113944640529806</v>
      </c>
      <c r="BL149" s="39">
        <f t="shared" si="176"/>
        <v>0.88605535947019398</v>
      </c>
      <c r="BM149" s="39">
        <v>0.16134450681696</v>
      </c>
      <c r="BN149" s="39">
        <f t="shared" si="177"/>
        <v>0.83865549318304</v>
      </c>
      <c r="BO149" s="39">
        <v>5.0757130023100401E-2</v>
      </c>
      <c r="BP149" s="39">
        <f t="shared" si="165"/>
        <v>0.94924286997689955</v>
      </c>
      <c r="BQ149" s="39">
        <v>9.5780354942766849E-2</v>
      </c>
      <c r="BR149" s="39">
        <f t="shared" si="178"/>
        <v>0.90421964505723318</v>
      </c>
      <c r="BS149" s="48">
        <v>0.59220921520516101</v>
      </c>
      <c r="BT149" s="49">
        <v>0.40779078479483899</v>
      </c>
      <c r="BU149" s="219"/>
      <c r="CP149" s="21"/>
      <c r="CR149" s="21"/>
      <c r="CS149" s="22"/>
      <c r="CT149" s="22"/>
    </row>
    <row r="150" spans="38:98" x14ac:dyDescent="0.25">
      <c r="AL150" s="6">
        <v>143</v>
      </c>
      <c r="AM150" s="24">
        <v>0.11856433149409799</v>
      </c>
      <c r="AN150" s="24">
        <f t="shared" si="166"/>
        <v>0.88143566850590205</v>
      </c>
      <c r="AO150" s="24">
        <v>0.17296200819410701</v>
      </c>
      <c r="AP150" s="24">
        <f t="shared" si="167"/>
        <v>0.82703799180589299</v>
      </c>
      <c r="AQ150" s="24">
        <v>5.0438911549873802E-2</v>
      </c>
      <c r="AR150" s="24">
        <f t="shared" si="168"/>
        <v>0.94956108845012621</v>
      </c>
      <c r="AS150" s="24">
        <f t="shared" si="169"/>
        <v>9.9738103960756941E-2</v>
      </c>
      <c r="AT150" s="25">
        <f t="shared" si="135"/>
        <v>0.90026189603924311</v>
      </c>
      <c r="AU150" s="213">
        <v>0.12061179588748</v>
      </c>
      <c r="AV150" s="213">
        <f t="shared" si="170"/>
        <v>0.87938820411252006</v>
      </c>
      <c r="AW150" s="213">
        <v>0.165855390000817</v>
      </c>
      <c r="AX150" s="213">
        <f t="shared" ref="AX150" si="192">1-AW150</f>
        <v>0.83414460999918294</v>
      </c>
      <c r="AY150" s="213">
        <v>5.3838882205052299E-2</v>
      </c>
      <c r="AZ150" s="213">
        <f t="shared" si="181"/>
        <v>0.94616111779494771</v>
      </c>
      <c r="BA150" s="213">
        <f t="shared" si="172"/>
        <v>0.10030228223963077</v>
      </c>
      <c r="BB150" s="213">
        <f t="shared" si="173"/>
        <v>0.89969771776036933</v>
      </c>
      <c r="BC150" s="38">
        <v>0.116527950609599</v>
      </c>
      <c r="BD150" s="38">
        <f t="shared" si="174"/>
        <v>0.88347204939040103</v>
      </c>
      <c r="BE150" s="38">
        <v>0.165023579007952</v>
      </c>
      <c r="BF150" s="38">
        <f t="shared" si="174"/>
        <v>0.83497642099204805</v>
      </c>
      <c r="BG150" s="38">
        <v>5.29462811120354E-2</v>
      </c>
      <c r="BH150" s="38">
        <f t="shared" si="175"/>
        <v>0.94705371888796464</v>
      </c>
      <c r="BI150" s="38">
        <v>9.8434377172340937E-2</v>
      </c>
      <c r="BJ150" s="38">
        <v>0.90156562282765917</v>
      </c>
      <c r="BK150" s="39">
        <v>0.114410814145103</v>
      </c>
      <c r="BL150" s="39">
        <f t="shared" si="176"/>
        <v>0.88558918585489699</v>
      </c>
      <c r="BM150" s="39">
        <v>0.16201301457161299</v>
      </c>
      <c r="BN150" s="39">
        <f t="shared" si="177"/>
        <v>0.83798698542838701</v>
      </c>
      <c r="BO150" s="39">
        <v>5.1128621411036003E-2</v>
      </c>
      <c r="BP150" s="39">
        <f t="shared" si="165"/>
        <v>0.94887137858896398</v>
      </c>
      <c r="BQ150" s="39">
        <v>9.6249511585529496E-2</v>
      </c>
      <c r="BR150" s="39">
        <f t="shared" si="178"/>
        <v>0.90375048841447048</v>
      </c>
      <c r="BS150" s="48">
        <v>0.59428730050770895</v>
      </c>
      <c r="BT150" s="49">
        <v>0.405712699492291</v>
      </c>
      <c r="BU150" s="219"/>
      <c r="CP150" s="21"/>
      <c r="CR150" s="21"/>
      <c r="CS150" s="22"/>
      <c r="CT150" s="22"/>
    </row>
    <row r="151" spans="38:98" x14ac:dyDescent="0.25">
      <c r="AL151" s="6">
        <v>144</v>
      </c>
      <c r="AM151" s="24">
        <v>0.119076237455045</v>
      </c>
      <c r="AN151" s="24">
        <f t="shared" si="166"/>
        <v>0.88092376254495497</v>
      </c>
      <c r="AO151" s="24">
        <v>0.17362307001305299</v>
      </c>
      <c r="AP151" s="24">
        <f t="shared" si="167"/>
        <v>0.82637692998694701</v>
      </c>
      <c r="AQ151" s="24">
        <v>5.0784165411080197E-2</v>
      </c>
      <c r="AR151" s="24">
        <f t="shared" si="168"/>
        <v>0.94921583458891978</v>
      </c>
      <c r="AS151" s="24">
        <f t="shared" si="169"/>
        <v>0.10020765580316304</v>
      </c>
      <c r="AT151" s="25">
        <f t="shared" si="135"/>
        <v>0.89979234419683696</v>
      </c>
      <c r="AU151" s="213">
        <v>0.121153731585109</v>
      </c>
      <c r="AV151" s="213">
        <f t="shared" si="170"/>
        <v>0.878846268414891</v>
      </c>
      <c r="AW151" s="213">
        <v>0.166548293121493</v>
      </c>
      <c r="AX151" s="213">
        <f t="shared" ref="AX151" si="193">1-AW151</f>
        <v>0.833451706878507</v>
      </c>
      <c r="AY151" s="213">
        <v>5.4224119551597602E-2</v>
      </c>
      <c r="AZ151" s="213">
        <f t="shared" si="181"/>
        <v>0.94577588044840244</v>
      </c>
      <c r="BA151" s="213">
        <f t="shared" si="172"/>
        <v>0.10080685920306209</v>
      </c>
      <c r="BB151" s="213">
        <f t="shared" si="173"/>
        <v>0.89919314079693802</v>
      </c>
      <c r="BC151" s="38">
        <v>0.117037795194676</v>
      </c>
      <c r="BD151" s="38">
        <f t="shared" si="174"/>
        <v>0.88296220480532406</v>
      </c>
      <c r="BE151" s="38">
        <v>0.16569299552564701</v>
      </c>
      <c r="BF151" s="38">
        <f t="shared" si="174"/>
        <v>0.83430700447435302</v>
      </c>
      <c r="BG151" s="38">
        <v>5.3327520712068602E-2</v>
      </c>
      <c r="BH151" s="38">
        <f t="shared" si="175"/>
        <v>0.94667247928793141</v>
      </c>
      <c r="BI151" s="38">
        <v>9.8921765008799928E-2</v>
      </c>
      <c r="BJ151" s="38">
        <v>0.9010782349912001</v>
      </c>
      <c r="BK151" s="39">
        <v>0.114873270637986</v>
      </c>
      <c r="BL151" s="39">
        <f t="shared" si="176"/>
        <v>0.88512672936201398</v>
      </c>
      <c r="BM151" s="39">
        <v>0.16267903098879899</v>
      </c>
      <c r="BN151" s="39">
        <f t="shared" si="177"/>
        <v>0.83732096901120101</v>
      </c>
      <c r="BO151" s="39">
        <v>5.1495759840196699E-2</v>
      </c>
      <c r="BP151" s="39">
        <f t="shared" si="165"/>
        <v>0.94850424015980328</v>
      </c>
      <c r="BQ151" s="39">
        <v>9.6714940551689915E-2</v>
      </c>
      <c r="BR151" s="39">
        <f t="shared" si="178"/>
        <v>0.90328505944831017</v>
      </c>
      <c r="BS151" s="48">
        <v>0.59634782260886599</v>
      </c>
      <c r="BT151" s="49">
        <v>0.40365217739113401</v>
      </c>
      <c r="BU151" s="219"/>
      <c r="CP151" s="21"/>
      <c r="CR151" s="21"/>
      <c r="CS151" s="22"/>
      <c r="CT151" s="22"/>
    </row>
    <row r="152" spans="38:98" x14ac:dyDescent="0.25">
      <c r="AL152" s="6">
        <v>145</v>
      </c>
      <c r="AM152" s="24">
        <v>0.119584076396881</v>
      </c>
      <c r="AN152" s="24">
        <f t="shared" si="166"/>
        <v>0.88041592360311904</v>
      </c>
      <c r="AO152" s="24">
        <v>0.17428641123411701</v>
      </c>
      <c r="AP152" s="24">
        <f t="shared" si="167"/>
        <v>0.82571358876588297</v>
      </c>
      <c r="AQ152" s="24">
        <v>5.11290104029926E-2</v>
      </c>
      <c r="AR152" s="24">
        <f t="shared" si="168"/>
        <v>0.94887098959700744</v>
      </c>
      <c r="AS152" s="24">
        <f t="shared" si="169"/>
        <v>0.10067628305225662</v>
      </c>
      <c r="AT152" s="25">
        <f t="shared" si="135"/>
        <v>0.89932371694774349</v>
      </c>
      <c r="AU152" s="213">
        <v>0.12169475822900699</v>
      </c>
      <c r="AV152" s="213">
        <f t="shared" si="170"/>
        <v>0.87830524177099301</v>
      </c>
      <c r="AW152" s="213">
        <v>0.16723868151747801</v>
      </c>
      <c r="AX152" s="213">
        <f t="shared" ref="AX152" si="194">1-AW152</f>
        <v>0.83276131848252199</v>
      </c>
      <c r="AY152" s="213">
        <v>5.4609369673417299E-2</v>
      </c>
      <c r="AZ152" s="213">
        <f t="shared" si="181"/>
        <v>0.94539063032658266</v>
      </c>
      <c r="BA152" s="213">
        <f t="shared" si="172"/>
        <v>0.10131058184978407</v>
      </c>
      <c r="BB152" s="213">
        <f t="shared" si="173"/>
        <v>0.89868941815021586</v>
      </c>
      <c r="BC152" s="38">
        <v>0.11754747864988099</v>
      </c>
      <c r="BD152" s="38">
        <f t="shared" si="174"/>
        <v>0.88245252135011898</v>
      </c>
      <c r="BE152" s="38">
        <v>0.166359753839776</v>
      </c>
      <c r="BF152" s="38">
        <f t="shared" si="174"/>
        <v>0.83364024616022403</v>
      </c>
      <c r="BG152" s="38">
        <v>5.3708922045226502E-2</v>
      </c>
      <c r="BH152" s="38">
        <f t="shared" si="175"/>
        <v>0.94629107795477352</v>
      </c>
      <c r="BI152" s="38">
        <v>9.9408565905415788E-2</v>
      </c>
      <c r="BJ152" s="38">
        <v>0.9005914340945842</v>
      </c>
      <c r="BK152" s="39">
        <v>0.11533229549145101</v>
      </c>
      <c r="BL152" s="39">
        <f t="shared" si="176"/>
        <v>0.88466770450854904</v>
      </c>
      <c r="BM152" s="39">
        <v>0.163342560392332</v>
      </c>
      <c r="BN152" s="39">
        <f t="shared" si="177"/>
        <v>0.83665743960766803</v>
      </c>
      <c r="BO152" s="39">
        <v>5.1858817403335498E-2</v>
      </c>
      <c r="BP152" s="39">
        <f t="shared" si="165"/>
        <v>0.94814118259666447</v>
      </c>
      <c r="BQ152" s="39">
        <v>9.7176856498120495E-2</v>
      </c>
      <c r="BR152" s="39">
        <f t="shared" si="178"/>
        <v>0.90282314350187953</v>
      </c>
      <c r="BS152" s="48">
        <v>0.59839087025760396</v>
      </c>
      <c r="BT152" s="49">
        <v>0.40160912974239599</v>
      </c>
      <c r="BU152" s="219"/>
      <c r="CP152" s="21"/>
      <c r="CR152" s="21"/>
      <c r="CS152" s="22"/>
      <c r="CT152" s="22"/>
    </row>
    <row r="153" spans="38:98" x14ac:dyDescent="0.25">
      <c r="AL153" s="6">
        <v>146</v>
      </c>
      <c r="AM153" s="24">
        <v>0.120088269469265</v>
      </c>
      <c r="AN153" s="24">
        <f t="shared" si="166"/>
        <v>0.87991173053073501</v>
      </c>
      <c r="AO153" s="24">
        <v>0.17495128177229199</v>
      </c>
      <c r="AP153" s="24">
        <f t="shared" si="167"/>
        <v>0.82504871822770798</v>
      </c>
      <c r="AQ153" s="24">
        <v>5.1473516200660603E-2</v>
      </c>
      <c r="AR153" s="24">
        <f t="shared" si="168"/>
        <v>0.94852648379933935</v>
      </c>
      <c r="AS153" s="24">
        <f t="shared" si="169"/>
        <v>0.10114397579540318</v>
      </c>
      <c r="AT153" s="25">
        <f t="shared" si="135"/>
        <v>0.89885602420459687</v>
      </c>
      <c r="AU153" s="213">
        <v>0.122234874243527</v>
      </c>
      <c r="AV153" s="213">
        <f t="shared" si="170"/>
        <v>0.87776512575647303</v>
      </c>
      <c r="AW153" s="213">
        <v>0.16792656586451499</v>
      </c>
      <c r="AX153" s="213">
        <f t="shared" ref="AX153" si="195">1-AW153</f>
        <v>0.83207343413548496</v>
      </c>
      <c r="AY153" s="213">
        <v>5.4994630804458301E-2</v>
      </c>
      <c r="AZ153" s="213">
        <f t="shared" si="181"/>
        <v>0.94500536919554168</v>
      </c>
      <c r="BA153" s="213">
        <f t="shared" si="172"/>
        <v>0.10181345133438263</v>
      </c>
      <c r="BB153" s="213">
        <f t="shared" si="173"/>
        <v>0.89818654866561742</v>
      </c>
      <c r="BC153" s="38">
        <v>0.118056745982723</v>
      </c>
      <c r="BD153" s="38">
        <f t="shared" si="174"/>
        <v>0.88194325401727702</v>
      </c>
      <c r="BE153" s="38">
        <v>0.167023791973687</v>
      </c>
      <c r="BF153" s="38">
        <f t="shared" si="174"/>
        <v>0.832976208026313</v>
      </c>
      <c r="BG153" s="38">
        <v>5.4090486848056701E-2</v>
      </c>
      <c r="BH153" s="38">
        <f t="shared" si="175"/>
        <v>0.94590951315194327</v>
      </c>
      <c r="BI153" s="38">
        <v>9.9894687358698234E-2</v>
      </c>
      <c r="BJ153" s="38">
        <v>0.90010531264130189</v>
      </c>
      <c r="BK153" s="39">
        <v>0.11578817418849301</v>
      </c>
      <c r="BL153" s="39">
        <f t="shared" si="176"/>
        <v>0.88421182581150704</v>
      </c>
      <c r="BM153" s="39">
        <v>0.16400360710602499</v>
      </c>
      <c r="BN153" s="39">
        <f t="shared" si="177"/>
        <v>0.83599639289397498</v>
      </c>
      <c r="BO153" s="39">
        <v>5.2218066193205799E-2</v>
      </c>
      <c r="BP153" s="39">
        <f t="shared" si="165"/>
        <v>0.94778193380679421</v>
      </c>
      <c r="BQ153" s="39">
        <v>9.7635474081693263E-2</v>
      </c>
      <c r="BR153" s="39">
        <f t="shared" si="178"/>
        <v>0.90236452591830685</v>
      </c>
      <c r="BS153" s="48">
        <v>0.60041653220289604</v>
      </c>
      <c r="BT153" s="49">
        <v>0.39958346779710402</v>
      </c>
      <c r="BU153" s="219"/>
      <c r="CP153" s="21"/>
      <c r="CR153" s="21"/>
      <c r="CS153" s="22"/>
      <c r="CT153" s="22"/>
    </row>
    <row r="154" spans="38:98" x14ac:dyDescent="0.25">
      <c r="AL154" s="6">
        <v>147</v>
      </c>
      <c r="AM154" s="24">
        <v>0.120589237821857</v>
      </c>
      <c r="AN154" s="24">
        <f t="shared" si="166"/>
        <v>0.87941076217814296</v>
      </c>
      <c r="AO154" s="24">
        <v>0.17561693154257199</v>
      </c>
      <c r="AP154" s="24">
        <f t="shared" si="167"/>
        <v>0.82438306845742804</v>
      </c>
      <c r="AQ154" s="24">
        <v>5.1817752479133498E-2</v>
      </c>
      <c r="AR154" s="24">
        <f t="shared" si="168"/>
        <v>0.94818224752086655</v>
      </c>
      <c r="AS154" s="24">
        <f t="shared" si="169"/>
        <v>0.10161072411996863</v>
      </c>
      <c r="AT154" s="25">
        <f t="shared" si="135"/>
        <v>0.89838927588003137</v>
      </c>
      <c r="AU154" s="213">
        <v>0.122774078053023</v>
      </c>
      <c r="AV154" s="213">
        <f t="shared" si="170"/>
        <v>0.87722592194697702</v>
      </c>
      <c r="AW154" s="213">
        <v>0.16861195683834801</v>
      </c>
      <c r="AX154" s="213">
        <f t="shared" ref="AX154" si="196">1-AW154</f>
        <v>0.83138804316165205</v>
      </c>
      <c r="AY154" s="213">
        <v>5.5379901178667701E-2</v>
      </c>
      <c r="AZ154" s="213">
        <f t="shared" si="181"/>
        <v>0.94462009882133224</v>
      </c>
      <c r="BA154" s="213">
        <f t="shared" si="172"/>
        <v>0.10231546881144432</v>
      </c>
      <c r="BB154" s="213">
        <f t="shared" si="173"/>
        <v>0.89768453118855573</v>
      </c>
      <c r="BC154" s="38">
        <v>0.11856534220071201</v>
      </c>
      <c r="BD154" s="38">
        <f t="shared" si="174"/>
        <v>0.88143465779928798</v>
      </c>
      <c r="BE154" s="38">
        <v>0.167685047950727</v>
      </c>
      <c r="BF154" s="38">
        <f t="shared" si="174"/>
        <v>0.83231495204927297</v>
      </c>
      <c r="BG154" s="38">
        <v>5.4472216857106501E-2</v>
      </c>
      <c r="BH154" s="38">
        <f t="shared" si="175"/>
        <v>0.94552778314289354</v>
      </c>
      <c r="BI154" s="38">
        <v>0.10038003686515692</v>
      </c>
      <c r="BJ154" s="38">
        <v>0.89961996313484316</v>
      </c>
      <c r="BK154" s="39">
        <v>0.11624119221210701</v>
      </c>
      <c r="BL154" s="39">
        <f t="shared" si="176"/>
        <v>0.88375880778789295</v>
      </c>
      <c r="BM154" s="39">
        <v>0.16466217545369</v>
      </c>
      <c r="BN154" s="39">
        <f t="shared" si="177"/>
        <v>0.83533782454631</v>
      </c>
      <c r="BO154" s="39">
        <v>5.2573778302560797E-2</v>
      </c>
      <c r="BP154" s="39">
        <f t="shared" si="165"/>
        <v>0.94742622169743917</v>
      </c>
      <c r="BQ154" s="39">
        <v>9.8091007959279844E-2</v>
      </c>
      <c r="BR154" s="39">
        <f t="shared" si="178"/>
        <v>0.90190899204072017</v>
      </c>
      <c r="BS154" s="48">
        <v>0.60242489719371495</v>
      </c>
      <c r="BT154" s="49">
        <v>0.397575102806285</v>
      </c>
      <c r="BU154" s="219"/>
      <c r="CP154" s="21"/>
      <c r="CR154" s="21"/>
      <c r="CS154" s="22"/>
      <c r="CT154" s="22"/>
    </row>
    <row r="155" spans="38:98" x14ac:dyDescent="0.25">
      <c r="AL155" s="6">
        <v>148</v>
      </c>
      <c r="AM155" s="24">
        <v>0.12108740260431899</v>
      </c>
      <c r="AN155" s="24">
        <f t="shared" si="166"/>
        <v>0.87891259739568106</v>
      </c>
      <c r="AO155" s="24">
        <v>0.176282610459951</v>
      </c>
      <c r="AP155" s="24">
        <f t="shared" si="167"/>
        <v>0.82371738954004903</v>
      </c>
      <c r="AQ155" s="24">
        <v>5.2161788913460697E-2</v>
      </c>
      <c r="AR155" s="24">
        <f t="shared" si="168"/>
        <v>0.94783821108653932</v>
      </c>
      <c r="AS155" s="24">
        <f t="shared" si="169"/>
        <v>0.10207651811331954</v>
      </c>
      <c r="AT155" s="25">
        <f t="shared" si="135"/>
        <v>0.89792348188668059</v>
      </c>
      <c r="AU155" s="213">
        <v>0.12331236808184901</v>
      </c>
      <c r="AV155" s="213">
        <f t="shared" si="170"/>
        <v>0.87668763191815102</v>
      </c>
      <c r="AW155" s="213">
        <v>0.169294865114721</v>
      </c>
      <c r="AX155" s="213">
        <f t="shared" ref="AX155" si="197">1-AW155</f>
        <v>0.83070513488527897</v>
      </c>
      <c r="AY155" s="213">
        <v>5.5765179029992597E-2</v>
      </c>
      <c r="AZ155" s="213">
        <f t="shared" si="181"/>
        <v>0.94423482097000744</v>
      </c>
      <c r="BA155" s="213">
        <f t="shared" si="172"/>
        <v>0.10281663543555561</v>
      </c>
      <c r="BB155" s="213">
        <f t="shared" si="173"/>
        <v>0.89718336456444447</v>
      </c>
      <c r="BC155" s="38">
        <v>0.119073012311359</v>
      </c>
      <c r="BD155" s="38">
        <f t="shared" si="174"/>
        <v>0.88092698768864097</v>
      </c>
      <c r="BE155" s="38">
        <v>0.16834345979424301</v>
      </c>
      <c r="BF155" s="38">
        <f t="shared" si="174"/>
        <v>0.83165654020575697</v>
      </c>
      <c r="BG155" s="38">
        <v>5.4854113808923403E-2</v>
      </c>
      <c r="BH155" s="38">
        <f t="shared" si="175"/>
        <v>0.94514588619107665</v>
      </c>
      <c r="BI155" s="38">
        <v>0.10086452192130195</v>
      </c>
      <c r="BJ155" s="38">
        <v>0.89913547807869809</v>
      </c>
      <c r="BK155" s="39">
        <v>0.116691635045289</v>
      </c>
      <c r="BL155" s="39">
        <f t="shared" si="176"/>
        <v>0.88330836495471099</v>
      </c>
      <c r="BM155" s="39">
        <v>0.16531826975914299</v>
      </c>
      <c r="BN155" s="39">
        <f t="shared" si="177"/>
        <v>0.83468173024085701</v>
      </c>
      <c r="BO155" s="39">
        <v>5.2926225824153697E-2</v>
      </c>
      <c r="BP155" s="39">
        <f t="shared" si="165"/>
        <v>0.94707377417584626</v>
      </c>
      <c r="BQ155" s="39">
        <v>9.8543672787753181E-2</v>
      </c>
      <c r="BR155" s="39">
        <f t="shared" si="178"/>
        <v>0.90145632721224689</v>
      </c>
      <c r="BS155" s="48">
        <v>0.60441605397903397</v>
      </c>
      <c r="BT155" s="49">
        <v>0.39558394602096603</v>
      </c>
      <c r="BU155" s="219"/>
      <c r="CP155" s="21"/>
      <c r="CR155" s="21"/>
      <c r="CS155" s="22"/>
      <c r="CT155" s="22"/>
    </row>
    <row r="156" spans="38:98" x14ac:dyDescent="0.25">
      <c r="AL156" s="6">
        <v>149</v>
      </c>
      <c r="AM156" s="24">
        <v>0.12158318496631</v>
      </c>
      <c r="AN156" s="24">
        <f t="shared" si="166"/>
        <v>0.87841681503368996</v>
      </c>
      <c r="AO156" s="24">
        <v>0.176947568439423</v>
      </c>
      <c r="AP156" s="24">
        <f t="shared" si="167"/>
        <v>0.82305243156057695</v>
      </c>
      <c r="AQ156" s="24">
        <v>5.2505695178691497E-2</v>
      </c>
      <c r="AR156" s="24">
        <f t="shared" si="168"/>
        <v>0.94749430482130848</v>
      </c>
      <c r="AS156" s="24">
        <f t="shared" si="169"/>
        <v>0.10254134786282149</v>
      </c>
      <c r="AT156" s="25">
        <f t="shared" si="135"/>
        <v>0.89745865213717846</v>
      </c>
      <c r="AU156" s="213">
        <v>0.12384974275435701</v>
      </c>
      <c r="AV156" s="213">
        <f t="shared" si="170"/>
        <v>0.87615025724564299</v>
      </c>
      <c r="AW156" s="213">
        <v>0.169975301369377</v>
      </c>
      <c r="AX156" s="213">
        <f t="shared" ref="AX156" si="198">1-AW156</f>
        <v>0.830024698630623</v>
      </c>
      <c r="AY156" s="213">
        <v>5.61504625923799E-2</v>
      </c>
      <c r="AZ156" s="213">
        <f t="shared" si="181"/>
        <v>0.94384953740762012</v>
      </c>
      <c r="BA156" s="213">
        <f t="shared" si="172"/>
        <v>0.10331695236130214</v>
      </c>
      <c r="BB156" s="213">
        <f t="shared" si="173"/>
        <v>0.89668304763869799</v>
      </c>
      <c r="BC156" s="38">
        <v>0.119579501322172</v>
      </c>
      <c r="BD156" s="38">
        <f t="shared" si="174"/>
        <v>0.88042049867782801</v>
      </c>
      <c r="BE156" s="38">
        <v>0.16899896552758301</v>
      </c>
      <c r="BF156" s="38">
        <f t="shared" si="174"/>
        <v>0.83100103447241702</v>
      </c>
      <c r="BG156" s="38">
        <v>5.5236179440054899E-2</v>
      </c>
      <c r="BH156" s="38">
        <f t="shared" si="175"/>
        <v>0.94476382055994512</v>
      </c>
      <c r="BI156" s="38">
        <v>0.10134805002364267</v>
      </c>
      <c r="BJ156" s="38">
        <v>0.89865194997635733</v>
      </c>
      <c r="BK156" s="39">
        <v>0.117139788171034</v>
      </c>
      <c r="BL156" s="39">
        <f t="shared" si="176"/>
        <v>0.88286021182896601</v>
      </c>
      <c r="BM156" s="39">
        <v>0.165971894346195</v>
      </c>
      <c r="BN156" s="39">
        <f t="shared" si="177"/>
        <v>0.83402810565380503</v>
      </c>
      <c r="BO156" s="39">
        <v>5.3275680850737903E-2</v>
      </c>
      <c r="BP156" s="39">
        <f t="shared" si="165"/>
        <v>0.94672431914926214</v>
      </c>
      <c r="BQ156" s="39">
        <v>9.899368322398483E-2</v>
      </c>
      <c r="BR156" s="39">
        <f t="shared" si="178"/>
        <v>0.90100631677601517</v>
      </c>
      <c r="BS156" s="48">
        <v>0.60639009130782706</v>
      </c>
      <c r="BT156" s="49">
        <v>0.39360990869217299</v>
      </c>
      <c r="BU156" s="219"/>
      <c r="CP156" s="21"/>
      <c r="CR156" s="21"/>
      <c r="CS156" s="22"/>
      <c r="CT156" s="22"/>
    </row>
    <row r="157" spans="38:98" x14ac:dyDescent="0.25">
      <c r="AL157" s="6">
        <v>150</v>
      </c>
      <c r="AM157" s="24">
        <v>0.122077006057491</v>
      </c>
      <c r="AN157" s="24">
        <f t="shared" si="166"/>
        <v>0.87792299394250906</v>
      </c>
      <c r="AO157" s="24">
        <v>0.17761105539598099</v>
      </c>
      <c r="AP157" s="24">
        <f t="shared" si="167"/>
        <v>0.82238894460401901</v>
      </c>
      <c r="AQ157" s="24">
        <v>5.2849540949875498E-2</v>
      </c>
      <c r="AR157" s="24">
        <f t="shared" si="168"/>
        <v>0.94715045905012452</v>
      </c>
      <c r="AS157" s="24">
        <f t="shared" si="169"/>
        <v>0.10300520345584058</v>
      </c>
      <c r="AT157" s="25">
        <f t="shared" si="135"/>
        <v>0.89699479654415959</v>
      </c>
      <c r="AU157" s="213">
        <v>0.1243862004949</v>
      </c>
      <c r="AV157" s="213">
        <f t="shared" si="170"/>
        <v>0.87561379950509999</v>
      </c>
      <c r="AW157" s="213">
        <v>0.17065327627806101</v>
      </c>
      <c r="AX157" s="213">
        <f t="shared" ref="AX157" si="199">1-AW157</f>
        <v>0.82934672372193896</v>
      </c>
      <c r="AY157" s="213">
        <v>5.6535750099776703E-2</v>
      </c>
      <c r="AZ157" s="213">
        <f t="shared" si="181"/>
        <v>0.94346424990022326</v>
      </c>
      <c r="BA157" s="213">
        <f t="shared" si="172"/>
        <v>0.10381642074327031</v>
      </c>
      <c r="BB157" s="213">
        <f t="shared" si="173"/>
        <v>0.89618357925672965</v>
      </c>
      <c r="BC157" s="38">
        <v>0.120084554240662</v>
      </c>
      <c r="BD157" s="38">
        <f t="shared" si="174"/>
        <v>0.879915445759338</v>
      </c>
      <c r="BE157" s="38">
        <v>0.169651503174093</v>
      </c>
      <c r="BF157" s="38">
        <f t="shared" si="174"/>
        <v>0.83034849682590695</v>
      </c>
      <c r="BG157" s="38">
        <v>5.5618415487048503E-2</v>
      </c>
      <c r="BH157" s="38">
        <f t="shared" si="175"/>
        <v>0.94438158451295151</v>
      </c>
      <c r="BI157" s="38">
        <v>0.10183052866868893</v>
      </c>
      <c r="BJ157" s="38">
        <v>0.89816947133131109</v>
      </c>
      <c r="BK157" s="39">
        <v>0.117585937072337</v>
      </c>
      <c r="BL157" s="39">
        <f t="shared" si="176"/>
        <v>0.882414062927663</v>
      </c>
      <c r="BM157" s="39">
        <v>0.166623053538661</v>
      </c>
      <c r="BN157" s="39">
        <f t="shared" si="177"/>
        <v>0.83337694646133897</v>
      </c>
      <c r="BO157" s="39">
        <v>5.3622415475066403E-2</v>
      </c>
      <c r="BP157" s="39">
        <f t="shared" si="165"/>
        <v>0.94637758452493359</v>
      </c>
      <c r="BQ157" s="39">
        <v>9.944125392484704E-2</v>
      </c>
      <c r="BR157" s="39">
        <f t="shared" si="178"/>
        <v>0.90055874607515296</v>
      </c>
      <c r="BS157" s="48">
        <v>0.60834709792906394</v>
      </c>
      <c r="BT157" s="49">
        <v>0.391652902070936</v>
      </c>
      <c r="BU157" s="219"/>
      <c r="CP157" s="21"/>
      <c r="CR157" s="21"/>
      <c r="CS157" s="22"/>
      <c r="CT157" s="22"/>
    </row>
    <row r="158" spans="38:98" x14ac:dyDescent="0.25">
      <c r="AL158" s="6">
        <v>151</v>
      </c>
      <c r="AM158" s="24">
        <v>0.122569287027522</v>
      </c>
      <c r="AN158" s="24">
        <f t="shared" si="166"/>
        <v>0.87743071297247799</v>
      </c>
      <c r="AO158" s="24">
        <v>0.17827232124462</v>
      </c>
      <c r="AP158" s="24">
        <f t="shared" si="167"/>
        <v>0.82172767875538</v>
      </c>
      <c r="AQ158" s="24">
        <v>5.3193395902061902E-2</v>
      </c>
      <c r="AR158" s="24">
        <f t="shared" si="168"/>
        <v>0.94680660409793815</v>
      </c>
      <c r="AS158" s="24">
        <f t="shared" si="169"/>
        <v>0.10346807497974289</v>
      </c>
      <c r="AT158" s="25">
        <f t="shared" si="135"/>
        <v>0.89653192502025725</v>
      </c>
      <c r="AU158" s="213">
        <v>0.12492173972783201</v>
      </c>
      <c r="AV158" s="213">
        <f t="shared" si="170"/>
        <v>0.87507826027216795</v>
      </c>
      <c r="AW158" s="213">
        <v>0.171328800516515</v>
      </c>
      <c r="AX158" s="213">
        <f t="shared" ref="AX158" si="200">1-AW158</f>
        <v>0.828671199483485</v>
      </c>
      <c r="AY158" s="213">
        <v>5.6921039786130001E-2</v>
      </c>
      <c r="AZ158" s="213">
        <f t="shared" si="181"/>
        <v>0.94307896021387005</v>
      </c>
      <c r="BA158" s="213">
        <f t="shared" si="172"/>
        <v>0.10431504173604617</v>
      </c>
      <c r="BB158" s="213">
        <f t="shared" si="173"/>
        <v>0.89568495826395389</v>
      </c>
      <c r="BC158" s="38">
        <v>0.120587916074338</v>
      </c>
      <c r="BD158" s="38">
        <f t="shared" si="174"/>
        <v>0.87941208392566206</v>
      </c>
      <c r="BE158" s="38">
        <v>0.17030101075712101</v>
      </c>
      <c r="BF158" s="38">
        <f t="shared" si="174"/>
        <v>0.82969898924287899</v>
      </c>
      <c r="BG158" s="38">
        <v>5.6000823686451602E-2</v>
      </c>
      <c r="BH158" s="38">
        <f t="shared" si="175"/>
        <v>0.94399917631354835</v>
      </c>
      <c r="BI158" s="38">
        <v>0.10231186535295035</v>
      </c>
      <c r="BJ158" s="38">
        <v>0.89768813464704955</v>
      </c>
      <c r="BK158" s="39">
        <v>0.118030367232193</v>
      </c>
      <c r="BL158" s="39">
        <f t="shared" si="176"/>
        <v>0.88196963276780704</v>
      </c>
      <c r="BM158" s="39">
        <v>0.16727175166035399</v>
      </c>
      <c r="BN158" s="39">
        <f t="shared" si="177"/>
        <v>0.83272824833964598</v>
      </c>
      <c r="BO158" s="39">
        <v>5.3966701789892699E-2</v>
      </c>
      <c r="BP158" s="39">
        <f t="shared" si="165"/>
        <v>0.94603329821010729</v>
      </c>
      <c r="BQ158" s="39">
        <v>9.9886599547211893E-2</v>
      </c>
      <c r="BR158" s="39">
        <f t="shared" si="178"/>
        <v>0.90011340045278809</v>
      </c>
      <c r="BS158" s="48">
        <v>0.610287162591721</v>
      </c>
      <c r="BT158" s="49">
        <v>0.389712837408279</v>
      </c>
      <c r="BU158" s="219"/>
      <c r="CP158" s="21"/>
      <c r="CR158" s="21"/>
      <c r="CS158" s="22"/>
      <c r="CT158" s="22"/>
    </row>
    <row r="159" spans="38:98" x14ac:dyDescent="0.25">
      <c r="AL159" s="6">
        <v>152</v>
      </c>
      <c r="AM159" s="24">
        <v>0.123060449026064</v>
      </c>
      <c r="AN159" s="24">
        <f t="shared" si="166"/>
        <v>0.87693955097393594</v>
      </c>
      <c r="AO159" s="24">
        <v>0.17893061590033299</v>
      </c>
      <c r="AP159" s="24">
        <f t="shared" si="167"/>
        <v>0.82106938409966701</v>
      </c>
      <c r="AQ159" s="24">
        <v>5.3537329710300299E-2</v>
      </c>
      <c r="AR159" s="24">
        <f t="shared" si="168"/>
        <v>0.94646267028969966</v>
      </c>
      <c r="AS159" s="24">
        <f t="shared" si="169"/>
        <v>0.10392995252189458</v>
      </c>
      <c r="AT159" s="25">
        <f t="shared" si="135"/>
        <v>0.89607004747810537</v>
      </c>
      <c r="AU159" s="213">
        <v>0.125456358877507</v>
      </c>
      <c r="AV159" s="213">
        <f t="shared" si="170"/>
        <v>0.87454364112249294</v>
      </c>
      <c r="AW159" s="213">
        <v>0.172001884760484</v>
      </c>
      <c r="AX159" s="213">
        <f t="shared" ref="AX159" si="201">1-AW159</f>
        <v>0.82799811523951594</v>
      </c>
      <c r="AY159" s="213">
        <v>5.7306329885387003E-2</v>
      </c>
      <c r="AZ159" s="213">
        <f t="shared" si="181"/>
        <v>0.94269367011461302</v>
      </c>
      <c r="BA159" s="213">
        <f t="shared" si="172"/>
        <v>0.1048128164942165</v>
      </c>
      <c r="BB159" s="213">
        <f t="shared" si="173"/>
        <v>0.89518718350578352</v>
      </c>
      <c r="BC159" s="38">
        <v>0.12108933183071</v>
      </c>
      <c r="BD159" s="38">
        <f t="shared" si="174"/>
        <v>0.87891066816928998</v>
      </c>
      <c r="BE159" s="38">
        <v>0.170947426300014</v>
      </c>
      <c r="BF159" s="38">
        <f t="shared" si="174"/>
        <v>0.82905257369998597</v>
      </c>
      <c r="BG159" s="38">
        <v>5.6383405774811803E-2</v>
      </c>
      <c r="BH159" s="38">
        <f t="shared" si="175"/>
        <v>0.94361659422518818</v>
      </c>
      <c r="BI159" s="38">
        <v>0.10279196757293675</v>
      </c>
      <c r="BJ159" s="38">
        <v>0.89720803242706326</v>
      </c>
      <c r="BK159" s="39">
        <v>0.11847336413359701</v>
      </c>
      <c r="BL159" s="39">
        <f t="shared" si="176"/>
        <v>0.88152663586640301</v>
      </c>
      <c r="BM159" s="39">
        <v>0.167917993035087</v>
      </c>
      <c r="BN159" s="39">
        <f t="shared" si="177"/>
        <v>0.83208200696491297</v>
      </c>
      <c r="BO159" s="39">
        <v>5.4308811887969898E-2</v>
      </c>
      <c r="BP159" s="39">
        <f t="shared" si="165"/>
        <v>0.94569118811203012</v>
      </c>
      <c r="BQ159" s="39">
        <v>0.10032993474795124</v>
      </c>
      <c r="BR159" s="39">
        <f t="shared" si="178"/>
        <v>0.89967006525204885</v>
      </c>
      <c r="BS159" s="48">
        <v>0.61221037404476908</v>
      </c>
      <c r="BT159" s="49">
        <v>0.38778962595523098</v>
      </c>
      <c r="BU159" s="219"/>
      <c r="CP159" s="21"/>
      <c r="CR159" s="21"/>
      <c r="CS159" s="22"/>
      <c r="CT159" s="22"/>
    </row>
    <row r="160" spans="38:98" x14ac:dyDescent="0.25">
      <c r="AL160" s="6">
        <v>153</v>
      </c>
      <c r="AM160" s="24">
        <v>0.123550913202776</v>
      </c>
      <c r="AN160" s="24">
        <f t="shared" si="166"/>
        <v>0.876449086797224</v>
      </c>
      <c r="AO160" s="24">
        <v>0.17958518927811401</v>
      </c>
      <c r="AP160" s="24">
        <f t="shared" si="167"/>
        <v>0.82041481072188605</v>
      </c>
      <c r="AQ160" s="24">
        <v>5.38814120496399E-2</v>
      </c>
      <c r="AR160" s="24">
        <f t="shared" si="168"/>
        <v>0.94611858795036008</v>
      </c>
      <c r="AS160" s="24">
        <f t="shared" si="169"/>
        <v>0.10439082616966114</v>
      </c>
      <c r="AT160" s="25">
        <f t="shared" si="135"/>
        <v>0.89560917383033889</v>
      </c>
      <c r="AU160" s="213">
        <v>0.12599005636827601</v>
      </c>
      <c r="AV160" s="213">
        <f t="shared" si="170"/>
        <v>0.87400994363172402</v>
      </c>
      <c r="AW160" s="213">
        <v>0.172672539685711</v>
      </c>
      <c r="AX160" s="213">
        <f t="shared" ref="AX160" si="202">1-AW160</f>
        <v>0.82732746031428905</v>
      </c>
      <c r="AY160" s="213">
        <v>5.7691618631494503E-2</v>
      </c>
      <c r="AZ160" s="213">
        <f t="shared" si="181"/>
        <v>0.94230838136850548</v>
      </c>
      <c r="BA160" s="213">
        <f t="shared" si="172"/>
        <v>0.10530974617236658</v>
      </c>
      <c r="BB160" s="213">
        <f t="shared" si="173"/>
        <v>0.89469025382763345</v>
      </c>
      <c r="BC160" s="38">
        <v>0.121588546517289</v>
      </c>
      <c r="BD160" s="38">
        <f t="shared" si="174"/>
        <v>0.87841145348271099</v>
      </c>
      <c r="BE160" s="38">
        <v>0.17159068782612</v>
      </c>
      <c r="BF160" s="38">
        <f t="shared" si="174"/>
        <v>0.82840931217388003</v>
      </c>
      <c r="BG160" s="38">
        <v>5.6766163488676497E-2</v>
      </c>
      <c r="BH160" s="38">
        <f t="shared" si="175"/>
        <v>0.94323383651132353</v>
      </c>
      <c r="BI160" s="38">
        <v>0.10327074282515837</v>
      </c>
      <c r="BJ160" s="38">
        <v>0.89672925717484164</v>
      </c>
      <c r="BK160" s="39">
        <v>0.118915213259546</v>
      </c>
      <c r="BL160" s="39">
        <f t="shared" si="176"/>
        <v>0.88108478674045398</v>
      </c>
      <c r="BM160" s="39">
        <v>0.16856178198667299</v>
      </c>
      <c r="BN160" s="39">
        <f t="shared" si="177"/>
        <v>0.83143821801332707</v>
      </c>
      <c r="BO160" s="39">
        <v>5.46490178620513E-2</v>
      </c>
      <c r="BP160" s="39">
        <f t="shared" si="165"/>
        <v>0.94535098213794866</v>
      </c>
      <c r="BQ160" s="39">
        <v>0.10077147418393764</v>
      </c>
      <c r="BR160" s="39">
        <f t="shared" si="178"/>
        <v>0.89922852581606239</v>
      </c>
      <c r="BS160" s="48">
        <v>0.61411682103718102</v>
      </c>
      <c r="BT160" s="49">
        <v>0.38588317896281898</v>
      </c>
      <c r="BU160" s="219"/>
      <c r="CP160" s="21"/>
      <c r="CR160" s="21"/>
      <c r="CS160" s="22"/>
      <c r="CT160" s="22"/>
    </row>
    <row r="161" spans="38:98" x14ac:dyDescent="0.25">
      <c r="AL161" s="6">
        <v>154</v>
      </c>
      <c r="AM161" s="24">
        <v>0.12404110070732</v>
      </c>
      <c r="AN161" s="24">
        <f t="shared" si="166"/>
        <v>0.87595889929268</v>
      </c>
      <c r="AO161" s="24">
        <v>0.18023529129295701</v>
      </c>
      <c r="AP161" s="24">
        <f t="shared" si="167"/>
        <v>0.81976470870704299</v>
      </c>
      <c r="AQ161" s="24">
        <v>5.4225712595130197E-2</v>
      </c>
      <c r="AR161" s="24">
        <f t="shared" si="168"/>
        <v>0.9457742874048698</v>
      </c>
      <c r="AS161" s="24">
        <f t="shared" si="169"/>
        <v>0.1048506860104092</v>
      </c>
      <c r="AT161" s="25">
        <f t="shared" si="135"/>
        <v>0.89514931398959074</v>
      </c>
      <c r="AU161" s="213">
        <v>0.12652283062449399</v>
      </c>
      <c r="AV161" s="213">
        <f t="shared" si="170"/>
        <v>0.87347716937550601</v>
      </c>
      <c r="AW161" s="213">
        <v>0.17334077596794001</v>
      </c>
      <c r="AX161" s="213">
        <f t="shared" ref="AX161" si="203">1-AW161</f>
        <v>0.82665922403206005</v>
      </c>
      <c r="AY161" s="213">
        <v>5.8076904258399703E-2</v>
      </c>
      <c r="AZ161" s="213">
        <f t="shared" si="181"/>
        <v>0.94192309574160027</v>
      </c>
      <c r="BA161" s="213">
        <f t="shared" si="172"/>
        <v>0.10580583192508319</v>
      </c>
      <c r="BB161" s="213">
        <f t="shared" si="173"/>
        <v>0.89419416807491681</v>
      </c>
      <c r="BC161" s="38">
        <v>0.122085305141583</v>
      </c>
      <c r="BD161" s="38">
        <f t="shared" si="174"/>
        <v>0.877914694858417</v>
      </c>
      <c r="BE161" s="38">
        <v>0.172230733358785</v>
      </c>
      <c r="BF161" s="38">
        <f t="shared" si="174"/>
        <v>0.82776926664121497</v>
      </c>
      <c r="BG161" s="38">
        <v>5.7149098564593E-2</v>
      </c>
      <c r="BH161" s="38">
        <f t="shared" si="175"/>
        <v>0.94285090143540695</v>
      </c>
      <c r="BI161" s="38">
        <v>0.10374809860612408</v>
      </c>
      <c r="BJ161" s="38">
        <v>0.89625190139387589</v>
      </c>
      <c r="BK161" s="39">
        <v>0.11935620009303299</v>
      </c>
      <c r="BL161" s="39">
        <f t="shared" si="176"/>
        <v>0.88064379990696695</v>
      </c>
      <c r="BM161" s="39">
        <v>0.169203122838926</v>
      </c>
      <c r="BN161" s="39">
        <f t="shared" si="177"/>
        <v>0.83079687716107398</v>
      </c>
      <c r="BO161" s="39">
        <v>5.4987591804890198E-2</v>
      </c>
      <c r="BP161" s="39">
        <f t="shared" si="165"/>
        <v>0.94501240819510979</v>
      </c>
      <c r="BQ161" s="39">
        <v>0.1012114325120427</v>
      </c>
      <c r="BR161" s="39">
        <f t="shared" si="178"/>
        <v>0.89878856748795732</v>
      </c>
      <c r="BS161" s="48">
        <v>0.61600659231793098</v>
      </c>
      <c r="BT161" s="49">
        <v>0.38399340768206902</v>
      </c>
      <c r="BU161" s="219"/>
      <c r="CP161" s="21"/>
      <c r="CR161" s="21"/>
      <c r="CS161" s="22"/>
      <c r="CT161" s="22"/>
    </row>
    <row r="162" spans="38:98" x14ac:dyDescent="0.25">
      <c r="AL162" s="6">
        <v>155</v>
      </c>
      <c r="AM162" s="24">
        <v>0.124531432689355</v>
      </c>
      <c r="AN162" s="24">
        <f t="shared" si="166"/>
        <v>0.87546856731064504</v>
      </c>
      <c r="AO162" s="24">
        <v>0.180880171859855</v>
      </c>
      <c r="AP162" s="24">
        <f t="shared" si="167"/>
        <v>0.81911982814014506</v>
      </c>
      <c r="AQ162" s="24">
        <v>5.4570301021820602E-2</v>
      </c>
      <c r="AR162" s="24">
        <f t="shared" si="168"/>
        <v>0.94542969897817941</v>
      </c>
      <c r="AS162" s="24">
        <f t="shared" si="169"/>
        <v>0.10530952213150419</v>
      </c>
      <c r="AT162" s="25">
        <f t="shared" si="135"/>
        <v>0.89469047786849587</v>
      </c>
      <c r="AU162" s="213">
        <v>0.12705468007051399</v>
      </c>
      <c r="AV162" s="213">
        <f t="shared" si="170"/>
        <v>0.87294531992948599</v>
      </c>
      <c r="AW162" s="213">
        <v>0.17400660428291401</v>
      </c>
      <c r="AX162" s="213">
        <f t="shared" ref="AX162" si="204">1-AW162</f>
        <v>0.82599339571708597</v>
      </c>
      <c r="AY162" s="213">
        <v>5.8462185000049599E-2</v>
      </c>
      <c r="AZ162" s="213">
        <f t="shared" si="181"/>
        <v>0.94153781499995037</v>
      </c>
      <c r="BA162" s="213">
        <f t="shared" si="172"/>
        <v>0.10630107490695237</v>
      </c>
      <c r="BB162" s="213">
        <f t="shared" si="173"/>
        <v>0.8936989250930476</v>
      </c>
      <c r="BC162" s="38">
        <v>0.122579352711103</v>
      </c>
      <c r="BD162" s="38">
        <f t="shared" si="174"/>
        <v>0.87742064728889702</v>
      </c>
      <c r="BE162" s="38">
        <v>0.172867500921357</v>
      </c>
      <c r="BF162" s="38">
        <f t="shared" si="174"/>
        <v>0.82713249907864306</v>
      </c>
      <c r="BG162" s="38">
        <v>5.75322127391091E-2</v>
      </c>
      <c r="BH162" s="38">
        <f t="shared" si="175"/>
        <v>0.94246778726089087</v>
      </c>
      <c r="BI162" s="38">
        <v>0.10422394241234423</v>
      </c>
      <c r="BJ162" s="38">
        <v>0.89577605758765577</v>
      </c>
      <c r="BK162" s="39">
        <v>0.119796610117054</v>
      </c>
      <c r="BL162" s="39">
        <f t="shared" si="176"/>
        <v>0.880203389882946</v>
      </c>
      <c r="BM162" s="39">
        <v>0.16984201991566</v>
      </c>
      <c r="BN162" s="39">
        <f t="shared" si="177"/>
        <v>0.83015798008433994</v>
      </c>
      <c r="BO162" s="39">
        <v>5.5324805809239701E-2</v>
      </c>
      <c r="BP162" s="39">
        <f t="shared" si="165"/>
        <v>0.94467519419076029</v>
      </c>
      <c r="BQ162" s="39">
        <v>0.10165002438913881</v>
      </c>
      <c r="BR162" s="39">
        <f t="shared" si="178"/>
        <v>0.89834997561086127</v>
      </c>
      <c r="BS162" s="48">
        <v>0.61787977663599092</v>
      </c>
      <c r="BT162" s="49">
        <v>0.38212022336400903</v>
      </c>
      <c r="BU162" s="219"/>
      <c r="CP162" s="21"/>
      <c r="CR162" s="21"/>
      <c r="CS162" s="22"/>
      <c r="CT162" s="22"/>
    </row>
    <row r="163" spans="38:98" x14ac:dyDescent="0.25">
      <c r="AL163" s="6">
        <v>156</v>
      </c>
      <c r="AM163" s="24">
        <v>0.12502233029854201</v>
      </c>
      <c r="AN163" s="24">
        <f t="shared" si="166"/>
        <v>0.87497766970145796</v>
      </c>
      <c r="AO163" s="24">
        <v>0.181519080893804</v>
      </c>
      <c r="AP163" s="24">
        <f t="shared" si="167"/>
        <v>0.81848091910619603</v>
      </c>
      <c r="AQ163" s="24">
        <v>5.4915247004760498E-2</v>
      </c>
      <c r="AR163" s="24">
        <f t="shared" si="168"/>
        <v>0.94508475299523953</v>
      </c>
      <c r="AS163" s="24">
        <f t="shared" si="169"/>
        <v>0.10576732462031277</v>
      </c>
      <c r="AT163" s="25">
        <f t="shared" si="135"/>
        <v>0.8942326753796872</v>
      </c>
      <c r="AU163" s="213">
        <v>0.12758560313068801</v>
      </c>
      <c r="AV163" s="213">
        <f t="shared" si="170"/>
        <v>0.87241439686931199</v>
      </c>
      <c r="AW163" s="213">
        <v>0.17467003530637801</v>
      </c>
      <c r="AX163" s="213">
        <f t="shared" ref="AX163" si="205">1-AW163</f>
        <v>0.82532996469362196</v>
      </c>
      <c r="AY163" s="213">
        <v>5.8847459090391102E-2</v>
      </c>
      <c r="AZ163" s="213">
        <f t="shared" si="181"/>
        <v>0.94115254090960887</v>
      </c>
      <c r="BA163" s="213">
        <f t="shared" si="172"/>
        <v>0.10679547627256013</v>
      </c>
      <c r="BB163" s="213">
        <f t="shared" si="173"/>
        <v>0.89320452372743997</v>
      </c>
      <c r="BC163" s="38">
        <v>0.12307043423335801</v>
      </c>
      <c r="BD163" s="38">
        <f t="shared" si="174"/>
        <v>0.87692956576664205</v>
      </c>
      <c r="BE163" s="38">
        <v>0.17350092853718399</v>
      </c>
      <c r="BF163" s="38">
        <f t="shared" si="174"/>
        <v>0.82649907146281598</v>
      </c>
      <c r="BG163" s="38">
        <v>5.7915507748772001E-2</v>
      </c>
      <c r="BH163" s="38">
        <f t="shared" si="175"/>
        <v>0.94208449225122803</v>
      </c>
      <c r="BI163" s="38">
        <v>0.10469818174032841</v>
      </c>
      <c r="BJ163" s="38">
        <v>0.8953018182596717</v>
      </c>
      <c r="BK163" s="39">
        <v>0.120236728814604</v>
      </c>
      <c r="BL163" s="39">
        <f t="shared" si="176"/>
        <v>0.87976327118539599</v>
      </c>
      <c r="BM163" s="39">
        <v>0.17047847754068701</v>
      </c>
      <c r="BN163" s="39">
        <f t="shared" si="177"/>
        <v>0.82952152245931299</v>
      </c>
      <c r="BO163" s="39">
        <v>5.56609319678531E-2</v>
      </c>
      <c r="BP163" s="39">
        <f t="shared" si="165"/>
        <v>0.94433906803214684</v>
      </c>
      <c r="BQ163" s="39">
        <v>0.1020874644720977</v>
      </c>
      <c r="BR163" s="39">
        <f t="shared" si="178"/>
        <v>0.89791253552790229</v>
      </c>
      <c r="BS163" s="48">
        <v>0.619736462740334</v>
      </c>
      <c r="BT163" s="49">
        <v>0.380263537259666</v>
      </c>
      <c r="BU163" s="219"/>
      <c r="CP163" s="21"/>
      <c r="CR163" s="21"/>
      <c r="CS163" s="22"/>
      <c r="CT163" s="22"/>
    </row>
    <row r="164" spans="38:98" x14ac:dyDescent="0.25">
      <c r="AL164" s="6">
        <v>157</v>
      </c>
      <c r="AM164" s="24">
        <v>0.12551421468454099</v>
      </c>
      <c r="AN164" s="24">
        <f t="shared" si="166"/>
        <v>0.87448578531545906</v>
      </c>
      <c r="AO164" s="24">
        <v>0.182151268309796</v>
      </c>
      <c r="AP164" s="24">
        <f t="shared" si="167"/>
        <v>0.817848731690204</v>
      </c>
      <c r="AQ164" s="24">
        <v>5.5260620218999301E-2</v>
      </c>
      <c r="AR164" s="24">
        <f t="shared" si="168"/>
        <v>0.94473937978100064</v>
      </c>
      <c r="AS164" s="24">
        <f t="shared" si="169"/>
        <v>0.10622408356420049</v>
      </c>
      <c r="AT164" s="25">
        <f t="shared" si="135"/>
        <v>0.89377591643579957</v>
      </c>
      <c r="AU164" s="213">
        <v>0.12811559822937099</v>
      </c>
      <c r="AV164" s="213">
        <f t="shared" si="170"/>
        <v>0.87188440177062898</v>
      </c>
      <c r="AW164" s="213">
        <v>0.17533107971407499</v>
      </c>
      <c r="AX164" s="213">
        <f t="shared" ref="AX164" si="206">1-AW164</f>
        <v>0.82466892028592498</v>
      </c>
      <c r="AY164" s="213">
        <v>5.9232724763371498E-2</v>
      </c>
      <c r="AZ164" s="213">
        <f t="shared" si="181"/>
        <v>0.94076727523662851</v>
      </c>
      <c r="BA164" s="213">
        <f t="shared" si="172"/>
        <v>0.10728903717649313</v>
      </c>
      <c r="BB164" s="213">
        <f t="shared" si="173"/>
        <v>0.89271096282350682</v>
      </c>
      <c r="BC164" s="38">
        <v>0.123558294715859</v>
      </c>
      <c r="BD164" s="38">
        <f t="shared" si="174"/>
        <v>0.876441705284141</v>
      </c>
      <c r="BE164" s="38">
        <v>0.174130954229612</v>
      </c>
      <c r="BF164" s="38">
        <f t="shared" si="174"/>
        <v>0.825869045770388</v>
      </c>
      <c r="BG164" s="38">
        <v>5.8298985330129303E-2</v>
      </c>
      <c r="BH164" s="38">
        <f t="shared" si="175"/>
        <v>0.94170101466987066</v>
      </c>
      <c r="BI164" s="38">
        <v>0.10517072408658654</v>
      </c>
      <c r="BJ164" s="38">
        <v>0.89482927591341355</v>
      </c>
      <c r="BK164" s="39">
        <v>0.12067684166867899</v>
      </c>
      <c r="BL164" s="39">
        <f t="shared" si="176"/>
        <v>0.87932315833132102</v>
      </c>
      <c r="BM164" s="39">
        <v>0.171112500037821</v>
      </c>
      <c r="BN164" s="39">
        <f t="shared" si="177"/>
        <v>0.82888749996217903</v>
      </c>
      <c r="BO164" s="39">
        <v>5.5996242373483697E-2</v>
      </c>
      <c r="BP164" s="39">
        <f t="shared" si="165"/>
        <v>0.94400375762651634</v>
      </c>
      <c r="BQ164" s="39">
        <v>0.10252396741779182</v>
      </c>
      <c r="BR164" s="39">
        <f t="shared" si="178"/>
        <v>0.89747603258220821</v>
      </c>
      <c r="BS164" s="48">
        <v>0.62157673937993208</v>
      </c>
      <c r="BT164" s="49">
        <v>0.37842326062006798</v>
      </c>
      <c r="BU164" s="219"/>
      <c r="CP164" s="21"/>
      <c r="CR164" s="21"/>
      <c r="CS164" s="22"/>
      <c r="CT164" s="22"/>
    </row>
    <row r="165" spans="38:98" x14ac:dyDescent="0.25">
      <c r="AL165" s="6">
        <v>158</v>
      </c>
      <c r="AM165" s="24">
        <v>0.12600750699701299</v>
      </c>
      <c r="AN165" s="24">
        <f t="shared" si="166"/>
        <v>0.87399249300298698</v>
      </c>
      <c r="AO165" s="24">
        <v>0.18277598402282499</v>
      </c>
      <c r="AP165" s="24">
        <f t="shared" si="167"/>
        <v>0.81722401597717498</v>
      </c>
      <c r="AQ165" s="24">
        <v>5.5606490339586298E-2</v>
      </c>
      <c r="AR165" s="24">
        <f t="shared" si="168"/>
        <v>0.94439350966041369</v>
      </c>
      <c r="AS165" s="24">
        <f t="shared" si="169"/>
        <v>0.10667978905053348</v>
      </c>
      <c r="AT165" s="25">
        <f t="shared" si="135"/>
        <v>0.89332021094946656</v>
      </c>
      <c r="AU165" s="213">
        <v>0.12864466379091499</v>
      </c>
      <c r="AV165" s="213">
        <f t="shared" si="170"/>
        <v>0.87135533620908501</v>
      </c>
      <c r="AW165" s="213">
        <v>0.17598974818174801</v>
      </c>
      <c r="AX165" s="213">
        <f t="shared" ref="AX165" si="207">1-AW165</f>
        <v>0.82401025181825194</v>
      </c>
      <c r="AY165" s="213">
        <v>5.9617980252937602E-2</v>
      </c>
      <c r="AZ165" s="213">
        <f t="shared" si="181"/>
        <v>0.94038201974706237</v>
      </c>
      <c r="BA165" s="213">
        <f t="shared" si="172"/>
        <v>0.107781758773337</v>
      </c>
      <c r="BB165" s="213">
        <f t="shared" si="173"/>
        <v>0.89221824122666304</v>
      </c>
      <c r="BC165" s="38">
        <v>0.124042679166115</v>
      </c>
      <c r="BD165" s="38">
        <f t="shared" si="174"/>
        <v>0.875957320833885</v>
      </c>
      <c r="BE165" s="38">
        <v>0.174757516021988</v>
      </c>
      <c r="BF165" s="38">
        <f t="shared" si="174"/>
        <v>0.82524248397801203</v>
      </c>
      <c r="BG165" s="38">
        <v>5.8682647219728497E-2</v>
      </c>
      <c r="BH165" s="38">
        <f t="shared" si="175"/>
        <v>0.94131735278027151</v>
      </c>
      <c r="BI165" s="38">
        <v>0.105641476947628</v>
      </c>
      <c r="BJ165" s="38">
        <v>0.89435852305237207</v>
      </c>
      <c r="BK165" s="39">
        <v>0.121117234162274</v>
      </c>
      <c r="BL165" s="39">
        <f t="shared" si="176"/>
        <v>0.87888276583772595</v>
      </c>
      <c r="BM165" s="39">
        <v>0.17174409173087599</v>
      </c>
      <c r="BN165" s="39">
        <f t="shared" si="177"/>
        <v>0.82825590826912399</v>
      </c>
      <c r="BO165" s="39">
        <v>5.6331009118884799E-2</v>
      </c>
      <c r="BP165" s="39">
        <f t="shared" si="165"/>
        <v>0.94366899088111522</v>
      </c>
      <c r="BQ165" s="39">
        <v>0.10295974788309342</v>
      </c>
      <c r="BR165" s="39">
        <f t="shared" si="178"/>
        <v>0.89704025211690663</v>
      </c>
      <c r="BS165" s="48">
        <v>0.62340069530376008</v>
      </c>
      <c r="BT165" s="49">
        <v>0.37659930469623998</v>
      </c>
      <c r="BU165" s="219"/>
      <c r="CP165" s="21"/>
      <c r="CR165" s="21"/>
      <c r="CS165" s="22"/>
      <c r="CT165" s="22"/>
    </row>
    <row r="166" spans="38:98" x14ac:dyDescent="0.25">
      <c r="AL166" s="6">
        <v>159</v>
      </c>
      <c r="AM166" s="24">
        <v>0.12650262838561799</v>
      </c>
      <c r="AN166" s="24">
        <f t="shared" si="166"/>
        <v>0.87349737161438201</v>
      </c>
      <c r="AO166" s="24">
        <v>0.18339247794788499</v>
      </c>
      <c r="AP166" s="24">
        <f t="shared" si="167"/>
        <v>0.81660752205211495</v>
      </c>
      <c r="AQ166" s="24">
        <v>5.5952927041571003E-2</v>
      </c>
      <c r="AR166" s="24">
        <f t="shared" si="168"/>
        <v>0.94404707295842905</v>
      </c>
      <c r="AS166" s="24">
        <f t="shared" si="169"/>
        <v>0.10713443116667778</v>
      </c>
      <c r="AT166" s="25">
        <f t="shared" si="135"/>
        <v>0.89286556883332224</v>
      </c>
      <c r="AU166" s="213">
        <v>0.12917279823967301</v>
      </c>
      <c r="AV166" s="213">
        <f t="shared" si="170"/>
        <v>0.87082720176032702</v>
      </c>
      <c r="AW166" s="213">
        <v>0.176646051385142</v>
      </c>
      <c r="AX166" s="213">
        <f t="shared" ref="AX166" si="208">1-AW166</f>
        <v>0.823353948614858</v>
      </c>
      <c r="AY166" s="213">
        <v>6.0003223793036499E-2</v>
      </c>
      <c r="AZ166" s="213">
        <f t="shared" si="181"/>
        <v>0.93999677620696354</v>
      </c>
      <c r="BA166" s="213">
        <f t="shared" si="172"/>
        <v>0.10827364221767809</v>
      </c>
      <c r="BB166" s="213">
        <f t="shared" si="173"/>
        <v>0.89172635778232201</v>
      </c>
      <c r="BC166" s="38">
        <v>0.12452333259163501</v>
      </c>
      <c r="BD166" s="38">
        <f t="shared" si="174"/>
        <v>0.87547666740836494</v>
      </c>
      <c r="BE166" s="38">
        <v>0.175380551937661</v>
      </c>
      <c r="BF166" s="38">
        <f t="shared" si="174"/>
        <v>0.824619448062339</v>
      </c>
      <c r="BG166" s="38">
        <v>5.9066495154117001E-2</v>
      </c>
      <c r="BH166" s="38">
        <f t="shared" si="175"/>
        <v>0.94093350484588301</v>
      </c>
      <c r="BI166" s="38">
        <v>0.1061103478199627</v>
      </c>
      <c r="BJ166" s="38">
        <v>0.89388965218003724</v>
      </c>
      <c r="BK166" s="39">
        <v>0.12155819177838401</v>
      </c>
      <c r="BL166" s="39">
        <f t="shared" si="176"/>
        <v>0.87844180822161599</v>
      </c>
      <c r="BM166" s="39">
        <v>0.17237325694366401</v>
      </c>
      <c r="BN166" s="39">
        <f t="shared" si="177"/>
        <v>0.82762674305633599</v>
      </c>
      <c r="BO166" s="39">
        <v>5.6665504296809499E-2</v>
      </c>
      <c r="BP166" s="39">
        <f t="shared" si="165"/>
        <v>0.9433344957031905</v>
      </c>
      <c r="BQ166" s="39">
        <v>0.10339502052487415</v>
      </c>
      <c r="BR166" s="39">
        <f t="shared" si="178"/>
        <v>0.89660497947512596</v>
      </c>
      <c r="BS166" s="48">
        <v>0.62520841926078896</v>
      </c>
      <c r="BT166" s="49">
        <v>0.37479158073921098</v>
      </c>
      <c r="BU166" s="219"/>
      <c r="CP166" s="21"/>
      <c r="CR166" s="21"/>
      <c r="CS166" s="22"/>
      <c r="CT166" s="22"/>
    </row>
    <row r="167" spans="38:98" x14ac:dyDescent="0.25">
      <c r="AL167" s="6">
        <v>160</v>
      </c>
      <c r="AM167" s="24">
        <v>0.12700000000001699</v>
      </c>
      <c r="AN167" s="24">
        <f t="shared" si="166"/>
        <v>0.87299999999998301</v>
      </c>
      <c r="AO167" s="24">
        <v>0.18399999999997099</v>
      </c>
      <c r="AP167" s="24">
        <f t="shared" si="167"/>
        <v>0.81600000000002904</v>
      </c>
      <c r="AQ167" s="24">
        <v>5.6300000000002799E-2</v>
      </c>
      <c r="AR167" s="24">
        <f t="shared" si="168"/>
        <v>0.94369999999999721</v>
      </c>
      <c r="AS167" s="24">
        <f t="shared" si="169"/>
        <v>0.10758799999999988</v>
      </c>
      <c r="AT167" s="25">
        <f t="shared" si="135"/>
        <v>0.89241200000000009</v>
      </c>
      <c r="AU167" s="213">
        <v>0.12969999999999901</v>
      </c>
      <c r="AV167" s="213">
        <f t="shared" si="170"/>
        <v>0.87030000000000096</v>
      </c>
      <c r="AW167" s="213">
        <v>0.17730000000000001</v>
      </c>
      <c r="AX167" s="213">
        <f t="shared" ref="AX167" si="209">1-AW167</f>
        <v>0.82269999999999999</v>
      </c>
      <c r="AY167" s="213">
        <v>6.0388453617615301E-2</v>
      </c>
      <c r="AZ167" s="213">
        <f t="shared" si="181"/>
        <v>0.93961154638238464</v>
      </c>
      <c r="BA167" s="213">
        <f t="shared" si="172"/>
        <v>0.10876468866410274</v>
      </c>
      <c r="BB167" s="213">
        <f t="shared" si="173"/>
        <v>0.89123531133589728</v>
      </c>
      <c r="BC167" s="38">
        <v>0.124999999999931</v>
      </c>
      <c r="BD167" s="38">
        <f t="shared" si="174"/>
        <v>0.87500000000006906</v>
      </c>
      <c r="BE167" s="38">
        <v>0.17599999999997601</v>
      </c>
      <c r="BF167" s="38">
        <f t="shared" si="174"/>
        <v>0.82400000000002405</v>
      </c>
      <c r="BG167" s="38">
        <v>5.94505308698422E-2</v>
      </c>
      <c r="BH167" s="38">
        <f t="shared" si="175"/>
        <v>0.9405494691301578</v>
      </c>
      <c r="BI167" s="38">
        <v>0.10657724420010051</v>
      </c>
      <c r="BJ167" s="38">
        <v>0.8934227557998996</v>
      </c>
      <c r="BK167" s="39">
        <v>0.12200000000000399</v>
      </c>
      <c r="BL167" s="39">
        <f t="shared" si="176"/>
        <v>0.87799999999999601</v>
      </c>
      <c r="BM167" s="39">
        <v>0.17299999999999999</v>
      </c>
      <c r="BN167" s="39">
        <f t="shared" si="177"/>
        <v>0.82699999999999996</v>
      </c>
      <c r="BO167" s="39">
        <v>5.7000000000011097E-2</v>
      </c>
      <c r="BP167" s="39">
        <f t="shared" si="165"/>
        <v>0.94299999999998896</v>
      </c>
      <c r="BQ167" s="39">
        <v>0.10383000000000633</v>
      </c>
      <c r="BR167" s="39">
        <f t="shared" si="178"/>
        <v>0.89616999999999369</v>
      </c>
      <c r="BS167" s="48">
        <v>0.62699999999999301</v>
      </c>
      <c r="BT167" s="49">
        <v>0.37300000000000699</v>
      </c>
      <c r="BU167" s="219"/>
      <c r="CP167" s="21"/>
      <c r="CR167" s="21"/>
      <c r="CS167" s="22"/>
      <c r="CT167" s="22"/>
    </row>
    <row r="168" spans="38:98" x14ac:dyDescent="0.25">
      <c r="AL168" s="6">
        <v>161</v>
      </c>
      <c r="AM168" s="24">
        <v>0.12749990942109601</v>
      </c>
      <c r="AN168" s="24">
        <f t="shared" si="166"/>
        <v>0.87250009057890399</v>
      </c>
      <c r="AO168" s="24">
        <v>0.18459803619197401</v>
      </c>
      <c r="AP168" s="24">
        <f t="shared" si="167"/>
        <v>0.81540196380802599</v>
      </c>
      <c r="AQ168" s="24">
        <v>5.6647756093356302E-2</v>
      </c>
      <c r="AR168" s="24">
        <f t="shared" si="168"/>
        <v>0.94335224390664374</v>
      </c>
      <c r="AS168" s="24">
        <f t="shared" si="169"/>
        <v>0.10804048804763769</v>
      </c>
      <c r="AT168" s="25">
        <f t="shared" si="135"/>
        <v>0.89195951195236234</v>
      </c>
      <c r="AU168" s="213">
        <v>0.130226268977849</v>
      </c>
      <c r="AV168" s="213">
        <f t="shared" si="170"/>
        <v>0.86977373102215094</v>
      </c>
      <c r="AW168" s="213">
        <v>0.17795160548738501</v>
      </c>
      <c r="AX168" s="213">
        <f t="shared" ref="AX168" si="210">1-AW168</f>
        <v>0.82204839451261502</v>
      </c>
      <c r="AY168" s="213">
        <v>6.0773668583612002E-2</v>
      </c>
      <c r="AZ168" s="213">
        <f t="shared" si="181"/>
        <v>0.93922633141638801</v>
      </c>
      <c r="BA168" s="213">
        <f t="shared" si="172"/>
        <v>0.10925490019369326</v>
      </c>
      <c r="BB168" s="213">
        <f t="shared" si="173"/>
        <v>0.89074509980630678</v>
      </c>
      <c r="BC168" s="38">
        <v>0.12547251344899599</v>
      </c>
      <c r="BD168" s="38">
        <f t="shared" si="174"/>
        <v>0.87452748655100399</v>
      </c>
      <c r="BE168" s="38">
        <v>0.17661585572378299</v>
      </c>
      <c r="BF168" s="38">
        <f t="shared" si="174"/>
        <v>0.82338414427621698</v>
      </c>
      <c r="BG168" s="38">
        <v>5.9834755600969299E-2</v>
      </c>
      <c r="BH168" s="38">
        <f t="shared" si="175"/>
        <v>0.94016524439903071</v>
      </c>
      <c r="BI168" s="38">
        <v>0.10704211356210473</v>
      </c>
      <c r="BJ168" s="38">
        <v>0.89295788643789531</v>
      </c>
      <c r="BK168" s="39">
        <v>0.12244288750570401</v>
      </c>
      <c r="BL168" s="39">
        <f t="shared" si="176"/>
        <v>0.87755711249429602</v>
      </c>
      <c r="BM168" s="39">
        <v>0.173624321115328</v>
      </c>
      <c r="BN168" s="39">
        <f t="shared" si="177"/>
        <v>0.826375678884672</v>
      </c>
      <c r="BO168" s="39">
        <v>5.73347546903413E-2</v>
      </c>
      <c r="BP168" s="39">
        <f t="shared" si="165"/>
        <v>0.94266524530965867</v>
      </c>
      <c r="BQ168" s="39">
        <v>0.10426487614085068</v>
      </c>
      <c r="BR168" s="39">
        <f t="shared" si="178"/>
        <v>0.89573512385914933</v>
      </c>
      <c r="BS168" s="48">
        <v>0.628775578993788</v>
      </c>
      <c r="BT168" s="42">
        <v>0.371224421006212</v>
      </c>
      <c r="BU168" s="219"/>
      <c r="CP168" s="21"/>
      <c r="CR168" s="21"/>
      <c r="CS168" s="22"/>
      <c r="CT168" s="22"/>
    </row>
    <row r="169" spans="38:98" x14ac:dyDescent="0.25">
      <c r="AL169" s="6">
        <v>162</v>
      </c>
      <c r="AM169" s="24">
        <v>0.128002109954653</v>
      </c>
      <c r="AN169" s="24">
        <f t="shared" si="166"/>
        <v>0.871997890045347</v>
      </c>
      <c r="AO169" s="24">
        <v>0.18518701692838399</v>
      </c>
      <c r="AP169" s="24">
        <f t="shared" si="167"/>
        <v>0.81481298307161598</v>
      </c>
      <c r="AQ169" s="24">
        <v>5.6996151013806701E-2</v>
      </c>
      <c r="AR169" s="24">
        <f t="shared" si="168"/>
        <v>0.94300384898619327</v>
      </c>
      <c r="AS169" s="24">
        <f t="shared" si="169"/>
        <v>0.10849189744582183</v>
      </c>
      <c r="AT169" s="25">
        <f t="shared" si="135"/>
        <v>0.89150810255417823</v>
      </c>
      <c r="AU169" s="213">
        <v>0.130751611005584</v>
      </c>
      <c r="AV169" s="213">
        <f t="shared" si="170"/>
        <v>0.86924838899441603</v>
      </c>
      <c r="AW169" s="213">
        <v>0.17860088244964101</v>
      </c>
      <c r="AX169" s="213">
        <f t="shared" ref="AX169" si="211">1-AW169</f>
        <v>0.82139911755035899</v>
      </c>
      <c r="AY169" s="213">
        <v>6.1158870039929002E-2</v>
      </c>
      <c r="AZ169" s="213">
        <f t="shared" si="181"/>
        <v>0.93884112996007096</v>
      </c>
      <c r="BA169" s="213">
        <f t="shared" si="172"/>
        <v>0.1097442825935158</v>
      </c>
      <c r="BB169" s="213">
        <f t="shared" si="173"/>
        <v>0.89025571740648424</v>
      </c>
      <c r="BC169" s="38">
        <v>0.125941053198771</v>
      </c>
      <c r="BD169" s="38">
        <f t="shared" si="174"/>
        <v>0.87405894680122898</v>
      </c>
      <c r="BE169" s="38">
        <v>0.17722834458993</v>
      </c>
      <c r="BF169" s="38">
        <f t="shared" si="174"/>
        <v>0.82277165541007002</v>
      </c>
      <c r="BG169" s="38">
        <v>6.0219168571633501E-2</v>
      </c>
      <c r="BH169" s="38">
        <f t="shared" si="175"/>
        <v>0.93978083142836655</v>
      </c>
      <c r="BI169" s="38">
        <v>0.10750506329025432</v>
      </c>
      <c r="BJ169" s="38">
        <v>0.89249493670974567</v>
      </c>
      <c r="BK169" s="39">
        <v>0.122886855756353</v>
      </c>
      <c r="BL169" s="39">
        <f t="shared" si="176"/>
        <v>0.87711314424364706</v>
      </c>
      <c r="BM169" s="39">
        <v>0.174246204071622</v>
      </c>
      <c r="BN169" s="39">
        <f t="shared" si="177"/>
        <v>0.82575379592837805</v>
      </c>
      <c r="BO169" s="39">
        <v>5.7669972306045897E-2</v>
      </c>
      <c r="BP169" s="39">
        <f t="shared" si="165"/>
        <v>0.94233002769395413</v>
      </c>
      <c r="BQ169" s="39">
        <v>0.10469973948172361</v>
      </c>
      <c r="BR169" s="39">
        <f t="shared" si="178"/>
        <v>0.89530026051827649</v>
      </c>
      <c r="BS169" s="48">
        <v>0.63053550860835794</v>
      </c>
      <c r="BT169" s="49">
        <v>0.369464491391642</v>
      </c>
      <c r="BU169" s="219"/>
      <c r="CP169" s="21"/>
      <c r="CR169" s="21"/>
      <c r="CS169" s="22"/>
      <c r="CT169" s="22"/>
    </row>
    <row r="170" spans="38:98" x14ac:dyDescent="0.25">
      <c r="AL170" s="6">
        <v>163</v>
      </c>
      <c r="AM170" s="24">
        <v>0.128506221337713</v>
      </c>
      <c r="AN170" s="24">
        <f t="shared" si="166"/>
        <v>0.87149377866228694</v>
      </c>
      <c r="AO170" s="24">
        <v>0.18576760871159001</v>
      </c>
      <c r="AP170" s="24">
        <f t="shared" si="167"/>
        <v>0.81423239128840996</v>
      </c>
      <c r="AQ170" s="24">
        <v>5.7345117656954499E-2</v>
      </c>
      <c r="AR170" s="24">
        <f t="shared" si="168"/>
        <v>0.94265488234304551</v>
      </c>
      <c r="AS170" s="24">
        <f t="shared" si="169"/>
        <v>0.1089422327405558</v>
      </c>
      <c r="AT170" s="25">
        <f t="shared" si="135"/>
        <v>0.89105776725944419</v>
      </c>
      <c r="AU170" s="213">
        <v>0.13127603339717001</v>
      </c>
      <c r="AV170" s="213">
        <f t="shared" si="170"/>
        <v>0.86872396660283002</v>
      </c>
      <c r="AW170" s="213">
        <v>0.179247846274429</v>
      </c>
      <c r="AX170" s="213">
        <f t="shared" ref="AX170" si="212">1-AW170</f>
        <v>0.82075215372557098</v>
      </c>
      <c r="AY170" s="213">
        <v>6.1544059958459497E-2</v>
      </c>
      <c r="AZ170" s="213">
        <f t="shared" si="181"/>
        <v>0.93845594004154054</v>
      </c>
      <c r="BA170" s="213">
        <f t="shared" si="172"/>
        <v>0.11023284257713273</v>
      </c>
      <c r="BB170" s="213">
        <f t="shared" si="173"/>
        <v>0.88976715742286727</v>
      </c>
      <c r="BC170" s="38">
        <v>0.12640588655967999</v>
      </c>
      <c r="BD170" s="38">
        <f t="shared" si="174"/>
        <v>0.87359411344032001</v>
      </c>
      <c r="BE170" s="38">
        <v>0.177837749570769</v>
      </c>
      <c r="BF170" s="38">
        <f t="shared" si="174"/>
        <v>0.82216225042923097</v>
      </c>
      <c r="BG170" s="38">
        <v>6.0603768503487497E-2</v>
      </c>
      <c r="BH170" s="38">
        <f t="shared" si="175"/>
        <v>0.93939623149651252</v>
      </c>
      <c r="BI170" s="38">
        <v>0.10796624074638192</v>
      </c>
      <c r="BJ170" s="38">
        <v>0.89203375925361816</v>
      </c>
      <c r="BK170" s="39">
        <v>0.12333184940839501</v>
      </c>
      <c r="BL170" s="39">
        <f t="shared" si="176"/>
        <v>0.87666815059160497</v>
      </c>
      <c r="BM170" s="39">
        <v>0.17486562854248699</v>
      </c>
      <c r="BN170" s="39">
        <f t="shared" si="177"/>
        <v>0.82513437145751301</v>
      </c>
      <c r="BO170" s="39">
        <v>5.8005843154468897E-2</v>
      </c>
      <c r="BP170" s="39">
        <f t="shared" si="165"/>
        <v>0.94199415684553112</v>
      </c>
      <c r="BQ170" s="39">
        <v>0.10513465573243015</v>
      </c>
      <c r="BR170" s="39">
        <f t="shared" si="178"/>
        <v>0.89486534426756981</v>
      </c>
      <c r="BS170" s="48">
        <v>0.63228019393333301</v>
      </c>
      <c r="BT170" s="49">
        <v>0.36771980606666699</v>
      </c>
      <c r="BU170" s="219"/>
      <c r="CP170" s="21"/>
      <c r="CR170" s="21"/>
      <c r="CS170" s="22"/>
      <c r="CT170" s="22"/>
    </row>
    <row r="171" spans="38:98" x14ac:dyDescent="0.25">
      <c r="AL171" s="6">
        <v>164</v>
      </c>
      <c r="AM171" s="24">
        <v>0.129011863307298</v>
      </c>
      <c r="AN171" s="24">
        <f t="shared" si="166"/>
        <v>0.87098813669270203</v>
      </c>
      <c r="AO171" s="24">
        <v>0.18634047804397999</v>
      </c>
      <c r="AP171" s="24">
        <f t="shared" si="167"/>
        <v>0.81365952195601998</v>
      </c>
      <c r="AQ171" s="24">
        <v>5.76945889184E-2</v>
      </c>
      <c r="AR171" s="24">
        <f t="shared" si="168"/>
        <v>0.94230541108160004</v>
      </c>
      <c r="AS171" s="24">
        <f t="shared" si="169"/>
        <v>0.1093914984778418</v>
      </c>
      <c r="AT171" s="25">
        <f t="shared" si="135"/>
        <v>0.89060850152215831</v>
      </c>
      <c r="AU171" s="213">
        <v>0.13179954346657299</v>
      </c>
      <c r="AV171" s="213">
        <f t="shared" si="170"/>
        <v>0.86820045653342703</v>
      </c>
      <c r="AW171" s="213">
        <v>0.179892512349413</v>
      </c>
      <c r="AX171" s="213">
        <f t="shared" ref="AX171" si="213">1-AW171</f>
        <v>0.82010748765058694</v>
      </c>
      <c r="AY171" s="213">
        <v>6.1929240311096999E-2</v>
      </c>
      <c r="AZ171" s="213">
        <f t="shared" si="181"/>
        <v>0.93807075968890297</v>
      </c>
      <c r="BA171" s="213">
        <f t="shared" si="172"/>
        <v>0.11072058685810723</v>
      </c>
      <c r="BB171" s="213">
        <f t="shared" si="173"/>
        <v>0.88927941314189274</v>
      </c>
      <c r="BC171" s="38">
        <v>0.12686728084214699</v>
      </c>
      <c r="BD171" s="38">
        <f t="shared" si="174"/>
        <v>0.87313271915785307</v>
      </c>
      <c r="BE171" s="38">
        <v>0.178444353638648</v>
      </c>
      <c r="BF171" s="38">
        <f t="shared" si="174"/>
        <v>0.82155564636135203</v>
      </c>
      <c r="BG171" s="38">
        <v>6.0988554118184303E-2</v>
      </c>
      <c r="BH171" s="38">
        <f t="shared" si="175"/>
        <v>0.93901144588181573</v>
      </c>
      <c r="BI171" s="38">
        <v>0.10842579329231938</v>
      </c>
      <c r="BJ171" s="38">
        <v>0.89157420670768062</v>
      </c>
      <c r="BK171" s="39">
        <v>0.123777813118273</v>
      </c>
      <c r="BL171" s="39">
        <f t="shared" si="176"/>
        <v>0.87622218688172704</v>
      </c>
      <c r="BM171" s="39">
        <v>0.17548257420152899</v>
      </c>
      <c r="BN171" s="39">
        <f t="shared" si="177"/>
        <v>0.82451742579847098</v>
      </c>
      <c r="BO171" s="39">
        <v>5.8342557542954601E-2</v>
      </c>
      <c r="BP171" s="39">
        <f t="shared" si="165"/>
        <v>0.94165744245704541</v>
      </c>
      <c r="BQ171" s="39">
        <v>0.10556969060277543</v>
      </c>
      <c r="BR171" s="39">
        <f t="shared" si="178"/>
        <v>0.89443030939722468</v>
      </c>
      <c r="BS171" s="48">
        <v>0.63401004005834105</v>
      </c>
      <c r="BT171" s="49">
        <v>0.365989959941659</v>
      </c>
      <c r="BU171" s="219"/>
      <c r="CP171" s="21"/>
      <c r="CR171" s="21"/>
      <c r="CS171" s="22"/>
      <c r="CT171" s="22"/>
    </row>
    <row r="172" spans="38:98" x14ac:dyDescent="0.25">
      <c r="AL172" s="6">
        <v>165</v>
      </c>
      <c r="AM172" s="24">
        <v>0.12951865560043399</v>
      </c>
      <c r="AN172" s="24">
        <f t="shared" si="166"/>
        <v>0.87048134439956604</v>
      </c>
      <c r="AO172" s="24">
        <v>0.18690629142794099</v>
      </c>
      <c r="AP172" s="24">
        <f t="shared" si="167"/>
        <v>0.81309370857205898</v>
      </c>
      <c r="AQ172" s="24">
        <v>5.8044497693743903E-2</v>
      </c>
      <c r="AR172" s="24">
        <f t="shared" si="168"/>
        <v>0.94195550230625613</v>
      </c>
      <c r="AS172" s="24">
        <f t="shared" si="169"/>
        <v>0.10983969920368317</v>
      </c>
      <c r="AT172" s="25">
        <f t="shared" ref="AT172:AT235" si="214">(AP172*0.23)+(AN172*0.31)+(AR172*0.46)</f>
        <v>0.89016030079631681</v>
      </c>
      <c r="AU172" s="213">
        <v>0.13232214852775701</v>
      </c>
      <c r="AV172" s="213">
        <f t="shared" si="170"/>
        <v>0.86767785147224297</v>
      </c>
      <c r="AW172" s="213">
        <v>0.18053489606225401</v>
      </c>
      <c r="AX172" s="213">
        <f t="shared" ref="AX172" si="215">1-AW172</f>
        <v>0.81946510393774596</v>
      </c>
      <c r="AY172" s="213">
        <v>6.2314413069734703E-2</v>
      </c>
      <c r="AZ172" s="213">
        <f t="shared" si="181"/>
        <v>0.93768558693026527</v>
      </c>
      <c r="BA172" s="213">
        <f t="shared" si="172"/>
        <v>0.11120752215000106</v>
      </c>
      <c r="BB172" s="213">
        <f t="shared" si="173"/>
        <v>0.88879247784999893</v>
      </c>
      <c r="BC172" s="38">
        <v>0.12732550335659701</v>
      </c>
      <c r="BD172" s="38">
        <f t="shared" si="174"/>
        <v>0.87267449664340302</v>
      </c>
      <c r="BE172" s="38">
        <v>0.179048439765918</v>
      </c>
      <c r="BF172" s="38">
        <f t="shared" si="174"/>
        <v>0.820951560234082</v>
      </c>
      <c r="BG172" s="38">
        <v>6.1373524137376699E-2</v>
      </c>
      <c r="BH172" s="38">
        <f t="shared" si="175"/>
        <v>0.93862647586262327</v>
      </c>
      <c r="BI172" s="38">
        <v>0.10888386828989949</v>
      </c>
      <c r="BJ172" s="38">
        <v>0.89111613171010062</v>
      </c>
      <c r="BK172" s="39">
        <v>0.124224691542431</v>
      </c>
      <c r="BL172" s="39">
        <f t="shared" si="176"/>
        <v>0.87577530845756901</v>
      </c>
      <c r="BM172" s="39">
        <v>0.17609702072235101</v>
      </c>
      <c r="BN172" s="39">
        <f t="shared" si="177"/>
        <v>0.82390297927764899</v>
      </c>
      <c r="BO172" s="39">
        <v>5.8680305778846899E-2</v>
      </c>
      <c r="BP172" s="39">
        <f t="shared" si="165"/>
        <v>0.94131969422115314</v>
      </c>
      <c r="BQ172" s="39">
        <v>0.10600490980256391</v>
      </c>
      <c r="BR172" s="39">
        <f t="shared" si="178"/>
        <v>0.89399509019743606</v>
      </c>
      <c r="BS172" s="48">
        <v>0.63572545207301201</v>
      </c>
      <c r="BT172" s="49">
        <v>0.36427454792698799</v>
      </c>
      <c r="BU172" s="219"/>
      <c r="CP172" s="21"/>
      <c r="CR172" s="21"/>
      <c r="CS172" s="22"/>
      <c r="CT172" s="22"/>
    </row>
    <row r="173" spans="38:98" x14ac:dyDescent="0.25">
      <c r="AL173" s="6">
        <v>166</v>
      </c>
      <c r="AM173" s="24">
        <v>0.13002621795414501</v>
      </c>
      <c r="AN173" s="24">
        <f t="shared" si="166"/>
        <v>0.86997378204585496</v>
      </c>
      <c r="AO173" s="24">
        <v>0.18746571536586301</v>
      </c>
      <c r="AP173" s="24">
        <f t="shared" si="167"/>
        <v>0.81253428463413702</v>
      </c>
      <c r="AQ173" s="24">
        <v>5.83947768785864E-2</v>
      </c>
      <c r="AR173" s="24">
        <f t="shared" si="168"/>
        <v>0.94160522312141359</v>
      </c>
      <c r="AS173" s="24">
        <f t="shared" si="169"/>
        <v>0.11028683946408319</v>
      </c>
      <c r="AT173" s="25">
        <f t="shared" si="214"/>
        <v>0.88971316053591687</v>
      </c>
      <c r="AU173" s="213">
        <v>0.132843855894687</v>
      </c>
      <c r="AV173" s="213">
        <f t="shared" si="170"/>
        <v>0.86715614410531305</v>
      </c>
      <c r="AW173" s="213">
        <v>0.18117501280061599</v>
      </c>
      <c r="AX173" s="213">
        <f t="shared" ref="AX173" si="216">1-AW173</f>
        <v>0.81882498719938401</v>
      </c>
      <c r="AY173" s="213">
        <v>6.2699580206265995E-2</v>
      </c>
      <c r="AZ173" s="213">
        <f t="shared" si="181"/>
        <v>0.93730041979373402</v>
      </c>
      <c r="BA173" s="213">
        <f t="shared" si="172"/>
        <v>0.11169365516637701</v>
      </c>
      <c r="BB173" s="213">
        <f t="shared" si="173"/>
        <v>0.88830634483362303</v>
      </c>
      <c r="BC173" s="38">
        <v>0.12778082141345401</v>
      </c>
      <c r="BD173" s="38">
        <f t="shared" si="174"/>
        <v>0.87221917858654596</v>
      </c>
      <c r="BE173" s="38">
        <v>0.17965029092493001</v>
      </c>
      <c r="BF173" s="38">
        <f t="shared" si="174"/>
        <v>0.82034970907506999</v>
      </c>
      <c r="BG173" s="38">
        <v>6.1758677282717403E-2</v>
      </c>
      <c r="BH173" s="38">
        <f t="shared" si="175"/>
        <v>0.93824132271728256</v>
      </c>
      <c r="BI173" s="38">
        <v>0.10934061310095466</v>
      </c>
      <c r="BJ173" s="38">
        <v>0.89065938689904534</v>
      </c>
      <c r="BK173" s="39">
        <v>0.124672429337312</v>
      </c>
      <c r="BL173" s="39">
        <f t="shared" si="176"/>
        <v>0.87532757066268796</v>
      </c>
      <c r="BM173" s="39">
        <v>0.176708947778561</v>
      </c>
      <c r="BN173" s="39">
        <f t="shared" si="177"/>
        <v>0.82329105222143895</v>
      </c>
      <c r="BO173" s="39">
        <v>5.9019278169490201E-2</v>
      </c>
      <c r="BP173" s="39">
        <f t="shared" si="165"/>
        <v>0.94098072183050985</v>
      </c>
      <c r="BQ173" s="39">
        <v>0.10644037904160124</v>
      </c>
      <c r="BR173" s="39">
        <f t="shared" si="178"/>
        <v>0.89355962095839891</v>
      </c>
      <c r="BS173" s="48">
        <v>0.63742683506697295</v>
      </c>
      <c r="BT173" s="49">
        <v>0.36257316493302699</v>
      </c>
      <c r="BU173" s="219"/>
      <c r="CP173" s="21"/>
      <c r="CR173" s="21"/>
      <c r="CS173" s="22"/>
      <c r="CT173" s="22"/>
    </row>
    <row r="174" spans="38:98" x14ac:dyDescent="0.25">
      <c r="AL174" s="6">
        <v>167</v>
      </c>
      <c r="AM174" s="24">
        <v>0.13053417010545401</v>
      </c>
      <c r="AN174" s="24">
        <f t="shared" si="166"/>
        <v>0.86946582989454602</v>
      </c>
      <c r="AO174" s="24">
        <v>0.188019416360133</v>
      </c>
      <c r="AP174" s="24">
        <f t="shared" si="167"/>
        <v>0.81198058363986703</v>
      </c>
      <c r="AQ174" s="24">
        <v>5.8745359368528198E-2</v>
      </c>
      <c r="AR174" s="24">
        <f t="shared" si="168"/>
        <v>0.9412546406314718</v>
      </c>
      <c r="AS174" s="24">
        <f t="shared" si="169"/>
        <v>0.11073292380504431</v>
      </c>
      <c r="AT174" s="25">
        <f t="shared" si="214"/>
        <v>0.88926707619495571</v>
      </c>
      <c r="AU174" s="213">
        <v>0.133364672881328</v>
      </c>
      <c r="AV174" s="213">
        <f t="shared" si="170"/>
        <v>0.86663532711867197</v>
      </c>
      <c r="AW174" s="213">
        <v>0.18181287795216</v>
      </c>
      <c r="AX174" s="213">
        <f t="shared" ref="AX174" si="217">1-AW174</f>
        <v>0.81818712204784005</v>
      </c>
      <c r="AY174" s="213">
        <v>6.30847436925841E-2</v>
      </c>
      <c r="AZ174" s="213">
        <f t="shared" si="181"/>
        <v>0.9369152563074159</v>
      </c>
      <c r="BA174" s="213">
        <f t="shared" si="172"/>
        <v>0.11217899262079717</v>
      </c>
      <c r="BB174" s="213">
        <f t="shared" si="173"/>
        <v>0.88782100737920289</v>
      </c>
      <c r="BC174" s="38">
        <v>0.12823350232314401</v>
      </c>
      <c r="BD174" s="38">
        <f t="shared" si="174"/>
        <v>0.87176649767685599</v>
      </c>
      <c r="BE174" s="38">
        <v>0.180250190088033</v>
      </c>
      <c r="BF174" s="38">
        <f t="shared" si="174"/>
        <v>0.819749809911967</v>
      </c>
      <c r="BG174" s="38">
        <v>6.2144012275859299E-2</v>
      </c>
      <c r="BH174" s="38">
        <f t="shared" si="175"/>
        <v>0.93785598772414069</v>
      </c>
      <c r="BI174" s="38">
        <v>0.10979617508731752</v>
      </c>
      <c r="BJ174" s="38">
        <v>0.89020382491268246</v>
      </c>
      <c r="BK174" s="39">
        <v>0.12512097115935999</v>
      </c>
      <c r="BL174" s="39">
        <f t="shared" si="176"/>
        <v>0.87487902884064006</v>
      </c>
      <c r="BM174" s="39">
        <v>0.17731833504376199</v>
      </c>
      <c r="BN174" s="39">
        <f t="shared" si="177"/>
        <v>0.82268166495623807</v>
      </c>
      <c r="BO174" s="39">
        <v>5.9359665022228503E-2</v>
      </c>
      <c r="BP174" s="39">
        <f t="shared" si="165"/>
        <v>0.94064033497777144</v>
      </c>
      <c r="BQ174" s="39">
        <v>0.10687616402969198</v>
      </c>
      <c r="BR174" s="39">
        <f t="shared" si="178"/>
        <v>0.89312383597030798</v>
      </c>
      <c r="BS174" s="48">
        <v>0.63911459412985394</v>
      </c>
      <c r="BT174" s="49">
        <v>0.360885405870146</v>
      </c>
      <c r="BU174" s="219"/>
      <c r="CP174" s="21"/>
      <c r="CR174" s="21"/>
      <c r="CS174" s="22"/>
      <c r="CT174" s="22"/>
    </row>
    <row r="175" spans="38:98" x14ac:dyDescent="0.25">
      <c r="AL175" s="6">
        <v>168</v>
      </c>
      <c r="AM175" s="24">
        <v>0.13104213179138699</v>
      </c>
      <c r="AN175" s="24">
        <f t="shared" si="166"/>
        <v>0.86895786820861298</v>
      </c>
      <c r="AO175" s="24">
        <v>0.18856806091313999</v>
      </c>
      <c r="AP175" s="24">
        <f t="shared" si="167"/>
        <v>0.81143193908686007</v>
      </c>
      <c r="AQ175" s="24">
        <v>5.9096178059169502E-2</v>
      </c>
      <c r="AR175" s="24">
        <f t="shared" si="168"/>
        <v>0.94090382194083055</v>
      </c>
      <c r="AS175" s="24">
        <f t="shared" si="169"/>
        <v>0.11117795677257014</v>
      </c>
      <c r="AT175" s="25">
        <f t="shared" si="214"/>
        <v>0.88882204322742986</v>
      </c>
      <c r="AU175" s="213">
        <v>0.13388460680164599</v>
      </c>
      <c r="AV175" s="213">
        <f t="shared" si="170"/>
        <v>0.86611539319835407</v>
      </c>
      <c r="AW175" s="213">
        <v>0.18244850690455</v>
      </c>
      <c r="AX175" s="213">
        <f t="shared" ref="AX175" si="218">1-AW175</f>
        <v>0.81755149309544994</v>
      </c>
      <c r="AY175" s="213">
        <v>6.3469905500582596E-2</v>
      </c>
      <c r="AZ175" s="213">
        <f t="shared" si="181"/>
        <v>0.93653009449941738</v>
      </c>
      <c r="BA175" s="213">
        <f t="shared" si="172"/>
        <v>0.11266354122682476</v>
      </c>
      <c r="BB175" s="213">
        <f t="shared" si="173"/>
        <v>0.88733645877317524</v>
      </c>
      <c r="BC175" s="38">
        <v>0.128683813396091</v>
      </c>
      <c r="BD175" s="38">
        <f t="shared" si="174"/>
        <v>0.87131618660390897</v>
      </c>
      <c r="BE175" s="38">
        <v>0.18084842022757799</v>
      </c>
      <c r="BF175" s="38">
        <f t="shared" si="174"/>
        <v>0.81915157977242203</v>
      </c>
      <c r="BG175" s="38">
        <v>6.2529527838455196E-2</v>
      </c>
      <c r="BH175" s="38">
        <f t="shared" si="175"/>
        <v>0.93747047216154478</v>
      </c>
      <c r="BI175" s="38">
        <v>0.11025070161082054</v>
      </c>
      <c r="BJ175" s="38">
        <v>0.88974929838917949</v>
      </c>
      <c r="BK175" s="39">
        <v>0.125570261665018</v>
      </c>
      <c r="BL175" s="39">
        <f t="shared" si="176"/>
        <v>0.87442973833498194</v>
      </c>
      <c r="BM175" s="39">
        <v>0.17792516219155999</v>
      </c>
      <c r="BN175" s="39">
        <f t="shared" si="177"/>
        <v>0.82207483780844004</v>
      </c>
      <c r="BO175" s="39">
        <v>5.9701656644406097E-2</v>
      </c>
      <c r="BP175" s="39">
        <f t="shared" si="165"/>
        <v>0.94029834335559392</v>
      </c>
      <c r="BQ175" s="39">
        <v>0.10731233047664118</v>
      </c>
      <c r="BR175" s="39">
        <f t="shared" si="178"/>
        <v>0.89268766952335887</v>
      </c>
      <c r="BS175" s="48">
        <v>0.64078913435128304</v>
      </c>
      <c r="BT175" s="49">
        <v>0.35921086564871701</v>
      </c>
      <c r="BU175" s="219"/>
      <c r="CP175" s="21"/>
      <c r="CR175" s="21"/>
      <c r="CS175" s="22"/>
      <c r="CT175" s="22"/>
    </row>
    <row r="176" spans="38:98" x14ac:dyDescent="0.25">
      <c r="AL176" s="6">
        <v>169</v>
      </c>
      <c r="AM176" s="24">
        <v>0.13154972274896701</v>
      </c>
      <c r="AN176" s="24">
        <f t="shared" si="166"/>
        <v>0.86845027725103296</v>
      </c>
      <c r="AO176" s="24">
        <v>0.18911231552727201</v>
      </c>
      <c r="AP176" s="24">
        <f t="shared" si="167"/>
        <v>0.81088768447272797</v>
      </c>
      <c r="AQ176" s="24">
        <v>5.94471658461109E-2</v>
      </c>
      <c r="AR176" s="24">
        <f t="shared" si="168"/>
        <v>0.94055283415388913</v>
      </c>
      <c r="AS176" s="24">
        <f t="shared" si="169"/>
        <v>0.11162194291266336</v>
      </c>
      <c r="AT176" s="25">
        <f t="shared" si="214"/>
        <v>0.88837805708733664</v>
      </c>
      <c r="AU176" s="213">
        <v>0.13440366496960601</v>
      </c>
      <c r="AV176" s="213">
        <f t="shared" si="170"/>
        <v>0.86559633503039402</v>
      </c>
      <c r="AW176" s="213">
        <v>0.18308191504544799</v>
      </c>
      <c r="AX176" s="213">
        <f t="shared" ref="AX176" si="219">1-AW176</f>
        <v>0.81691808495455198</v>
      </c>
      <c r="AY176" s="213">
        <v>6.3855067602154605E-2</v>
      </c>
      <c r="AZ176" s="213">
        <f t="shared" si="181"/>
        <v>0.93614493239784535</v>
      </c>
      <c r="BA176" s="213">
        <f t="shared" si="172"/>
        <v>0.113147307698022</v>
      </c>
      <c r="BB176" s="213">
        <f t="shared" si="173"/>
        <v>0.88685269230197794</v>
      </c>
      <c r="BC176" s="38">
        <v>0.129132021942719</v>
      </c>
      <c r="BD176" s="38">
        <f t="shared" si="174"/>
        <v>0.870867978057281</v>
      </c>
      <c r="BE176" s="38">
        <v>0.18144526431591501</v>
      </c>
      <c r="BF176" s="38">
        <f t="shared" si="174"/>
        <v>0.81855473568408499</v>
      </c>
      <c r="BG176" s="38">
        <v>6.2915222692158004E-2</v>
      </c>
      <c r="BH176" s="38">
        <f t="shared" si="175"/>
        <v>0.93708477730784201</v>
      </c>
      <c r="BI176" s="38">
        <v>0.11070434003329602</v>
      </c>
      <c r="BJ176" s="38">
        <v>0.8892956599667039</v>
      </c>
      <c r="BK176" s="39">
        <v>0.12602024551073099</v>
      </c>
      <c r="BL176" s="39">
        <f t="shared" si="176"/>
        <v>0.87397975448926901</v>
      </c>
      <c r="BM176" s="39">
        <v>0.17852940889555999</v>
      </c>
      <c r="BN176" s="39">
        <f t="shared" si="177"/>
        <v>0.82147059110443998</v>
      </c>
      <c r="BO176" s="39">
        <v>6.0045443343366998E-2</v>
      </c>
      <c r="BP176" s="39">
        <f t="shared" si="165"/>
        <v>0.93995455665663297</v>
      </c>
      <c r="BQ176" s="39">
        <v>0.10774894409225423</v>
      </c>
      <c r="BR176" s="39">
        <f t="shared" si="178"/>
        <v>0.89225105590774578</v>
      </c>
      <c r="BS176" s="48">
        <v>0.64245086082088898</v>
      </c>
      <c r="BT176" s="49">
        <v>0.35754913917911102</v>
      </c>
      <c r="BU176" s="219"/>
      <c r="CP176" s="21"/>
      <c r="CR176" s="21"/>
      <c r="CS176" s="22"/>
      <c r="CT176" s="22"/>
    </row>
    <row r="177" spans="38:98" x14ac:dyDescent="0.25">
      <c r="AL177" s="6">
        <v>170</v>
      </c>
      <c r="AM177" s="24">
        <v>0.13205656271521801</v>
      </c>
      <c r="AN177" s="24">
        <f t="shared" si="166"/>
        <v>0.86794343728478196</v>
      </c>
      <c r="AO177" s="24">
        <v>0.189652846704918</v>
      </c>
      <c r="AP177" s="24">
        <f t="shared" si="167"/>
        <v>0.810347153295082</v>
      </c>
      <c r="AQ177" s="24">
        <v>5.9798255624952799E-2</v>
      </c>
      <c r="AR177" s="24">
        <f t="shared" si="168"/>
        <v>0.94020174437504722</v>
      </c>
      <c r="AS177" s="24">
        <f t="shared" si="169"/>
        <v>0.11206488677132702</v>
      </c>
      <c r="AT177" s="25">
        <f t="shared" si="214"/>
        <v>0.88793511322867302</v>
      </c>
      <c r="AU177" s="213">
        <v>0.13492185469917201</v>
      </c>
      <c r="AV177" s="213">
        <f t="shared" si="170"/>
        <v>0.86507814530082805</v>
      </c>
      <c r="AW177" s="213">
        <v>0.183713117762517</v>
      </c>
      <c r="AX177" s="213">
        <f t="shared" ref="AX177" si="220">1-AW177</f>
        <v>0.81628688223748302</v>
      </c>
      <c r="AY177" s="213">
        <v>6.4240231969193595E-2</v>
      </c>
      <c r="AZ177" s="213">
        <f t="shared" si="181"/>
        <v>0.9357597680308064</v>
      </c>
      <c r="BA177" s="213">
        <f t="shared" si="172"/>
        <v>0.11363029874795129</v>
      </c>
      <c r="BB177" s="213">
        <f t="shared" si="173"/>
        <v>0.88636970125204884</v>
      </c>
      <c r="BC177" s="38">
        <v>0.129578395273453</v>
      </c>
      <c r="BD177" s="38">
        <f t="shared" si="174"/>
        <v>0.87042160472654695</v>
      </c>
      <c r="BE177" s="38">
        <v>0.182041005325394</v>
      </c>
      <c r="BF177" s="38">
        <f t="shared" si="174"/>
        <v>0.81795899467460598</v>
      </c>
      <c r="BG177" s="38">
        <v>6.3301095558620499E-2</v>
      </c>
      <c r="BH177" s="38">
        <f t="shared" si="175"/>
        <v>0.93669890444137949</v>
      </c>
      <c r="BI177" s="38">
        <v>0.11115723771657647</v>
      </c>
      <c r="BJ177" s="38">
        <v>0.88884276228342352</v>
      </c>
      <c r="BK177" s="39">
        <v>0.126470867352941</v>
      </c>
      <c r="BL177" s="39">
        <f t="shared" si="176"/>
        <v>0.873529132647059</v>
      </c>
      <c r="BM177" s="39">
        <v>0.179131054829368</v>
      </c>
      <c r="BN177" s="39">
        <f t="shared" si="177"/>
        <v>0.82086894517063203</v>
      </c>
      <c r="BO177" s="39">
        <v>6.0391215426455397E-2</v>
      </c>
      <c r="BP177" s="39">
        <f t="shared" si="165"/>
        <v>0.93960878457354458</v>
      </c>
      <c r="BQ177" s="39">
        <v>0.10818607058633584</v>
      </c>
      <c r="BR177" s="39">
        <f t="shared" si="178"/>
        <v>0.89181392941366422</v>
      </c>
      <c r="BS177" s="48">
        <v>0.64410017862830005</v>
      </c>
      <c r="BT177" s="49">
        <v>0.35589982137170001</v>
      </c>
      <c r="BU177" s="219"/>
      <c r="CP177" s="21"/>
      <c r="CR177" s="21"/>
      <c r="CS177" s="22"/>
      <c r="CT177" s="22"/>
    </row>
    <row r="178" spans="38:98" x14ac:dyDescent="0.25">
      <c r="AL178" s="6">
        <v>171</v>
      </c>
      <c r="AM178" s="24">
        <v>0.13256227142716501</v>
      </c>
      <c r="AN178" s="24">
        <f t="shared" si="166"/>
        <v>0.86743772857283497</v>
      </c>
      <c r="AO178" s="24">
        <v>0.190190320948465</v>
      </c>
      <c r="AP178" s="24">
        <f t="shared" si="167"/>
        <v>0.809809679051535</v>
      </c>
      <c r="AQ178" s="24">
        <v>6.0149380291295601E-2</v>
      </c>
      <c r="AR178" s="24">
        <f t="shared" si="168"/>
        <v>0.93985061970870443</v>
      </c>
      <c r="AS178" s="24">
        <f t="shared" si="169"/>
        <v>0.11250679289456408</v>
      </c>
      <c r="AT178" s="25">
        <f t="shared" si="214"/>
        <v>0.887493207105436</v>
      </c>
      <c r="AU178" s="213">
        <v>0.13543918330431001</v>
      </c>
      <c r="AV178" s="213">
        <f t="shared" si="170"/>
        <v>0.86456081669568996</v>
      </c>
      <c r="AW178" s="213">
        <v>0.18434213044341799</v>
      </c>
      <c r="AX178" s="213">
        <f t="shared" ref="AX178" si="221">1-AW178</f>
        <v>0.81565786955658204</v>
      </c>
      <c r="AY178" s="213">
        <v>6.4625400573592895E-2</v>
      </c>
      <c r="AZ178" s="213">
        <f t="shared" si="181"/>
        <v>0.93537459942640711</v>
      </c>
      <c r="BA178" s="213">
        <f t="shared" si="172"/>
        <v>0.11411252109017497</v>
      </c>
      <c r="BB178" s="213">
        <f t="shared" si="173"/>
        <v>0.885887478909825</v>
      </c>
      <c r="BC178" s="38">
        <v>0.13002320069871801</v>
      </c>
      <c r="BD178" s="38">
        <f t="shared" si="174"/>
        <v>0.86997679930128202</v>
      </c>
      <c r="BE178" s="38">
        <v>0.182635926228365</v>
      </c>
      <c r="BF178" s="38">
        <f t="shared" si="174"/>
        <v>0.817364073771635</v>
      </c>
      <c r="BG178" s="38">
        <v>6.3687145159495404E-2</v>
      </c>
      <c r="BH178" s="38">
        <f t="shared" si="175"/>
        <v>0.93631285484050464</v>
      </c>
      <c r="BI178" s="38">
        <v>0.11160954202249442</v>
      </c>
      <c r="BJ178" s="38">
        <v>0.88839045797750571</v>
      </c>
      <c r="BK178" s="39">
        <v>0.12692207184809201</v>
      </c>
      <c r="BL178" s="39">
        <f t="shared" si="176"/>
        <v>0.87307792815190799</v>
      </c>
      <c r="BM178" s="39">
        <v>0.17973007966658799</v>
      </c>
      <c r="BN178" s="39">
        <f t="shared" si="177"/>
        <v>0.82026992033341206</v>
      </c>
      <c r="BO178" s="39">
        <v>6.0739163201015398E-2</v>
      </c>
      <c r="BP178" s="39">
        <f t="shared" si="165"/>
        <v>0.93926083679898464</v>
      </c>
      <c r="BQ178" s="39">
        <v>0.10862377566869084</v>
      </c>
      <c r="BR178" s="39">
        <f t="shared" si="178"/>
        <v>0.89137622433130914</v>
      </c>
      <c r="BS178" s="48">
        <v>0.64573749286314497</v>
      </c>
      <c r="BT178" s="49">
        <v>0.35426250713685498</v>
      </c>
      <c r="BU178" s="219"/>
      <c r="CP178" s="21"/>
      <c r="CR178" s="21"/>
      <c r="CS178" s="22"/>
      <c r="CT178" s="22"/>
    </row>
    <row r="179" spans="38:98" x14ac:dyDescent="0.25">
      <c r="AL179" s="6">
        <v>172</v>
      </c>
      <c r="AM179" s="24">
        <v>0.133066468621832</v>
      </c>
      <c r="AN179" s="24">
        <f t="shared" si="166"/>
        <v>0.86693353137816798</v>
      </c>
      <c r="AO179" s="24">
        <v>0.190725404760301</v>
      </c>
      <c r="AP179" s="24">
        <f t="shared" si="167"/>
        <v>0.80927459523969902</v>
      </c>
      <c r="AQ179" s="24">
        <v>6.0500472740739802E-2</v>
      </c>
      <c r="AR179" s="24">
        <f t="shared" si="168"/>
        <v>0.93949952725926023</v>
      </c>
      <c r="AS179" s="24">
        <f t="shared" si="169"/>
        <v>0.11294766582837747</v>
      </c>
      <c r="AT179" s="25">
        <f t="shared" si="214"/>
        <v>0.88705233417162255</v>
      </c>
      <c r="AU179" s="213">
        <v>0.13595565809898499</v>
      </c>
      <c r="AV179" s="213">
        <f t="shared" si="170"/>
        <v>0.86404434190101498</v>
      </c>
      <c r="AW179" s="213">
        <v>0.18496896847581501</v>
      </c>
      <c r="AX179" s="213">
        <f t="shared" ref="AX179" si="222">1-AW179</f>
        <v>0.81503103152418499</v>
      </c>
      <c r="AY179" s="213">
        <v>6.5010575387245695E-2</v>
      </c>
      <c r="AZ179" s="213">
        <f t="shared" si="181"/>
        <v>0.93498942461275436</v>
      </c>
      <c r="BA179" s="213">
        <f t="shared" si="172"/>
        <v>0.11459398143825583</v>
      </c>
      <c r="BB179" s="213">
        <f t="shared" si="173"/>
        <v>0.88540601856174428</v>
      </c>
      <c r="BC179" s="38">
        <v>0.13046670552893799</v>
      </c>
      <c r="BD179" s="38">
        <f t="shared" si="174"/>
        <v>0.86953329447106198</v>
      </c>
      <c r="BE179" s="38">
        <v>0.18323030999717899</v>
      </c>
      <c r="BF179" s="38">
        <f t="shared" si="174"/>
        <v>0.81676969000282096</v>
      </c>
      <c r="BG179" s="38">
        <v>6.4073370216435596E-2</v>
      </c>
      <c r="BH179" s="38">
        <f t="shared" si="175"/>
        <v>0.93592662978356445</v>
      </c>
      <c r="BI179" s="38">
        <v>0.11206140031288231</v>
      </c>
      <c r="BJ179" s="38">
        <v>0.88793859968711764</v>
      </c>
      <c r="BK179" s="39">
        <v>0.12737380365262799</v>
      </c>
      <c r="BL179" s="39">
        <f t="shared" si="176"/>
        <v>0.87262619634737204</v>
      </c>
      <c r="BM179" s="39">
        <v>0.180326463080827</v>
      </c>
      <c r="BN179" s="39">
        <f t="shared" si="177"/>
        <v>0.819673536919173</v>
      </c>
      <c r="BO179" s="39">
        <v>6.1089476974391203E-2</v>
      </c>
      <c r="BP179" s="39">
        <f t="shared" si="165"/>
        <v>0.93891052302560885</v>
      </c>
      <c r="BQ179" s="39">
        <v>0.10906212504912484</v>
      </c>
      <c r="BR179" s="39">
        <f t="shared" si="178"/>
        <v>0.89093787495087517</v>
      </c>
      <c r="BS179" s="48">
        <v>0.64736320861505292</v>
      </c>
      <c r="BT179" s="49">
        <v>0.35263679138494702</v>
      </c>
      <c r="BU179" s="219"/>
      <c r="CP179" s="21"/>
      <c r="CR179" s="21"/>
      <c r="CS179" s="22"/>
      <c r="CT179" s="22"/>
    </row>
    <row r="180" spans="38:98" x14ac:dyDescent="0.25">
      <c r="AL180" s="6">
        <v>173</v>
      </c>
      <c r="AM180" s="24">
        <v>0.13356877403624301</v>
      </c>
      <c r="AN180" s="24">
        <f t="shared" si="166"/>
        <v>0.86643122596375699</v>
      </c>
      <c r="AO180" s="24">
        <v>0.19125876464281599</v>
      </c>
      <c r="AP180" s="24">
        <f t="shared" si="167"/>
        <v>0.80874123535718401</v>
      </c>
      <c r="AQ180" s="24">
        <v>6.0851465868885901E-2</v>
      </c>
      <c r="AR180" s="24">
        <f t="shared" si="168"/>
        <v>0.9391485341311141</v>
      </c>
      <c r="AS180" s="24">
        <f t="shared" si="169"/>
        <v>0.11338751011877053</v>
      </c>
      <c r="AT180" s="25">
        <f t="shared" si="214"/>
        <v>0.88661248988122954</v>
      </c>
      <c r="AU180" s="213">
        <v>0.13647128639716199</v>
      </c>
      <c r="AV180" s="213">
        <f t="shared" si="170"/>
        <v>0.86352871360283801</v>
      </c>
      <c r="AW180" s="213">
        <v>0.18559364724737001</v>
      </c>
      <c r="AX180" s="213">
        <f t="shared" ref="AX180" si="223">1-AW180</f>
        <v>0.81440635275262996</v>
      </c>
      <c r="AY180" s="213">
        <v>6.5395758382045505E-2</v>
      </c>
      <c r="AZ180" s="213">
        <f t="shared" si="181"/>
        <v>0.93460424161795452</v>
      </c>
      <c r="BA180" s="213">
        <f t="shared" si="172"/>
        <v>0.11507468650575627</v>
      </c>
      <c r="BB180" s="213">
        <f t="shared" si="173"/>
        <v>0.88492531349424386</v>
      </c>
      <c r="BC180" s="38">
        <v>0.130909177074538</v>
      </c>
      <c r="BD180" s="38">
        <f t="shared" si="174"/>
        <v>0.86909082292546203</v>
      </c>
      <c r="BE180" s="38">
        <v>0.18382443960418601</v>
      </c>
      <c r="BF180" s="38">
        <f t="shared" si="174"/>
        <v>0.81617556039581396</v>
      </c>
      <c r="BG180" s="38">
        <v>6.4459769451093996E-2</v>
      </c>
      <c r="BH180" s="38">
        <f t="shared" si="175"/>
        <v>0.935540230548906</v>
      </c>
      <c r="BI180" s="38">
        <v>0.1125129599495728</v>
      </c>
      <c r="BJ180" s="38">
        <v>0.88748704005042722</v>
      </c>
      <c r="BK180" s="39">
        <v>0.12782600742299299</v>
      </c>
      <c r="BL180" s="39">
        <f t="shared" si="176"/>
        <v>0.87217399257700701</v>
      </c>
      <c r="BM180" s="39">
        <v>0.180920184745688</v>
      </c>
      <c r="BN180" s="39">
        <f t="shared" si="177"/>
        <v>0.81907981525431195</v>
      </c>
      <c r="BO180" s="39">
        <v>6.1442347053927003E-2</v>
      </c>
      <c r="BP180" s="39">
        <f t="shared" si="165"/>
        <v>0.93855765294607296</v>
      </c>
      <c r="BQ180" s="39">
        <v>0.10950118443744249</v>
      </c>
      <c r="BR180" s="39">
        <f t="shared" si="178"/>
        <v>0.8904988155625575</v>
      </c>
      <c r="BS180" s="48">
        <v>0.64897773097365197</v>
      </c>
      <c r="BT180" s="49">
        <v>0.35102226902634798</v>
      </c>
      <c r="BU180" s="219"/>
      <c r="CP180" s="21"/>
      <c r="CR180" s="21"/>
      <c r="CS180" s="22"/>
      <c r="CT180" s="22"/>
    </row>
    <row r="181" spans="38:98" x14ac:dyDescent="0.25">
      <c r="AL181" s="6">
        <v>174</v>
      </c>
      <c r="AM181" s="24">
        <v>0.134068807407422</v>
      </c>
      <c r="AN181" s="24">
        <f t="shared" si="166"/>
        <v>0.865931192592578</v>
      </c>
      <c r="AO181" s="24">
        <v>0.19179106709839699</v>
      </c>
      <c r="AP181" s="24">
        <f t="shared" si="167"/>
        <v>0.80820893290160301</v>
      </c>
      <c r="AQ181" s="24">
        <v>6.1202292571334298E-2</v>
      </c>
      <c r="AR181" s="24">
        <f t="shared" si="168"/>
        <v>0.93879770742866575</v>
      </c>
      <c r="AS181" s="24">
        <f t="shared" si="169"/>
        <v>0.11382633031174591</v>
      </c>
      <c r="AT181" s="25">
        <f t="shared" si="214"/>
        <v>0.88617366968825417</v>
      </c>
      <c r="AU181" s="213">
        <v>0.13698607551280501</v>
      </c>
      <c r="AV181" s="213">
        <f t="shared" si="170"/>
        <v>0.86301392448719505</v>
      </c>
      <c r="AW181" s="213">
        <v>0.18621618214574601</v>
      </c>
      <c r="AX181" s="213">
        <f t="shared" ref="AX181" si="224">1-AW181</f>
        <v>0.81378381785425402</v>
      </c>
      <c r="AY181" s="213">
        <v>6.5780951529885501E-2</v>
      </c>
      <c r="AZ181" s="213">
        <f t="shared" si="181"/>
        <v>0.9342190484701145</v>
      </c>
      <c r="BA181" s="213">
        <f t="shared" si="172"/>
        <v>0.11555464300623847</v>
      </c>
      <c r="BB181" s="213">
        <f t="shared" si="173"/>
        <v>0.88444535699376159</v>
      </c>
      <c r="BC181" s="38">
        <v>0.131350882645943</v>
      </c>
      <c r="BD181" s="38">
        <f t="shared" si="174"/>
        <v>0.86864911735405703</v>
      </c>
      <c r="BE181" s="38">
        <v>0.18441859802173499</v>
      </c>
      <c r="BF181" s="38">
        <f t="shared" si="174"/>
        <v>0.81558140197826501</v>
      </c>
      <c r="BG181" s="38">
        <v>6.4846341585123299E-2</v>
      </c>
      <c r="BH181" s="38">
        <f t="shared" si="175"/>
        <v>0.93515365841487674</v>
      </c>
      <c r="BI181" s="38">
        <v>0.1129643682943981</v>
      </c>
      <c r="BJ181" s="38">
        <v>0.88703563170560185</v>
      </c>
      <c r="BK181" s="39">
        <v>0.12827862781562899</v>
      </c>
      <c r="BL181" s="39">
        <f t="shared" si="176"/>
        <v>0.87172137218437107</v>
      </c>
      <c r="BM181" s="39">
        <v>0.18151122433477701</v>
      </c>
      <c r="BN181" s="39">
        <f t="shared" si="177"/>
        <v>0.81848877566522305</v>
      </c>
      <c r="BO181" s="39">
        <v>6.1797963746966902E-2</v>
      </c>
      <c r="BP181" s="39">
        <f t="shared" si="165"/>
        <v>0.93820203625303311</v>
      </c>
      <c r="BQ181" s="39">
        <v>0.10994101954344848</v>
      </c>
      <c r="BR181" s="39">
        <f t="shared" si="178"/>
        <v>0.89005898045655152</v>
      </c>
      <c r="BS181" s="48">
        <v>0.65058146502857195</v>
      </c>
      <c r="BT181" s="49">
        <v>0.349418534971428</v>
      </c>
      <c r="BU181" s="219"/>
      <c r="CP181" s="21"/>
      <c r="CR181" s="21"/>
      <c r="CS181" s="22"/>
      <c r="CT181" s="22"/>
    </row>
    <row r="182" spans="38:98" x14ac:dyDescent="0.25">
      <c r="AL182" s="6">
        <v>175</v>
      </c>
      <c r="AM182" s="24">
        <v>0.13456618847239399</v>
      </c>
      <c r="AN182" s="24">
        <f t="shared" si="166"/>
        <v>0.86543381152760601</v>
      </c>
      <c r="AO182" s="24">
        <v>0.19232297862943301</v>
      </c>
      <c r="AP182" s="24">
        <f t="shared" si="167"/>
        <v>0.80767702137056696</v>
      </c>
      <c r="AQ182" s="24">
        <v>6.15528857436854E-2</v>
      </c>
      <c r="AR182" s="24">
        <f t="shared" si="168"/>
        <v>0.93844711425631455</v>
      </c>
      <c r="AS182" s="24">
        <f t="shared" si="169"/>
        <v>0.11426413095330701</v>
      </c>
      <c r="AT182" s="25">
        <f t="shared" si="214"/>
        <v>0.88573586904669299</v>
      </c>
      <c r="AU182" s="213">
        <v>0.13750003275988101</v>
      </c>
      <c r="AV182" s="213">
        <f t="shared" si="170"/>
        <v>0.86249996724011901</v>
      </c>
      <c r="AW182" s="213">
        <v>0.18683658855860499</v>
      </c>
      <c r="AX182" s="213">
        <f t="shared" ref="AX182" si="225">1-AW182</f>
        <v>0.81316341144139503</v>
      </c>
      <c r="AY182" s="213">
        <v>6.6166156802659207E-2</v>
      </c>
      <c r="AZ182" s="213">
        <f t="shared" si="181"/>
        <v>0.93383384319734075</v>
      </c>
      <c r="BA182" s="213">
        <f t="shared" si="172"/>
        <v>0.11603385765326549</v>
      </c>
      <c r="BB182" s="213">
        <f t="shared" si="173"/>
        <v>0.88396614234673454</v>
      </c>
      <c r="BC182" s="38">
        <v>0.13179208955357599</v>
      </c>
      <c r="BD182" s="38">
        <f t="shared" si="174"/>
        <v>0.86820791044642398</v>
      </c>
      <c r="BE182" s="38">
        <v>0.185013068222177</v>
      </c>
      <c r="BF182" s="38">
        <f t="shared" si="174"/>
        <v>0.814986931777823</v>
      </c>
      <c r="BG182" s="38">
        <v>6.5233085340176494E-2</v>
      </c>
      <c r="BH182" s="38">
        <f t="shared" si="175"/>
        <v>0.93476691465982353</v>
      </c>
      <c r="BI182" s="38">
        <v>0.11341577270919045</v>
      </c>
      <c r="BJ182" s="38">
        <v>0.88658422729080955</v>
      </c>
      <c r="BK182" s="39">
        <v>0.12873160948698101</v>
      </c>
      <c r="BL182" s="39">
        <f t="shared" si="176"/>
        <v>0.87126839051301896</v>
      </c>
      <c r="BM182" s="39">
        <v>0.18209956152170101</v>
      </c>
      <c r="BN182" s="39">
        <f t="shared" si="177"/>
        <v>0.81790043847829896</v>
      </c>
      <c r="BO182" s="39">
        <v>6.2156517360855E-2</v>
      </c>
      <c r="BP182" s="39">
        <f t="shared" si="165"/>
        <v>0.93784348263914497</v>
      </c>
      <c r="BQ182" s="39">
        <v>0.11038169607694864</v>
      </c>
      <c r="BR182" s="39">
        <f t="shared" si="178"/>
        <v>0.88961830392305141</v>
      </c>
      <c r="BS182" s="48">
        <v>0.65217481586944004</v>
      </c>
      <c r="BT182" s="49">
        <v>0.34782518413056002</v>
      </c>
      <c r="BU182" s="219"/>
      <c r="CP182" s="21"/>
      <c r="CR182" s="21"/>
      <c r="CS182" s="22"/>
      <c r="CT182" s="22"/>
    </row>
    <row r="183" spans="38:98" x14ac:dyDescent="0.25">
      <c r="AL183" s="6">
        <v>176</v>
      </c>
      <c r="AM183" s="24">
        <v>0.13506053696818199</v>
      </c>
      <c r="AN183" s="24">
        <f t="shared" si="166"/>
        <v>0.86493946303181801</v>
      </c>
      <c r="AO183" s="24">
        <v>0.19285516573831199</v>
      </c>
      <c r="AP183" s="24">
        <f t="shared" si="167"/>
        <v>0.80714483426168804</v>
      </c>
      <c r="AQ183" s="24">
        <v>6.1903178281539697E-2</v>
      </c>
      <c r="AR183" s="24">
        <f t="shared" si="168"/>
        <v>0.93809682171846032</v>
      </c>
      <c r="AS183" s="24">
        <f t="shared" si="169"/>
        <v>0.11470091658945644</v>
      </c>
      <c r="AT183" s="25">
        <f t="shared" si="214"/>
        <v>0.88529908341054364</v>
      </c>
      <c r="AU183" s="213">
        <v>0.13801316545235301</v>
      </c>
      <c r="AV183" s="213">
        <f t="shared" si="170"/>
        <v>0.86198683454764702</v>
      </c>
      <c r="AW183" s="213">
        <v>0.18745488187360901</v>
      </c>
      <c r="AX183" s="213">
        <f t="shared" ref="AX183" si="226">1-AW183</f>
        <v>0.81254511812639096</v>
      </c>
      <c r="AY183" s="213">
        <v>6.6551376172259896E-2</v>
      </c>
      <c r="AZ183" s="213">
        <f t="shared" si="181"/>
        <v>0.93344862382774008</v>
      </c>
      <c r="BA183" s="213">
        <f t="shared" si="172"/>
        <v>0.11651233716039906</v>
      </c>
      <c r="BB183" s="213">
        <f t="shared" si="173"/>
        <v>0.8834876628396009</v>
      </c>
      <c r="BC183" s="38">
        <v>0.13223306510786401</v>
      </c>
      <c r="BD183" s="38">
        <f t="shared" si="174"/>
        <v>0.86776693489213597</v>
      </c>
      <c r="BE183" s="38">
        <v>0.18560813317786301</v>
      </c>
      <c r="BF183" s="38">
        <f t="shared" si="174"/>
        <v>0.81439186682213704</v>
      </c>
      <c r="BG183" s="38">
        <v>6.5619999437906196E-2</v>
      </c>
      <c r="BH183" s="38">
        <f t="shared" si="175"/>
        <v>0.9343800005620938</v>
      </c>
      <c r="BI183" s="38">
        <v>0.11386732055578319</v>
      </c>
      <c r="BJ183" s="38">
        <v>0.88613267944421681</v>
      </c>
      <c r="BK183" s="39">
        <v>0.12918489709349301</v>
      </c>
      <c r="BL183" s="39">
        <f t="shared" si="176"/>
        <v>0.87081510290650699</v>
      </c>
      <c r="BM183" s="39">
        <v>0.18268517598006201</v>
      </c>
      <c r="BN183" s="39">
        <f t="shared" si="177"/>
        <v>0.81731482401993794</v>
      </c>
      <c r="BO183" s="39">
        <v>6.2518198202935499E-2</v>
      </c>
      <c r="BP183" s="39">
        <f t="shared" si="165"/>
        <v>0.93748180179706453</v>
      </c>
      <c r="BQ183" s="39">
        <v>0.11082327974774744</v>
      </c>
      <c r="BR183" s="39">
        <f t="shared" si="178"/>
        <v>0.88917672025225258</v>
      </c>
      <c r="BS183" s="48">
        <v>0.65375818858588497</v>
      </c>
      <c r="BT183" s="49">
        <v>0.34624181141411497</v>
      </c>
      <c r="BU183" s="219"/>
      <c r="CP183" s="21"/>
      <c r="CR183" s="21"/>
      <c r="CS183" s="22"/>
      <c r="CT183" s="22"/>
    </row>
    <row r="184" spans="38:98" x14ac:dyDescent="0.25">
      <c r="AL184" s="6">
        <v>177</v>
      </c>
      <c r="AM184" s="24">
        <v>0.135551472631811</v>
      </c>
      <c r="AN184" s="24">
        <f t="shared" si="166"/>
        <v>0.864448527368189</v>
      </c>
      <c r="AO184" s="24">
        <v>0.19338829492742199</v>
      </c>
      <c r="AP184" s="24">
        <f t="shared" si="167"/>
        <v>0.80661170507257807</v>
      </c>
      <c r="AQ184" s="24">
        <v>6.2253103080497599E-2</v>
      </c>
      <c r="AR184" s="24">
        <f t="shared" si="168"/>
        <v>0.93774689691950242</v>
      </c>
      <c r="AS184" s="24">
        <f t="shared" si="169"/>
        <v>0.11513669176619737</v>
      </c>
      <c r="AT184" s="25">
        <f t="shared" si="214"/>
        <v>0.88486330823380266</v>
      </c>
      <c r="AU184" s="213">
        <v>0.13852548090418801</v>
      </c>
      <c r="AV184" s="213">
        <f t="shared" si="170"/>
        <v>0.86147451909581196</v>
      </c>
      <c r="AW184" s="213">
        <v>0.188071077478422</v>
      </c>
      <c r="AX184" s="213">
        <f t="shared" ref="AX184" si="227">1-AW184</f>
        <v>0.811928922521578</v>
      </c>
      <c r="AY184" s="213">
        <v>6.6936611610580801E-2</v>
      </c>
      <c r="AZ184" s="213">
        <f t="shared" si="181"/>
        <v>0.93306338838941916</v>
      </c>
      <c r="BA184" s="213">
        <f t="shared" si="172"/>
        <v>0.11699008824120251</v>
      </c>
      <c r="BB184" s="213">
        <f t="shared" si="173"/>
        <v>0.88300991175879751</v>
      </c>
      <c r="BC184" s="38">
        <v>0.13267407661923</v>
      </c>
      <c r="BD184" s="38">
        <f t="shared" si="174"/>
        <v>0.86732592338076997</v>
      </c>
      <c r="BE184" s="38">
        <v>0.18620407586114199</v>
      </c>
      <c r="BF184" s="38">
        <f t="shared" si="174"/>
        <v>0.81379592413885804</v>
      </c>
      <c r="BG184" s="38">
        <v>6.6007082599965294E-2</v>
      </c>
      <c r="BH184" s="38">
        <f t="shared" si="175"/>
        <v>0.93399291740003476</v>
      </c>
      <c r="BI184" s="38">
        <v>0.11431915919600801</v>
      </c>
      <c r="BJ184" s="38">
        <v>0.88568084080399212</v>
      </c>
      <c r="BK184" s="39">
        <v>0.12963843529160601</v>
      </c>
      <c r="BL184" s="39">
        <f t="shared" si="176"/>
        <v>0.87036156470839399</v>
      </c>
      <c r="BM184" s="39">
        <v>0.183268047383468</v>
      </c>
      <c r="BN184" s="39">
        <f t="shared" si="177"/>
        <v>0.81673195261653198</v>
      </c>
      <c r="BO184" s="39">
        <v>6.2883196580552594E-2</v>
      </c>
      <c r="BP184" s="39">
        <f t="shared" si="165"/>
        <v>0.93711680341944736</v>
      </c>
      <c r="BQ184" s="39">
        <v>0.1112658362656497</v>
      </c>
      <c r="BR184" s="39">
        <f t="shared" si="178"/>
        <v>0.88873416373435032</v>
      </c>
      <c r="BS184" s="48">
        <v>0.65533198826753603</v>
      </c>
      <c r="BT184" s="49">
        <v>0.34466801173246397</v>
      </c>
      <c r="BU184" s="219"/>
      <c r="CP184" s="21"/>
      <c r="CR184" s="21"/>
      <c r="CS184" s="22"/>
      <c r="CT184" s="22"/>
    </row>
    <row r="185" spans="38:98" x14ac:dyDescent="0.25">
      <c r="AL185" s="6">
        <v>178</v>
      </c>
      <c r="AM185" s="24">
        <v>0.136038615200305</v>
      </c>
      <c r="AN185" s="24">
        <f t="shared" si="166"/>
        <v>0.86396138479969498</v>
      </c>
      <c r="AO185" s="24">
        <v>0.19392303269915201</v>
      </c>
      <c r="AP185" s="24">
        <f t="shared" si="167"/>
        <v>0.80607696730084799</v>
      </c>
      <c r="AQ185" s="24">
        <v>6.2602593036159601E-2</v>
      </c>
      <c r="AR185" s="24">
        <f t="shared" si="168"/>
        <v>0.93739740696384044</v>
      </c>
      <c r="AS185" s="24">
        <f t="shared" si="169"/>
        <v>0.11557146102953292</v>
      </c>
      <c r="AT185" s="25">
        <f t="shared" si="214"/>
        <v>0.88442853897046714</v>
      </c>
      <c r="AU185" s="213">
        <v>0.13903698642935</v>
      </c>
      <c r="AV185" s="213">
        <f t="shared" si="170"/>
        <v>0.86096301357064997</v>
      </c>
      <c r="AW185" s="213">
        <v>0.188685190760706</v>
      </c>
      <c r="AX185" s="213">
        <f t="shared" ref="AX185" si="228">1-AW185</f>
        <v>0.811314809239294</v>
      </c>
      <c r="AY185" s="213">
        <v>6.7321865089515404E-2</v>
      </c>
      <c r="AZ185" s="213">
        <f t="shared" si="181"/>
        <v>0.93267813491048457</v>
      </c>
      <c r="BA185" s="213">
        <f t="shared" si="172"/>
        <v>0.11746711760923798</v>
      </c>
      <c r="BB185" s="213">
        <f t="shared" si="173"/>
        <v>0.88253288239076211</v>
      </c>
      <c r="BC185" s="38">
        <v>0.133115391398099</v>
      </c>
      <c r="BD185" s="38">
        <f t="shared" si="174"/>
        <v>0.86688460860190097</v>
      </c>
      <c r="BE185" s="38">
        <v>0.18680117924436501</v>
      </c>
      <c r="BF185" s="38">
        <f t="shared" si="174"/>
        <v>0.81319882075563499</v>
      </c>
      <c r="BG185" s="38">
        <v>6.6394333548006695E-2</v>
      </c>
      <c r="BH185" s="38">
        <f t="shared" si="175"/>
        <v>0.93360566645199328</v>
      </c>
      <c r="BI185" s="38">
        <v>0.11477143599169772</v>
      </c>
      <c r="BJ185" s="38">
        <v>0.8852285640083023</v>
      </c>
      <c r="BK185" s="39">
        <v>0.13009216873776699</v>
      </c>
      <c r="BL185" s="39">
        <f t="shared" si="176"/>
        <v>0.86990783126223303</v>
      </c>
      <c r="BM185" s="39">
        <v>0.18384815540552299</v>
      </c>
      <c r="BN185" s="39">
        <f t="shared" si="177"/>
        <v>0.81615184459447698</v>
      </c>
      <c r="BO185" s="39">
        <v>6.3251702801050302E-2</v>
      </c>
      <c r="BP185" s="39">
        <f t="shared" si="165"/>
        <v>0.9367482971989497</v>
      </c>
      <c r="BQ185" s="39">
        <v>0.1117094313404612</v>
      </c>
      <c r="BR185" s="39">
        <f t="shared" si="178"/>
        <v>0.88829056865953882</v>
      </c>
      <c r="BS185" s="48">
        <v>0.65689662000402205</v>
      </c>
      <c r="BT185" s="49">
        <v>0.34310337999597801</v>
      </c>
      <c r="BU185" s="219"/>
      <c r="CP185" s="21"/>
      <c r="CR185" s="21"/>
      <c r="CS185" s="22"/>
      <c r="CT185" s="22"/>
    </row>
    <row r="186" spans="38:98" x14ac:dyDescent="0.25">
      <c r="AL186" s="6">
        <v>179</v>
      </c>
      <c r="AM186" s="24">
        <v>0.13652158441068801</v>
      </c>
      <c r="AN186" s="24">
        <f t="shared" si="166"/>
        <v>0.86347841558931204</v>
      </c>
      <c r="AO186" s="24">
        <v>0.194460045555889</v>
      </c>
      <c r="AP186" s="24">
        <f t="shared" si="167"/>
        <v>0.80553995444411097</v>
      </c>
      <c r="AQ186" s="24">
        <v>6.2951581044126098E-2</v>
      </c>
      <c r="AR186" s="24">
        <f t="shared" si="168"/>
        <v>0.93704841895587387</v>
      </c>
      <c r="AS186" s="24">
        <f t="shared" si="169"/>
        <v>0.11600522892546576</v>
      </c>
      <c r="AT186" s="25">
        <f t="shared" si="214"/>
        <v>0.88399477107453428</v>
      </c>
      <c r="AU186" s="213">
        <v>0.139547689341804</v>
      </c>
      <c r="AV186" s="213">
        <f t="shared" si="170"/>
        <v>0.86045231065819605</v>
      </c>
      <c r="AW186" s="213">
        <v>0.18929723710812199</v>
      </c>
      <c r="AX186" s="213">
        <f t="shared" ref="AX186" si="229">1-AW186</f>
        <v>0.81070276289187804</v>
      </c>
      <c r="AY186" s="213">
        <v>6.7707138580956894E-2</v>
      </c>
      <c r="AZ186" s="213">
        <f t="shared" si="181"/>
        <v>0.93229286141904311</v>
      </c>
      <c r="BA186" s="213">
        <f t="shared" si="172"/>
        <v>0.11794343197806746</v>
      </c>
      <c r="BB186" s="213">
        <f t="shared" si="173"/>
        <v>0.88205656802193255</v>
      </c>
      <c r="BC186" s="38">
        <v>0.13355727675489501</v>
      </c>
      <c r="BD186" s="38">
        <f t="shared" si="174"/>
        <v>0.86644272324510496</v>
      </c>
      <c r="BE186" s="38">
        <v>0.187399726299881</v>
      </c>
      <c r="BF186" s="38">
        <f t="shared" si="174"/>
        <v>0.812600273700119</v>
      </c>
      <c r="BG186" s="38">
        <v>6.6781751003683207E-2</v>
      </c>
      <c r="BH186" s="38">
        <f t="shared" si="175"/>
        <v>0.93321824899631678</v>
      </c>
      <c r="BI186" s="38">
        <v>0.11522429830468436</v>
      </c>
      <c r="BJ186" s="38">
        <v>0.88477570169531572</v>
      </c>
      <c r="BK186" s="39">
        <v>0.130546042088417</v>
      </c>
      <c r="BL186" s="39">
        <f t="shared" si="176"/>
        <v>0.86945395791158298</v>
      </c>
      <c r="BM186" s="39">
        <v>0.184425479719832</v>
      </c>
      <c r="BN186" s="39">
        <f t="shared" si="177"/>
        <v>0.81557452028016797</v>
      </c>
      <c r="BO186" s="39">
        <v>6.3623907171772895E-2</v>
      </c>
      <c r="BP186" s="39">
        <f t="shared" si="165"/>
        <v>0.93637609282822709</v>
      </c>
      <c r="BQ186" s="39">
        <v>0.11215413068198617</v>
      </c>
      <c r="BR186" s="39">
        <f t="shared" si="178"/>
        <v>0.88784586931801379</v>
      </c>
      <c r="BS186" s="48">
        <v>0.65845248888497099</v>
      </c>
      <c r="BT186" s="49">
        <v>0.34154751111502901</v>
      </c>
      <c r="BU186" s="219"/>
      <c r="CP186" s="21"/>
      <c r="CR186" s="21"/>
      <c r="CS186" s="22"/>
      <c r="CT186" s="22"/>
    </row>
    <row r="187" spans="38:98" x14ac:dyDescent="0.25">
      <c r="AL187" s="6">
        <v>180</v>
      </c>
      <c r="AM187" s="24">
        <v>0.13699999999998499</v>
      </c>
      <c r="AN187" s="24">
        <f t="shared" si="166"/>
        <v>0.86300000000001498</v>
      </c>
      <c r="AO187" s="24">
        <v>0.19500000000002199</v>
      </c>
      <c r="AP187" s="24">
        <f t="shared" si="167"/>
        <v>0.80499999999997796</v>
      </c>
      <c r="AQ187" s="24">
        <v>6.3299999999997594E-2</v>
      </c>
      <c r="AR187" s="24">
        <f t="shared" si="168"/>
        <v>0.93670000000000242</v>
      </c>
      <c r="AS187" s="24">
        <f t="shared" si="169"/>
        <v>0.11643799999999929</v>
      </c>
      <c r="AT187" s="25">
        <f t="shared" si="214"/>
        <v>0.88356200000000074</v>
      </c>
      <c r="AU187" s="213">
        <v>0.14005759695551501</v>
      </c>
      <c r="AV187" s="213">
        <f t="shared" si="170"/>
        <v>0.85994240304448499</v>
      </c>
      <c r="AW187" s="213">
        <v>0.189907231908335</v>
      </c>
      <c r="AX187" s="213">
        <f t="shared" ref="AX187" si="230">1-AW187</f>
        <v>0.81009276809166497</v>
      </c>
      <c r="AY187" s="213">
        <v>6.8092434056798795E-2</v>
      </c>
      <c r="AZ187" s="213">
        <f t="shared" si="181"/>
        <v>0.93190756594320123</v>
      </c>
      <c r="BA187" s="213">
        <f t="shared" si="172"/>
        <v>0.11841903806125414</v>
      </c>
      <c r="BB187" s="213">
        <f t="shared" si="173"/>
        <v>0.8815809619387458</v>
      </c>
      <c r="BC187" s="38">
        <v>0.134000000000044</v>
      </c>
      <c r="BD187" s="38">
        <f t="shared" si="174"/>
        <v>0.86599999999995603</v>
      </c>
      <c r="BE187" s="38">
        <v>0.188000000000041</v>
      </c>
      <c r="BF187" s="38">
        <f t="shared" si="174"/>
        <v>0.81199999999995898</v>
      </c>
      <c r="BG187" s="38">
        <v>6.7169333688647498E-2</v>
      </c>
      <c r="BH187" s="38">
        <f t="shared" si="175"/>
        <v>0.93283066631135247</v>
      </c>
      <c r="BI187" s="38">
        <v>0.11567789349680092</v>
      </c>
      <c r="BJ187" s="38">
        <v>0.8843221065031992</v>
      </c>
      <c r="BK187" s="39">
        <v>0.13100000000000001</v>
      </c>
      <c r="BL187" s="39">
        <f t="shared" si="176"/>
        <v>0.86899999999999999</v>
      </c>
      <c r="BM187" s="39">
        <v>0.185</v>
      </c>
      <c r="BN187" s="39">
        <f t="shared" si="177"/>
        <v>0.81499999999999995</v>
      </c>
      <c r="BO187" s="39">
        <v>6.4000000000064505E-2</v>
      </c>
      <c r="BP187" s="39">
        <f t="shared" si="165"/>
        <v>0.93599999999993555</v>
      </c>
      <c r="BQ187" s="39">
        <v>0.11260000000002969</v>
      </c>
      <c r="BR187" s="39">
        <f t="shared" si="178"/>
        <v>0.88739999999997043</v>
      </c>
      <c r="BS187" s="48">
        <v>0.66000000000001302</v>
      </c>
      <c r="BT187" s="49">
        <v>0.33999999999998698</v>
      </c>
      <c r="BU187" s="219"/>
      <c r="CP187" s="21"/>
      <c r="CR187" s="21"/>
      <c r="CS187" s="22"/>
      <c r="CT187" s="22"/>
    </row>
    <row r="188" spans="38:98" x14ac:dyDescent="0.25">
      <c r="AL188" s="6">
        <v>181</v>
      </c>
      <c r="AM188" s="24">
        <v>0.137473603399422</v>
      </c>
      <c r="AN188" s="24">
        <f t="shared" si="166"/>
        <v>0.86252639660057806</v>
      </c>
      <c r="AO188" s="24">
        <v>0.19554338212945099</v>
      </c>
      <c r="AP188" s="24">
        <f t="shared" si="167"/>
        <v>0.80445661787054901</v>
      </c>
      <c r="AQ188" s="24">
        <v>6.3647802107199197E-2</v>
      </c>
      <c r="AR188" s="24">
        <f t="shared" si="168"/>
        <v>0.93635219789280077</v>
      </c>
      <c r="AS188" s="24">
        <f t="shared" si="169"/>
        <v>0.11686978391290619</v>
      </c>
      <c r="AT188" s="25">
        <f t="shared" si="214"/>
        <v>0.88313021608709374</v>
      </c>
      <c r="AU188" s="213">
        <v>0.140566716584449</v>
      </c>
      <c r="AV188" s="213">
        <f t="shared" si="170"/>
        <v>0.85943328341555103</v>
      </c>
      <c r="AW188" s="213">
        <v>0.19051519054900601</v>
      </c>
      <c r="AX188" s="213">
        <f t="shared" ref="AX188" si="231">1-AW188</f>
        <v>0.80948480945099399</v>
      </c>
      <c r="AY188" s="213">
        <v>6.8477753488934298E-2</v>
      </c>
      <c r="AZ188" s="213">
        <f t="shared" si="181"/>
        <v>0.93152224651106574</v>
      </c>
      <c r="BA188" s="213">
        <f t="shared" si="172"/>
        <v>0.11889394257236036</v>
      </c>
      <c r="BB188" s="213">
        <f t="shared" si="173"/>
        <v>0.8811060574276397</v>
      </c>
      <c r="BC188" s="38">
        <v>0.134443773184031</v>
      </c>
      <c r="BD188" s="38">
        <f t="shared" si="174"/>
        <v>0.865556226815969</v>
      </c>
      <c r="BE188" s="38">
        <v>0.188602182836346</v>
      </c>
      <c r="BF188" s="38">
        <f t="shared" si="174"/>
        <v>0.811397817163654</v>
      </c>
      <c r="BG188" s="38">
        <v>6.7557080137949199E-2</v>
      </c>
      <c r="BH188" s="38">
        <f t="shared" si="175"/>
        <v>0.93244291986205075</v>
      </c>
      <c r="BI188" s="38">
        <v>0.11613232860286582</v>
      </c>
      <c r="BJ188" s="38">
        <v>0.88386767139713418</v>
      </c>
      <c r="BK188" s="39">
        <v>0.13145398566809199</v>
      </c>
      <c r="BL188" s="39">
        <f t="shared" si="176"/>
        <v>0.86854601433190803</v>
      </c>
      <c r="BM188" s="39">
        <v>0.18557171213765999</v>
      </c>
      <c r="BN188" s="39">
        <f t="shared" si="177"/>
        <v>0.81442828786234001</v>
      </c>
      <c r="BO188" s="39">
        <v>6.4380092655023494E-2</v>
      </c>
      <c r="BP188" s="39">
        <f t="shared" si="165"/>
        <v>0.93561990734497646</v>
      </c>
      <c r="BQ188" s="39">
        <v>0.11304707197008113</v>
      </c>
      <c r="BR188" s="39">
        <f t="shared" si="178"/>
        <v>0.88695292802991887</v>
      </c>
      <c r="BS188" s="48">
        <v>0.66153945607258802</v>
      </c>
      <c r="BT188" s="49">
        <v>0.33846054392741198</v>
      </c>
      <c r="BU188" s="219"/>
      <c r="CP188" s="21"/>
      <c r="CR188" s="21"/>
      <c r="CS188" s="22"/>
      <c r="CT188" s="22"/>
    </row>
    <row r="189" spans="38:98" x14ac:dyDescent="0.25">
      <c r="AL189" s="6">
        <v>182</v>
      </c>
      <c r="AM189" s="24">
        <v>0.13794262281704001</v>
      </c>
      <c r="AN189" s="24">
        <f t="shared" si="166"/>
        <v>0.86205737718296005</v>
      </c>
      <c r="AO189" s="24">
        <v>0.196089956424116</v>
      </c>
      <c r="AP189" s="24">
        <f t="shared" si="167"/>
        <v>0.80391004357588403</v>
      </c>
      <c r="AQ189" s="24">
        <v>6.3995016800455107E-2</v>
      </c>
      <c r="AR189" s="24">
        <f t="shared" si="168"/>
        <v>0.93600498319954495</v>
      </c>
      <c r="AS189" s="24">
        <f t="shared" si="169"/>
        <v>0.11730061077903843</v>
      </c>
      <c r="AT189" s="25">
        <f t="shared" si="214"/>
        <v>0.88269938922096158</v>
      </c>
      <c r="AU189" s="213">
        <v>0.14107505554257099</v>
      </c>
      <c r="AV189" s="213">
        <f t="shared" si="170"/>
        <v>0.85892494445742895</v>
      </c>
      <c r="AW189" s="213">
        <v>0.19112112841779699</v>
      </c>
      <c r="AX189" s="213">
        <f t="shared" ref="AX189" si="232">1-AW189</f>
        <v>0.80887887158220306</v>
      </c>
      <c r="AY189" s="213">
        <v>6.8863098849256704E-2</v>
      </c>
      <c r="AZ189" s="213">
        <f t="shared" si="181"/>
        <v>0.93113690115074332</v>
      </c>
      <c r="BA189" s="213">
        <f t="shared" si="172"/>
        <v>0.1193681522249484</v>
      </c>
      <c r="BB189" s="213">
        <f t="shared" si="173"/>
        <v>0.88063184777505166</v>
      </c>
      <c r="BC189" s="38">
        <v>0.13488858731758599</v>
      </c>
      <c r="BD189" s="38">
        <f t="shared" si="174"/>
        <v>0.86511141268241398</v>
      </c>
      <c r="BE189" s="38">
        <v>0.189206055376896</v>
      </c>
      <c r="BF189" s="38">
        <f t="shared" si="174"/>
        <v>0.81079394462310406</v>
      </c>
      <c r="BG189" s="38">
        <v>6.7944988140223705E-2</v>
      </c>
      <c r="BH189" s="38">
        <f t="shared" si="175"/>
        <v>0.93205501185977635</v>
      </c>
      <c r="BI189" s="38">
        <v>0.11658754934964066</v>
      </c>
      <c r="BJ189" s="38">
        <v>0.88341245065035945</v>
      </c>
      <c r="BK189" s="39">
        <v>0.13190793644479101</v>
      </c>
      <c r="BL189" s="39">
        <f t="shared" si="176"/>
        <v>0.86809206355520896</v>
      </c>
      <c r="BM189" s="39">
        <v>0.18614067689655001</v>
      </c>
      <c r="BN189" s="39">
        <f t="shared" si="177"/>
        <v>0.81385932310344999</v>
      </c>
      <c r="BO189" s="39">
        <v>6.4763980752765807E-2</v>
      </c>
      <c r="BP189" s="39">
        <f t="shared" si="165"/>
        <v>0.93523601924723421</v>
      </c>
      <c r="BQ189" s="39">
        <v>0.11349524713036399</v>
      </c>
      <c r="BR189" s="39">
        <f t="shared" si="178"/>
        <v>0.88650475286963615</v>
      </c>
      <c r="BS189" s="48">
        <v>0.66307075036139707</v>
      </c>
      <c r="BT189" s="49">
        <v>0.33692924963860299</v>
      </c>
      <c r="BU189" s="219"/>
      <c r="CP189" s="21"/>
      <c r="CR189" s="21"/>
      <c r="CS189" s="22"/>
      <c r="CT189" s="22"/>
    </row>
    <row r="190" spans="38:98" x14ac:dyDescent="0.25">
      <c r="AL190" s="6">
        <v>183</v>
      </c>
      <c r="AM190" s="24">
        <v>0.13840740815508201</v>
      </c>
      <c r="AN190" s="24">
        <f t="shared" si="166"/>
        <v>0.86159259184491799</v>
      </c>
      <c r="AO190" s="24">
        <v>0.19663930695947199</v>
      </c>
      <c r="AP190" s="24">
        <f t="shared" si="167"/>
        <v>0.80336069304052804</v>
      </c>
      <c r="AQ190" s="24">
        <v>6.4341692822314098E-2</v>
      </c>
      <c r="AR190" s="24">
        <f t="shared" si="168"/>
        <v>0.93565830717768594</v>
      </c>
      <c r="AS190" s="24">
        <f t="shared" si="169"/>
        <v>0.11773051582701848</v>
      </c>
      <c r="AT190" s="25">
        <f t="shared" si="214"/>
        <v>0.88226948417298157</v>
      </c>
      <c r="AU190" s="213">
        <v>0.14158262114384501</v>
      </c>
      <c r="AV190" s="213">
        <f t="shared" si="170"/>
        <v>0.85841737885615499</v>
      </c>
      <c r="AW190" s="213">
        <v>0.19172506090237201</v>
      </c>
      <c r="AX190" s="213">
        <f t="shared" ref="AX190" si="233">1-AW190</f>
        <v>0.80827493909762804</v>
      </c>
      <c r="AY190" s="213">
        <v>6.9248472109659495E-2</v>
      </c>
      <c r="AZ190" s="213">
        <f t="shared" si="181"/>
        <v>0.93075152789034055</v>
      </c>
      <c r="BA190" s="213">
        <f t="shared" si="172"/>
        <v>0.11984167373258088</v>
      </c>
      <c r="BB190" s="213">
        <f t="shared" si="173"/>
        <v>0.88015832626741908</v>
      </c>
      <c r="BC190" s="38">
        <v>0.13533437815150001</v>
      </c>
      <c r="BD190" s="38">
        <f t="shared" si="174"/>
        <v>0.86466562184850004</v>
      </c>
      <c r="BE190" s="38">
        <v>0.189811297708945</v>
      </c>
      <c r="BF190" s="38">
        <f t="shared" si="174"/>
        <v>0.810188702291055</v>
      </c>
      <c r="BG190" s="38">
        <v>6.8333055297503401E-2</v>
      </c>
      <c r="BH190" s="38">
        <f t="shared" si="175"/>
        <v>0.93166694470249656</v>
      </c>
      <c r="BI190" s="38">
        <v>0.11704346113687392</v>
      </c>
      <c r="BJ190" s="38">
        <v>0.88295653886312619</v>
      </c>
      <c r="BK190" s="39">
        <v>0.13236178822132799</v>
      </c>
      <c r="BL190" s="39">
        <f t="shared" si="176"/>
        <v>0.86763821177867206</v>
      </c>
      <c r="BM190" s="39">
        <v>0.18670697125843699</v>
      </c>
      <c r="BN190" s="39">
        <f t="shared" si="177"/>
        <v>0.81329302874156295</v>
      </c>
      <c r="BO190" s="39">
        <v>6.5151380971161396E-2</v>
      </c>
      <c r="BP190" s="39">
        <f t="shared" si="165"/>
        <v>0.93484861902883865</v>
      </c>
      <c r="BQ190" s="39">
        <v>0.11394439298478642</v>
      </c>
      <c r="BR190" s="39">
        <f t="shared" si="178"/>
        <v>0.88605560701521358</v>
      </c>
      <c r="BS190" s="48">
        <v>0.66459367375895195</v>
      </c>
      <c r="BT190" s="49">
        <v>0.33540632624104799</v>
      </c>
      <c r="BU190" s="219"/>
      <c r="CP190" s="21"/>
      <c r="CR190" s="21"/>
      <c r="CS190" s="22"/>
      <c r="CT190" s="22"/>
    </row>
    <row r="191" spans="38:98" x14ac:dyDescent="0.25">
      <c r="AL191" s="6">
        <v>184</v>
      </c>
      <c r="AM191" s="24">
        <v>0.138868309315789</v>
      </c>
      <c r="AN191" s="24">
        <f t="shared" si="166"/>
        <v>0.86113169068421103</v>
      </c>
      <c r="AO191" s="24">
        <v>0.19719101781097101</v>
      </c>
      <c r="AP191" s="24">
        <f t="shared" si="167"/>
        <v>0.80280898218902896</v>
      </c>
      <c r="AQ191" s="24">
        <v>6.4687878915324903E-2</v>
      </c>
      <c r="AR191" s="24">
        <f t="shared" si="168"/>
        <v>0.9353121210846751</v>
      </c>
      <c r="AS191" s="24">
        <f t="shared" si="169"/>
        <v>0.11815953428546738</v>
      </c>
      <c r="AT191" s="25">
        <f t="shared" si="214"/>
        <v>0.88184046571453267</v>
      </c>
      <c r="AU191" s="213">
        <v>0.14208942070223601</v>
      </c>
      <c r="AV191" s="213">
        <f t="shared" si="170"/>
        <v>0.85791057929776393</v>
      </c>
      <c r="AW191" s="213">
        <v>0.19232700339039299</v>
      </c>
      <c r="AX191" s="213">
        <f t="shared" ref="AX191" si="234">1-AW191</f>
        <v>0.80767299660960701</v>
      </c>
      <c r="AY191" s="213">
        <v>6.9633875242036E-2</v>
      </c>
      <c r="AZ191" s="213">
        <f t="shared" si="181"/>
        <v>0.93036612475796399</v>
      </c>
      <c r="BA191" s="213">
        <f t="shared" si="172"/>
        <v>0.12031451380882011</v>
      </c>
      <c r="BB191" s="213">
        <f t="shared" si="173"/>
        <v>0.87968548619117981</v>
      </c>
      <c r="BC191" s="38">
        <v>0.135781081436566</v>
      </c>
      <c r="BD191" s="38">
        <f t="shared" si="174"/>
        <v>0.86421891856343402</v>
      </c>
      <c r="BE191" s="38">
        <v>0.190417589919743</v>
      </c>
      <c r="BF191" s="38">
        <f t="shared" si="174"/>
        <v>0.809582410080257</v>
      </c>
      <c r="BG191" s="38">
        <v>6.8721279211820502E-2</v>
      </c>
      <c r="BH191" s="38">
        <f t="shared" si="175"/>
        <v>0.93127872078817953</v>
      </c>
      <c r="BI191" s="38">
        <v>0.1174999693643138</v>
      </c>
      <c r="BJ191" s="38">
        <v>0.88250003063568627</v>
      </c>
      <c r="BK191" s="39">
        <v>0.132815476888933</v>
      </c>
      <c r="BL191" s="39">
        <f t="shared" si="176"/>
        <v>0.86718452311106697</v>
      </c>
      <c r="BM191" s="39">
        <v>0.187270672205086</v>
      </c>
      <c r="BN191" s="39">
        <f t="shared" si="177"/>
        <v>0.81272932779491402</v>
      </c>
      <c r="BO191" s="39">
        <v>6.5542009988080394E-2</v>
      </c>
      <c r="BP191" s="39">
        <f t="shared" si="165"/>
        <v>0.93445799001191965</v>
      </c>
      <c r="BQ191" s="39">
        <v>0.114394377037256</v>
      </c>
      <c r="BR191" s="39">
        <f t="shared" si="178"/>
        <v>0.88560562296274403</v>
      </c>
      <c r="BS191" s="48">
        <v>0.66610801715776402</v>
      </c>
      <c r="BT191" s="42">
        <v>0.33389198284223598</v>
      </c>
      <c r="BU191" s="219"/>
      <c r="CP191" s="21"/>
      <c r="CR191" s="21"/>
      <c r="CS191" s="22"/>
      <c r="CT191" s="22"/>
    </row>
    <row r="192" spans="38:98" x14ac:dyDescent="0.25">
      <c r="AL192" s="6">
        <v>185</v>
      </c>
      <c r="AM192" s="24">
        <v>0.13932567620140701</v>
      </c>
      <c r="AN192" s="24">
        <f t="shared" si="166"/>
        <v>0.86067432379859299</v>
      </c>
      <c r="AO192" s="24">
        <v>0.19774467305406501</v>
      </c>
      <c r="AP192" s="24">
        <f t="shared" si="167"/>
        <v>0.80225532694593493</v>
      </c>
      <c r="AQ192" s="24">
        <v>6.5033623822036493E-2</v>
      </c>
      <c r="AR192" s="24">
        <f t="shared" si="168"/>
        <v>0.93496637617796352</v>
      </c>
      <c r="AS192" s="24">
        <f t="shared" si="169"/>
        <v>0.11858770138300792</v>
      </c>
      <c r="AT192" s="25">
        <f t="shared" si="214"/>
        <v>0.88141229861699211</v>
      </c>
      <c r="AU192" s="213">
        <v>0.14259546153171099</v>
      </c>
      <c r="AV192" s="213">
        <f t="shared" si="170"/>
        <v>0.85740453846828901</v>
      </c>
      <c r="AW192" s="213">
        <v>0.19292697126952299</v>
      </c>
      <c r="AX192" s="213">
        <f t="shared" ref="AX192" si="235">1-AW192</f>
        <v>0.80707302873047704</v>
      </c>
      <c r="AY192" s="213">
        <v>7.0019310218279396E-2</v>
      </c>
      <c r="AZ192" s="213">
        <f t="shared" si="181"/>
        <v>0.92998068978172066</v>
      </c>
      <c r="BA192" s="213">
        <f t="shared" si="172"/>
        <v>0.12078667916722921</v>
      </c>
      <c r="BB192" s="213">
        <f t="shared" si="173"/>
        <v>0.87921332083277082</v>
      </c>
      <c r="BC192" s="38">
        <v>0.13622863292357501</v>
      </c>
      <c r="BD192" s="38">
        <f t="shared" si="174"/>
        <v>0.86377136707642499</v>
      </c>
      <c r="BE192" s="38">
        <v>0.19102461209654301</v>
      </c>
      <c r="BF192" s="38">
        <f t="shared" si="174"/>
        <v>0.80897538790345702</v>
      </c>
      <c r="BG192" s="38">
        <v>6.9109657485207004E-2</v>
      </c>
      <c r="BH192" s="38">
        <f t="shared" si="175"/>
        <v>0.93089034251479297</v>
      </c>
      <c r="BI192" s="38">
        <v>0.11795697943170838</v>
      </c>
      <c r="BJ192" s="38">
        <v>0.88204302056829165</v>
      </c>
      <c r="BK192" s="39">
        <v>0.13326893833883799</v>
      </c>
      <c r="BL192" s="39">
        <f t="shared" si="176"/>
        <v>0.86673106166116198</v>
      </c>
      <c r="BM192" s="39">
        <v>0.187831856718263</v>
      </c>
      <c r="BN192" s="39">
        <f t="shared" si="177"/>
        <v>0.81216814328173703</v>
      </c>
      <c r="BO192" s="39">
        <v>6.5935584481392806E-2</v>
      </c>
      <c r="BP192" s="39">
        <f t="shared" si="165"/>
        <v>0.93406441551860719</v>
      </c>
      <c r="BQ192" s="39">
        <v>0.11484506679168097</v>
      </c>
      <c r="BR192" s="39">
        <f t="shared" si="178"/>
        <v>0.88515493320831906</v>
      </c>
      <c r="BS192" s="48">
        <v>0.66761357145034705</v>
      </c>
      <c r="BT192" s="49">
        <v>0.332386428549653</v>
      </c>
      <c r="BU192" s="219"/>
      <c r="CP192" s="21"/>
      <c r="CR192" s="21"/>
      <c r="CS192" s="22"/>
      <c r="CT192" s="22"/>
    </row>
    <row r="193" spans="38:98" x14ac:dyDescent="0.25">
      <c r="AL193" s="6">
        <v>186</v>
      </c>
      <c r="AM193" s="24">
        <v>0.139779858714176</v>
      </c>
      <c r="AN193" s="24">
        <f t="shared" si="166"/>
        <v>0.86022014128582402</v>
      </c>
      <c r="AO193" s="24">
        <v>0.198299856764209</v>
      </c>
      <c r="AP193" s="24">
        <f t="shared" si="167"/>
        <v>0.80170014323579097</v>
      </c>
      <c r="AQ193" s="24">
        <v>6.5378976284997697E-2</v>
      </c>
      <c r="AR193" s="24">
        <f t="shared" si="168"/>
        <v>0.93462102371500233</v>
      </c>
      <c r="AS193" s="24">
        <f t="shared" si="169"/>
        <v>0.11901505234826157</v>
      </c>
      <c r="AT193" s="25">
        <f t="shared" si="214"/>
        <v>0.8809849476517384</v>
      </c>
      <c r="AU193" s="213">
        <v>0.14310075094623301</v>
      </c>
      <c r="AV193" s="213">
        <f t="shared" si="170"/>
        <v>0.85689924905376702</v>
      </c>
      <c r="AW193" s="213">
        <v>0.19352497992742301</v>
      </c>
      <c r="AX193" s="213">
        <f t="shared" ref="AX193" si="236">1-AW193</f>
        <v>0.80647502007257699</v>
      </c>
      <c r="AY193" s="213">
        <v>7.0404779010283206E-2</v>
      </c>
      <c r="AZ193" s="213">
        <f t="shared" si="181"/>
        <v>0.92959522098971681</v>
      </c>
      <c r="BA193" s="213">
        <f t="shared" si="172"/>
        <v>0.1212581765213698</v>
      </c>
      <c r="BB193" s="213">
        <f t="shared" si="173"/>
        <v>0.87874182347863028</v>
      </c>
      <c r="BC193" s="38">
        <v>0.136676968363317</v>
      </c>
      <c r="BD193" s="38">
        <f t="shared" si="174"/>
        <v>0.863323031636683</v>
      </c>
      <c r="BE193" s="38">
        <v>0.191632044326596</v>
      </c>
      <c r="BF193" s="38">
        <f t="shared" si="174"/>
        <v>0.80836795567340403</v>
      </c>
      <c r="BG193" s="38">
        <v>6.9498187719695306E-2</v>
      </c>
      <c r="BH193" s="38">
        <f t="shared" si="175"/>
        <v>0.93050181228030471</v>
      </c>
      <c r="BI193" s="38">
        <v>0.11841439673880519</v>
      </c>
      <c r="BJ193" s="38">
        <v>0.88158560326119484</v>
      </c>
      <c r="BK193" s="39">
        <v>0.133722108462272</v>
      </c>
      <c r="BL193" s="39">
        <f t="shared" si="176"/>
        <v>0.86627789153772805</v>
      </c>
      <c r="BM193" s="39">
        <v>0.18839060177973299</v>
      </c>
      <c r="BN193" s="39">
        <f t="shared" si="177"/>
        <v>0.81160939822026701</v>
      </c>
      <c r="BO193" s="39">
        <v>6.6331821128968793E-2</v>
      </c>
      <c r="BP193" s="39">
        <f t="shared" si="165"/>
        <v>0.93366817887103126</v>
      </c>
      <c r="BQ193" s="39">
        <v>0.11529632975196856</v>
      </c>
      <c r="BR193" s="39">
        <f t="shared" si="178"/>
        <v>0.88470367024803154</v>
      </c>
      <c r="BS193" s="48">
        <v>0.66911012752921195</v>
      </c>
      <c r="BT193" s="49">
        <v>0.33088987247078799</v>
      </c>
      <c r="BU193" s="219"/>
      <c r="CP193" s="21"/>
      <c r="CR193" s="21"/>
      <c r="CS193" s="22"/>
      <c r="CT193" s="22"/>
    </row>
    <row r="194" spans="38:98" x14ac:dyDescent="0.25">
      <c r="AL194" s="6">
        <v>187</v>
      </c>
      <c r="AM194" s="24">
        <v>0.14023120675634199</v>
      </c>
      <c r="AN194" s="24">
        <f t="shared" si="166"/>
        <v>0.85976879324365796</v>
      </c>
      <c r="AO194" s="24">
        <v>0.198856153016855</v>
      </c>
      <c r="AP194" s="24">
        <f t="shared" si="167"/>
        <v>0.801143846983145</v>
      </c>
      <c r="AQ194" s="24">
        <v>6.5723985046757194E-2</v>
      </c>
      <c r="AR194" s="24">
        <f t="shared" si="168"/>
        <v>0.93427601495324275</v>
      </c>
      <c r="AS194" s="24">
        <f t="shared" si="169"/>
        <v>0.11944162240985097</v>
      </c>
      <c r="AT194" s="25">
        <f t="shared" si="214"/>
        <v>0.8805583775901491</v>
      </c>
      <c r="AU194" s="213">
        <v>0.14360529625976801</v>
      </c>
      <c r="AV194" s="213">
        <f t="shared" si="170"/>
        <v>0.85639470374023197</v>
      </c>
      <c r="AW194" s="213">
        <v>0.19412104475175701</v>
      </c>
      <c r="AX194" s="213">
        <f t="shared" ref="AX194" si="237">1-AW194</f>
        <v>0.80587895524824305</v>
      </c>
      <c r="AY194" s="213">
        <v>7.0790283589940606E-2</v>
      </c>
      <c r="AZ194" s="213">
        <f t="shared" si="181"/>
        <v>0.92920971641005945</v>
      </c>
      <c r="BA194" s="213">
        <f t="shared" si="172"/>
        <v>0.12172901258480488</v>
      </c>
      <c r="BB194" s="213">
        <f t="shared" si="173"/>
        <v>0.87827098741519516</v>
      </c>
      <c r="BC194" s="38">
        <v>0.13712602350658501</v>
      </c>
      <c r="BD194" s="38">
        <f t="shared" si="174"/>
        <v>0.86287397649341502</v>
      </c>
      <c r="BE194" s="38">
        <v>0.192239566697154</v>
      </c>
      <c r="BF194" s="38">
        <f t="shared" si="174"/>
        <v>0.80776043330284597</v>
      </c>
      <c r="BG194" s="38">
        <v>6.9886867517317597E-2</v>
      </c>
      <c r="BH194" s="38">
        <f t="shared" si="175"/>
        <v>0.93011313248268235</v>
      </c>
      <c r="BI194" s="38">
        <v>0.11887212668535287</v>
      </c>
      <c r="BJ194" s="38">
        <v>0.88112787331464715</v>
      </c>
      <c r="BK194" s="39">
        <v>0.134174923150466</v>
      </c>
      <c r="BL194" s="39">
        <f t="shared" si="176"/>
        <v>0.86582507684953403</v>
      </c>
      <c r="BM194" s="39">
        <v>0.188946984371263</v>
      </c>
      <c r="BN194" s="39">
        <f t="shared" si="177"/>
        <v>0.811053015628737</v>
      </c>
      <c r="BO194" s="39">
        <v>6.6730436608678501E-2</v>
      </c>
      <c r="BP194" s="39">
        <f t="shared" si="165"/>
        <v>0.9332695633913215</v>
      </c>
      <c r="BQ194" s="39">
        <v>0.11574803342202705</v>
      </c>
      <c r="BR194" s="39">
        <f t="shared" si="178"/>
        <v>0.88425196657797289</v>
      </c>
      <c r="BS194" s="48">
        <v>0.67059747628687294</v>
      </c>
      <c r="BT194" s="49">
        <v>0.329402523713127</v>
      </c>
      <c r="BU194" s="219"/>
      <c r="CP194" s="21"/>
      <c r="CR194" s="21"/>
      <c r="CS194" s="22"/>
      <c r="CT194" s="22"/>
    </row>
    <row r="195" spans="38:98" x14ac:dyDescent="0.25">
      <c r="AL195" s="6">
        <v>188</v>
      </c>
      <c r="AM195" s="24">
        <v>0.140680070230145</v>
      </c>
      <c r="AN195" s="24">
        <f t="shared" si="166"/>
        <v>0.85931992976985505</v>
      </c>
      <c r="AO195" s="24">
        <v>0.19941314588745501</v>
      </c>
      <c r="AP195" s="24">
        <f t="shared" si="167"/>
        <v>0.80058685411254493</v>
      </c>
      <c r="AQ195" s="24">
        <v>6.6068698849863994E-2</v>
      </c>
      <c r="AR195" s="24">
        <f t="shared" si="168"/>
        <v>0.93393130115013601</v>
      </c>
      <c r="AS195" s="24">
        <f t="shared" si="169"/>
        <v>0.11986744679639705</v>
      </c>
      <c r="AT195" s="25">
        <f t="shared" si="214"/>
        <v>0.88013255320360295</v>
      </c>
      <c r="AU195" s="213">
        <v>0.144109104786281</v>
      </c>
      <c r="AV195" s="213">
        <f t="shared" si="170"/>
        <v>0.85589089521371897</v>
      </c>
      <c r="AW195" s="213">
        <v>0.19471518113018699</v>
      </c>
      <c r="AX195" s="213">
        <f t="shared" ref="AX195" si="238">1-AW195</f>
        <v>0.80528481886981296</v>
      </c>
      <c r="AY195" s="213">
        <v>7.1175825929145106E-2</v>
      </c>
      <c r="AZ195" s="213">
        <f t="shared" si="181"/>
        <v>0.92882417407085494</v>
      </c>
      <c r="BA195" s="213">
        <f t="shared" si="172"/>
        <v>0.12219919407109686</v>
      </c>
      <c r="BB195" s="213">
        <f t="shared" si="173"/>
        <v>0.87780080592890308</v>
      </c>
      <c r="BC195" s="38">
        <v>0.13757573410417001</v>
      </c>
      <c r="BD195" s="38">
        <f t="shared" si="174"/>
        <v>0.86242426589582999</v>
      </c>
      <c r="BE195" s="38">
        <v>0.19284685929546899</v>
      </c>
      <c r="BF195" s="38">
        <f t="shared" si="174"/>
        <v>0.80715314070453104</v>
      </c>
      <c r="BG195" s="38">
        <v>7.0275694480105899E-2</v>
      </c>
      <c r="BH195" s="38">
        <f t="shared" si="175"/>
        <v>0.92972430551989405</v>
      </c>
      <c r="BI195" s="38">
        <v>0.11933007467109928</v>
      </c>
      <c r="BJ195" s="38">
        <v>0.88066992532890076</v>
      </c>
      <c r="BK195" s="39">
        <v>0.13462731829464999</v>
      </c>
      <c r="BL195" s="39">
        <f t="shared" si="176"/>
        <v>0.86537268170534998</v>
      </c>
      <c r="BM195" s="39">
        <v>0.189501081474618</v>
      </c>
      <c r="BN195" s="39">
        <f t="shared" si="177"/>
        <v>0.81049891852538203</v>
      </c>
      <c r="BO195" s="39">
        <v>6.7131147598392005E-2</v>
      </c>
      <c r="BP195" s="39">
        <f t="shared" si="165"/>
        <v>0.932868852401608</v>
      </c>
      <c r="BQ195" s="39">
        <v>0.11620004530576397</v>
      </c>
      <c r="BR195" s="39">
        <f t="shared" si="178"/>
        <v>0.883799954694236</v>
      </c>
      <c r="BS195" s="48">
        <v>0.67207540861584203</v>
      </c>
      <c r="BT195" s="49">
        <v>0.32792459138415803</v>
      </c>
      <c r="BU195" s="219"/>
      <c r="CP195" s="21"/>
      <c r="CR195" s="21"/>
      <c r="CS195" s="22"/>
      <c r="CT195" s="22"/>
    </row>
    <row r="196" spans="38:98" x14ac:dyDescent="0.25">
      <c r="AL196" s="6">
        <v>189</v>
      </c>
      <c r="AM196" s="24">
        <v>0.14112679903782999</v>
      </c>
      <c r="AN196" s="24">
        <f t="shared" si="166"/>
        <v>0.85887320096217001</v>
      </c>
      <c r="AO196" s="24">
        <v>0.19997041945146299</v>
      </c>
      <c r="AP196" s="24">
        <f t="shared" si="167"/>
        <v>0.80002958054853701</v>
      </c>
      <c r="AQ196" s="24">
        <v>6.6413166436866802E-2</v>
      </c>
      <c r="AR196" s="24">
        <f t="shared" si="168"/>
        <v>0.93358683356313321</v>
      </c>
      <c r="AS196" s="24">
        <f t="shared" si="169"/>
        <v>0.12029256073652252</v>
      </c>
      <c r="AT196" s="25">
        <f t="shared" si="214"/>
        <v>0.8797074392634775</v>
      </c>
      <c r="AU196" s="213">
        <v>0.14461218383973701</v>
      </c>
      <c r="AV196" s="213">
        <f t="shared" si="170"/>
        <v>0.85538781616026305</v>
      </c>
      <c r="AW196" s="213">
        <v>0.195307404450376</v>
      </c>
      <c r="AX196" s="213">
        <f t="shared" ref="AX196" si="239">1-AW196</f>
        <v>0.80469259554962402</v>
      </c>
      <c r="AY196" s="213">
        <v>7.1561407999789897E-2</v>
      </c>
      <c r="AZ196" s="213">
        <f t="shared" si="181"/>
        <v>0.92843859200021006</v>
      </c>
      <c r="BA196" s="213">
        <f t="shared" si="172"/>
        <v>0.12266872769380831</v>
      </c>
      <c r="BB196" s="213">
        <f t="shared" si="173"/>
        <v>0.87733127230619168</v>
      </c>
      <c r="BC196" s="38">
        <v>0.13802603590686399</v>
      </c>
      <c r="BD196" s="38">
        <f t="shared" si="174"/>
        <v>0.86197396409313598</v>
      </c>
      <c r="BE196" s="38">
        <v>0.19345360220879301</v>
      </c>
      <c r="BF196" s="38">
        <f t="shared" si="174"/>
        <v>0.80654639779120696</v>
      </c>
      <c r="BG196" s="38">
        <v>7.0664666210092694E-2</v>
      </c>
      <c r="BH196" s="38">
        <f t="shared" si="175"/>
        <v>0.92933533378990729</v>
      </c>
      <c r="BI196" s="38">
        <v>0.11978814609579287</v>
      </c>
      <c r="BJ196" s="38">
        <v>0.88021185390420709</v>
      </c>
      <c r="BK196" s="39">
        <v>0.13507922978605399</v>
      </c>
      <c r="BL196" s="39">
        <f t="shared" si="176"/>
        <v>0.86492077021394598</v>
      </c>
      <c r="BM196" s="39">
        <v>0.19005297007156399</v>
      </c>
      <c r="BN196" s="39">
        <f t="shared" si="177"/>
        <v>0.80994702992843604</v>
      </c>
      <c r="BO196" s="39">
        <v>6.7533670775979202E-2</v>
      </c>
      <c r="BP196" s="39">
        <f t="shared" si="165"/>
        <v>0.93246632922402084</v>
      </c>
      <c r="BQ196" s="39">
        <v>0.11665223290708689</v>
      </c>
      <c r="BR196" s="39">
        <f t="shared" si="178"/>
        <v>0.88334776709291318</v>
      </c>
      <c r="BS196" s="48">
        <v>0.67354371540863001</v>
      </c>
      <c r="BT196" s="49">
        <v>0.32645628459136999</v>
      </c>
      <c r="BU196" s="219"/>
      <c r="CP196" s="21"/>
      <c r="CR196" s="21"/>
      <c r="CS196" s="22"/>
      <c r="CT196" s="22"/>
    </row>
    <row r="197" spans="38:98" x14ac:dyDescent="0.25">
      <c r="AL197" s="6">
        <v>190</v>
      </c>
      <c r="AM197" s="24">
        <v>0.141571743081638</v>
      </c>
      <c r="AN197" s="24">
        <f t="shared" si="166"/>
        <v>0.858428256918362</v>
      </c>
      <c r="AO197" s="24">
        <v>0.20052755778433101</v>
      </c>
      <c r="AP197" s="24">
        <f t="shared" si="167"/>
        <v>0.79947244221566893</v>
      </c>
      <c r="AQ197" s="24">
        <v>6.6757436550314395E-2</v>
      </c>
      <c r="AR197" s="24">
        <f t="shared" si="168"/>
        <v>0.93324256344968559</v>
      </c>
      <c r="AS197" s="24">
        <f t="shared" si="169"/>
        <v>0.12071699945884853</v>
      </c>
      <c r="AT197" s="25">
        <f t="shared" si="214"/>
        <v>0.87928300054115149</v>
      </c>
      <c r="AU197" s="213">
        <v>0.14511454073410099</v>
      </c>
      <c r="AV197" s="213">
        <f t="shared" si="170"/>
        <v>0.85488545926589898</v>
      </c>
      <c r="AW197" s="213">
        <v>0.19589773009998501</v>
      </c>
      <c r="AX197" s="213">
        <f t="shared" ref="AX197" si="240">1-AW197</f>
        <v>0.80410226990001499</v>
      </c>
      <c r="AY197" s="213">
        <v>7.1947031773768294E-2</v>
      </c>
      <c r="AZ197" s="213">
        <f t="shared" si="181"/>
        <v>0.92805296822623173</v>
      </c>
      <c r="BA197" s="213">
        <f t="shared" si="172"/>
        <v>0.12313762016650127</v>
      </c>
      <c r="BB197" s="213">
        <f t="shared" si="173"/>
        <v>0.8768623798334988</v>
      </c>
      <c r="BC197" s="38">
        <v>0.138476864665457</v>
      </c>
      <c r="BD197" s="38">
        <f t="shared" si="174"/>
        <v>0.86152313533454294</v>
      </c>
      <c r="BE197" s="38">
        <v>0.19405947552437799</v>
      </c>
      <c r="BF197" s="38">
        <f t="shared" si="174"/>
        <v>0.80594052447562203</v>
      </c>
      <c r="BG197" s="38">
        <v>7.1053780309309894E-2</v>
      </c>
      <c r="BH197" s="38">
        <f t="shared" si="175"/>
        <v>0.92894621969069013</v>
      </c>
      <c r="BI197" s="38">
        <v>0.12024624635918116</v>
      </c>
      <c r="BJ197" s="38">
        <v>0.87975375364081887</v>
      </c>
      <c r="BK197" s="39">
        <v>0.13553059351591101</v>
      </c>
      <c r="BL197" s="39">
        <f t="shared" si="176"/>
        <v>0.86446940648408899</v>
      </c>
      <c r="BM197" s="39">
        <v>0.190602727143867</v>
      </c>
      <c r="BN197" s="39">
        <f t="shared" si="177"/>
        <v>0.80939727285613294</v>
      </c>
      <c r="BO197" s="39">
        <v>6.7937722819310306E-2</v>
      </c>
      <c r="BP197" s="39">
        <f t="shared" si="165"/>
        <v>0.93206227718068968</v>
      </c>
      <c r="BQ197" s="39">
        <v>0.11710446372990457</v>
      </c>
      <c r="BR197" s="39">
        <f t="shared" si="178"/>
        <v>0.88289553627009543</v>
      </c>
      <c r="BS197" s="48">
        <v>0.67500218755775099</v>
      </c>
      <c r="BT197" s="49">
        <v>0.32499781244224901</v>
      </c>
      <c r="BU197" s="219"/>
      <c r="CP197" s="21"/>
      <c r="CR197" s="21"/>
      <c r="CS197" s="22"/>
      <c r="CT197" s="22"/>
    </row>
    <row r="198" spans="38:98" x14ac:dyDescent="0.25">
      <c r="AL198" s="6">
        <v>191</v>
      </c>
      <c r="AM198" s="24">
        <v>0.14201525226381401</v>
      </c>
      <c r="AN198" s="24">
        <f t="shared" si="166"/>
        <v>0.85798474773618594</v>
      </c>
      <c r="AO198" s="24">
        <v>0.201084144961513</v>
      </c>
      <c r="AP198" s="24">
        <f t="shared" si="167"/>
        <v>0.79891585503848694</v>
      </c>
      <c r="AQ198" s="24">
        <v>6.7101557932755795E-2</v>
      </c>
      <c r="AR198" s="24">
        <f t="shared" si="168"/>
        <v>0.93289844206724415</v>
      </c>
      <c r="AS198" s="24">
        <f t="shared" si="169"/>
        <v>0.12114079819199799</v>
      </c>
      <c r="AT198" s="25">
        <f t="shared" si="214"/>
        <v>0.87885920180800192</v>
      </c>
      <c r="AU198" s="213">
        <v>0.14561618278333799</v>
      </c>
      <c r="AV198" s="213">
        <f t="shared" si="170"/>
        <v>0.85438381721666201</v>
      </c>
      <c r="AW198" s="213">
        <v>0.19648617346667899</v>
      </c>
      <c r="AX198" s="213">
        <f t="shared" ref="AX198" si="241">1-AW198</f>
        <v>0.80351382653332104</v>
      </c>
      <c r="AY198" s="213">
        <v>7.2332699222973806E-2</v>
      </c>
      <c r="AZ198" s="213">
        <f t="shared" si="181"/>
        <v>0.92766730077702619</v>
      </c>
      <c r="BA198" s="213">
        <f t="shared" si="172"/>
        <v>0.12360587820273891</v>
      </c>
      <c r="BB198" s="213">
        <f t="shared" si="173"/>
        <v>0.87639412179726106</v>
      </c>
      <c r="BC198" s="38">
        <v>0.138928156130741</v>
      </c>
      <c r="BD198" s="38">
        <f t="shared" si="174"/>
        <v>0.86107184386925906</v>
      </c>
      <c r="BE198" s="38">
        <v>0.19466415932947601</v>
      </c>
      <c r="BF198" s="38">
        <f t="shared" si="174"/>
        <v>0.80533584067052399</v>
      </c>
      <c r="BG198" s="38">
        <v>7.1443034379789994E-2</v>
      </c>
      <c r="BH198" s="38">
        <f t="shared" si="175"/>
        <v>0.92855696562020995</v>
      </c>
      <c r="BI198" s="38">
        <v>0.12070428086101259</v>
      </c>
      <c r="BJ198" s="38">
        <v>0.87929571913898741</v>
      </c>
      <c r="BK198" s="39">
        <v>0.13598134537544901</v>
      </c>
      <c r="BL198" s="39">
        <f t="shared" si="176"/>
        <v>0.86401865462455096</v>
      </c>
      <c r="BM198" s="39">
        <v>0.19115042967329299</v>
      </c>
      <c r="BN198" s="39">
        <f t="shared" si="177"/>
        <v>0.80884957032670701</v>
      </c>
      <c r="BO198" s="39">
        <v>6.8343020406255506E-2</v>
      </c>
      <c r="BP198" s="39">
        <f t="shared" si="165"/>
        <v>0.93165697959374449</v>
      </c>
      <c r="BQ198" s="39">
        <v>0.11755660527812412</v>
      </c>
      <c r="BR198" s="39">
        <f t="shared" si="178"/>
        <v>0.88244339472187594</v>
      </c>
      <c r="BS198" s="48">
        <v>0.67645061595571798</v>
      </c>
      <c r="BT198" s="49">
        <v>0.32354938404428202</v>
      </c>
      <c r="BU198" s="219"/>
      <c r="CP198" s="21"/>
      <c r="CR198" s="21"/>
      <c r="CS198" s="22"/>
      <c r="CT198" s="22"/>
    </row>
    <row r="199" spans="38:98" x14ac:dyDescent="0.25">
      <c r="AL199" s="6">
        <v>192</v>
      </c>
      <c r="AM199" s="24">
        <v>0.14245767648660099</v>
      </c>
      <c r="AN199" s="24">
        <f t="shared" si="166"/>
        <v>0.85754232351339899</v>
      </c>
      <c r="AO199" s="24">
        <v>0.20163976505846101</v>
      </c>
      <c r="AP199" s="24">
        <f t="shared" si="167"/>
        <v>0.79836023494153896</v>
      </c>
      <c r="AQ199" s="24">
        <v>6.7445579326739696E-2</v>
      </c>
      <c r="AR199" s="24">
        <f t="shared" si="168"/>
        <v>0.93255442067326033</v>
      </c>
      <c r="AS199" s="24">
        <f t="shared" si="169"/>
        <v>0.1215639921645926</v>
      </c>
      <c r="AT199" s="25">
        <f t="shared" si="214"/>
        <v>0.87843600783540743</v>
      </c>
      <c r="AU199" s="213">
        <v>0.146117117301413</v>
      </c>
      <c r="AV199" s="213">
        <f t="shared" si="170"/>
        <v>0.85388288269858703</v>
      </c>
      <c r="AW199" s="213">
        <v>0.19707274993811799</v>
      </c>
      <c r="AX199" s="213">
        <f t="shared" ref="AX199" si="242">1-AW199</f>
        <v>0.80292725006188204</v>
      </c>
      <c r="AY199" s="213">
        <v>7.2718412319299694E-2</v>
      </c>
      <c r="AZ199" s="213">
        <f t="shared" si="181"/>
        <v>0.92728158768070035</v>
      </c>
      <c r="BA199" s="213">
        <f t="shared" si="172"/>
        <v>0.12407350851608304</v>
      </c>
      <c r="BB199" s="213">
        <f t="shared" si="173"/>
        <v>0.87592649148391699</v>
      </c>
      <c r="BC199" s="38">
        <v>0.13937984605350801</v>
      </c>
      <c r="BD199" s="38">
        <f t="shared" si="174"/>
        <v>0.86062015394649194</v>
      </c>
      <c r="BE199" s="38">
        <v>0.195267333711337</v>
      </c>
      <c r="BF199" s="38">
        <f t="shared" si="174"/>
        <v>0.80473266628866302</v>
      </c>
      <c r="BG199" s="38">
        <v>7.1832426023565002E-2</v>
      </c>
      <c r="BH199" s="38">
        <f t="shared" si="175"/>
        <v>0.92816757397643501</v>
      </c>
      <c r="BI199" s="38">
        <v>0.1211621550010349</v>
      </c>
      <c r="BJ199" s="38">
        <v>0.87883784499896511</v>
      </c>
      <c r="BK199" s="39">
        <v>0.13643142125589899</v>
      </c>
      <c r="BL199" s="39">
        <f t="shared" si="176"/>
        <v>0.86356857874410098</v>
      </c>
      <c r="BM199" s="39">
        <v>0.191696154641607</v>
      </c>
      <c r="BN199" s="39">
        <f t="shared" si="177"/>
        <v>0.80830384535839306</v>
      </c>
      <c r="BO199" s="39">
        <v>6.8749280214684697E-2</v>
      </c>
      <c r="BP199" s="39">
        <f t="shared" si="165"/>
        <v>0.93125071978531526</v>
      </c>
      <c r="BQ199" s="39">
        <v>0.11800852505565326</v>
      </c>
      <c r="BR199" s="39">
        <f t="shared" si="178"/>
        <v>0.88199147494434671</v>
      </c>
      <c r="BS199" s="48">
        <v>0.677888791495042</v>
      </c>
      <c r="BT199" s="49">
        <v>0.322111208504958</v>
      </c>
      <c r="BU199" s="219"/>
      <c r="CP199" s="21"/>
      <c r="CR199" s="21"/>
      <c r="CS199" s="22"/>
      <c r="CT199" s="22"/>
    </row>
    <row r="200" spans="38:98" x14ac:dyDescent="0.25">
      <c r="AL200" s="6">
        <v>193</v>
      </c>
      <c r="AM200" s="24">
        <v>0.14289936565224001</v>
      </c>
      <c r="AN200" s="24">
        <f t="shared" si="166"/>
        <v>0.85710063434775996</v>
      </c>
      <c r="AO200" s="24">
        <v>0.20219400215062899</v>
      </c>
      <c r="AP200" s="24">
        <f t="shared" si="167"/>
        <v>0.79780599784937101</v>
      </c>
      <c r="AQ200" s="24">
        <v>6.7789549474814997E-2</v>
      </c>
      <c r="AR200" s="24">
        <f t="shared" si="168"/>
        <v>0.93221045052518503</v>
      </c>
      <c r="AS200" s="24">
        <f t="shared" si="169"/>
        <v>0.12198661660525396</v>
      </c>
      <c r="AT200" s="25">
        <f t="shared" si="214"/>
        <v>0.87801338339474599</v>
      </c>
      <c r="AU200" s="213">
        <v>0.146617351602292</v>
      </c>
      <c r="AV200" s="213">
        <f t="shared" si="170"/>
        <v>0.85338264839770805</v>
      </c>
      <c r="AW200" s="213">
        <v>0.197657474901966</v>
      </c>
      <c r="AX200" s="213">
        <f t="shared" ref="AX200" si="243">1-AW200</f>
        <v>0.80234252509803405</v>
      </c>
      <c r="AY200" s="213">
        <v>7.3104173034639203E-2</v>
      </c>
      <c r="AZ200" s="213">
        <f t="shared" si="181"/>
        <v>0.92689582696536077</v>
      </c>
      <c r="BA200" s="213">
        <f t="shared" si="172"/>
        <v>0.12454051782009673</v>
      </c>
      <c r="BB200" s="213">
        <f t="shared" si="173"/>
        <v>0.87545948217990333</v>
      </c>
      <c r="BC200" s="38">
        <v>0.13983187018454901</v>
      </c>
      <c r="BD200" s="38">
        <f t="shared" si="174"/>
        <v>0.86016812981545099</v>
      </c>
      <c r="BE200" s="38">
        <v>0.195868678757216</v>
      </c>
      <c r="BF200" s="38">
        <f t="shared" si="174"/>
        <v>0.80413132124278397</v>
      </c>
      <c r="BG200" s="38">
        <v>7.2221952842667206E-2</v>
      </c>
      <c r="BH200" s="38">
        <f t="shared" si="175"/>
        <v>0.92777804715733281</v>
      </c>
      <c r="BI200" s="38">
        <v>0.12161977417899679</v>
      </c>
      <c r="BJ200" s="38">
        <v>0.87838022582100317</v>
      </c>
      <c r="BK200" s="39">
        <v>0.13688075704849201</v>
      </c>
      <c r="BL200" s="39">
        <f t="shared" si="176"/>
        <v>0.86311924295150799</v>
      </c>
      <c r="BM200" s="39">
        <v>0.19223997903057599</v>
      </c>
      <c r="BN200" s="39">
        <f t="shared" si="177"/>
        <v>0.80776002096942401</v>
      </c>
      <c r="BO200" s="39">
        <v>6.9156218922468093E-2</v>
      </c>
      <c r="BP200" s="39">
        <f t="shared" ref="BP200:BP263" si="244">1-BO200</f>
        <v>0.93084378107753185</v>
      </c>
      <c r="BQ200" s="39">
        <v>0.11846009056640032</v>
      </c>
      <c r="BR200" s="39">
        <f t="shared" si="178"/>
        <v>0.88153990943359972</v>
      </c>
      <c r="BS200" s="48">
        <v>0.67931650506823504</v>
      </c>
      <c r="BT200" s="49">
        <v>0.32068349493176501</v>
      </c>
      <c r="BU200" s="219"/>
      <c r="CP200" s="21"/>
      <c r="CR200" s="21"/>
      <c r="CS200" s="22"/>
      <c r="CT200" s="22"/>
    </row>
    <row r="201" spans="38:98" x14ac:dyDescent="0.25">
      <c r="AL201" s="6">
        <v>194</v>
      </c>
      <c r="AM201" s="24">
        <v>0.14334066966297501</v>
      </c>
      <c r="AN201" s="24">
        <f t="shared" ref="AN201:AN264" si="245">1-AM201</f>
        <v>0.85665933033702502</v>
      </c>
      <c r="AO201" s="24">
        <v>0.202746440313469</v>
      </c>
      <c r="AP201" s="24">
        <f t="shared" ref="AP201:AP264" si="246">1-AO201</f>
        <v>0.797253559686531</v>
      </c>
      <c r="AQ201" s="24">
        <v>6.8133517119530404E-2</v>
      </c>
      <c r="AR201" s="24">
        <f t="shared" ref="AR201:AR264" si="247">1-AQ201</f>
        <v>0.93186648288046958</v>
      </c>
      <c r="AS201" s="24">
        <f t="shared" ref="AS201:AS264" si="248">(AO201*0.23)+(AM201*0.31)+(AQ201*0.46)</f>
        <v>0.12240870674260411</v>
      </c>
      <c r="AT201" s="25">
        <f t="shared" si="214"/>
        <v>0.87759129325739593</v>
      </c>
      <c r="AU201" s="213">
        <v>0.14711689299993899</v>
      </c>
      <c r="AV201" s="213">
        <f t="shared" ref="AV201:AV264" si="249">1-AU201</f>
        <v>0.85288310700006098</v>
      </c>
      <c r="AW201" s="213">
        <v>0.19824036374588599</v>
      </c>
      <c r="AX201" s="213">
        <f t="shared" ref="AX201" si="250">1-AW201</f>
        <v>0.80175963625411395</v>
      </c>
      <c r="AY201" s="213">
        <v>7.3489983340885801E-2</v>
      </c>
      <c r="AZ201" s="213">
        <f t="shared" si="181"/>
        <v>0.92651001665911425</v>
      </c>
      <c r="BA201" s="213">
        <f t="shared" ref="BA201:BA264" si="251">(AW201*0.23)+(AU201*0.31)+(AY201*0.46)</f>
        <v>0.12500691282834234</v>
      </c>
      <c r="BB201" s="213">
        <f t="shared" ref="BB201:BB264" si="252">(AX201*0.23)+(AV201*0.31)+(AZ201*0.46)</f>
        <v>0.87499308717165758</v>
      </c>
      <c r="BC201" s="38">
        <v>0.14028416427465601</v>
      </c>
      <c r="BD201" s="38">
        <f t="shared" ref="BD201:BF264" si="253">1-BC201</f>
        <v>0.85971583572534405</v>
      </c>
      <c r="BE201" s="38">
        <v>0.19646787455436199</v>
      </c>
      <c r="BF201" s="38">
        <f t="shared" si="253"/>
        <v>0.80353212544563801</v>
      </c>
      <c r="BG201" s="38">
        <v>7.2611612439128698E-2</v>
      </c>
      <c r="BH201" s="38">
        <f t="shared" ref="BH201:BH264" si="254">1-BG201</f>
        <v>0.92738838756087127</v>
      </c>
      <c r="BI201" s="38">
        <v>0.12207704379464585</v>
      </c>
      <c r="BJ201" s="38">
        <v>0.87792295620535421</v>
      </c>
      <c r="BK201" s="39">
        <v>0.13732928864445801</v>
      </c>
      <c r="BL201" s="39">
        <f t="shared" ref="BL201:BL264" si="255">1-BK201</f>
        <v>0.86267071135554196</v>
      </c>
      <c r="BM201" s="39">
        <v>0.19278197982196399</v>
      </c>
      <c r="BN201" s="39">
        <f t="shared" ref="BN201:BN264" si="256">1-BM201</f>
        <v>0.80721802017803601</v>
      </c>
      <c r="BO201" s="39">
        <v>6.9563553207475801E-2</v>
      </c>
      <c r="BP201" s="39">
        <f t="shared" si="244"/>
        <v>0.93043644679252424</v>
      </c>
      <c r="BQ201" s="39">
        <v>0.11891116931427256</v>
      </c>
      <c r="BR201" s="39">
        <f t="shared" ref="BR201:BR264" si="257">(BN201*0.23)+(BL201*0.31)+(BP201*0.46)</f>
        <v>0.88108883068572741</v>
      </c>
      <c r="BS201" s="48">
        <v>0.68073354756781101</v>
      </c>
      <c r="BT201" s="49">
        <v>0.31926645243218899</v>
      </c>
      <c r="BU201" s="219"/>
      <c r="CP201" s="21"/>
      <c r="CR201" s="21"/>
      <c r="CS201" s="22"/>
      <c r="CT201" s="22"/>
    </row>
    <row r="202" spans="38:98" x14ac:dyDescent="0.25">
      <c r="AL202" s="6">
        <v>195</v>
      </c>
      <c r="AM202" s="24">
        <v>0.143781938421049</v>
      </c>
      <c r="AN202" s="24">
        <f t="shared" si="245"/>
        <v>0.85621806157895097</v>
      </c>
      <c r="AO202" s="24">
        <v>0.20329666362243401</v>
      </c>
      <c r="AP202" s="24">
        <f t="shared" si="246"/>
        <v>0.79670333637756596</v>
      </c>
      <c r="AQ202" s="24">
        <v>6.8477531003434802E-2</v>
      </c>
      <c r="AR202" s="24">
        <f t="shared" si="247"/>
        <v>0.93152246899656521</v>
      </c>
      <c r="AS202" s="24">
        <f t="shared" si="248"/>
        <v>0.12283029780526503</v>
      </c>
      <c r="AT202" s="25">
        <f t="shared" si="214"/>
        <v>0.87716970219473489</v>
      </c>
      <c r="AU202" s="213">
        <v>0.14761574880831899</v>
      </c>
      <c r="AV202" s="213">
        <f t="shared" si="249"/>
        <v>0.85238425119168104</v>
      </c>
      <c r="AW202" s="213">
        <v>0.198821431857539</v>
      </c>
      <c r="AX202" s="213">
        <f t="shared" ref="AX202" si="258">1-AW202</f>
        <v>0.80117856814246102</v>
      </c>
      <c r="AY202" s="213">
        <v>7.3875845209932706E-2</v>
      </c>
      <c r="AZ202" s="213">
        <f t="shared" si="181"/>
        <v>0.92612415479006727</v>
      </c>
      <c r="BA202" s="213">
        <f t="shared" si="251"/>
        <v>0.1254727002543819</v>
      </c>
      <c r="BB202" s="213">
        <f t="shared" si="252"/>
        <v>0.87452729974561816</v>
      </c>
      <c r="BC202" s="38">
        <v>0.14073666407461999</v>
      </c>
      <c r="BD202" s="38">
        <f t="shared" si="253"/>
        <v>0.85926333592538007</v>
      </c>
      <c r="BE202" s="38">
        <v>0.197064601190028</v>
      </c>
      <c r="BF202" s="38">
        <f t="shared" si="253"/>
        <v>0.802935398809972</v>
      </c>
      <c r="BG202" s="38">
        <v>7.3001402414981806E-2</v>
      </c>
      <c r="BH202" s="38">
        <f t="shared" si="254"/>
        <v>0.92699859758501824</v>
      </c>
      <c r="BI202" s="38">
        <v>0.12253386924773027</v>
      </c>
      <c r="BJ202" s="38">
        <v>0.87746613075226976</v>
      </c>
      <c r="BK202" s="39">
        <v>0.13777695193502801</v>
      </c>
      <c r="BL202" s="39">
        <f t="shared" si="255"/>
        <v>0.86222304806497196</v>
      </c>
      <c r="BM202" s="39">
        <v>0.19332223399753801</v>
      </c>
      <c r="BN202" s="39">
        <f t="shared" si="256"/>
        <v>0.80667776600246199</v>
      </c>
      <c r="BO202" s="39">
        <v>6.9970999747577797E-2</v>
      </c>
      <c r="BP202" s="39">
        <f t="shared" si="244"/>
        <v>0.93002900025242219</v>
      </c>
      <c r="BQ202" s="39">
        <v>0.11936162880317822</v>
      </c>
      <c r="BR202" s="39">
        <f t="shared" si="257"/>
        <v>0.88063837119682176</v>
      </c>
      <c r="BS202" s="48">
        <v>0.68213970988628203</v>
      </c>
      <c r="BT202" s="49">
        <v>0.31786029011371802</v>
      </c>
      <c r="BU202" s="219"/>
      <c r="CP202" s="21"/>
      <c r="CR202" s="21"/>
      <c r="CS202" s="22"/>
      <c r="CT202" s="22"/>
    </row>
    <row r="203" spans="38:98" x14ac:dyDescent="0.25">
      <c r="AL203" s="6">
        <v>196</v>
      </c>
      <c r="AM203" s="24">
        <v>0.14422352182870599</v>
      </c>
      <c r="AN203" s="24">
        <f t="shared" si="245"/>
        <v>0.85577647817129399</v>
      </c>
      <c r="AO203" s="24">
        <v>0.20384425615297699</v>
      </c>
      <c r="AP203" s="24">
        <f t="shared" si="246"/>
        <v>0.79615574384702303</v>
      </c>
      <c r="AQ203" s="24">
        <v>6.8821639869077106E-2</v>
      </c>
      <c r="AR203" s="24">
        <f t="shared" si="247"/>
        <v>0.93117836013092292</v>
      </c>
      <c r="AS203" s="24">
        <f t="shared" si="248"/>
        <v>0.12325142502185904</v>
      </c>
      <c r="AT203" s="25">
        <f t="shared" si="214"/>
        <v>0.87674857497814096</v>
      </c>
      <c r="AU203" s="213">
        <v>0.148113926341398</v>
      </c>
      <c r="AV203" s="213">
        <f t="shared" si="249"/>
        <v>0.85188607365860203</v>
      </c>
      <c r="AW203" s="213">
        <v>0.19940069462458901</v>
      </c>
      <c r="AX203" s="213">
        <f t="shared" ref="AX203" si="259">1-AW203</f>
        <v>0.80059930537541102</v>
      </c>
      <c r="AY203" s="213">
        <v>7.42617606136734E-2</v>
      </c>
      <c r="AZ203" s="213">
        <f t="shared" ref="AZ203:AZ266" si="260">1-AY203</f>
        <v>0.9257382393863266</v>
      </c>
      <c r="BA203" s="213">
        <f t="shared" si="251"/>
        <v>0.12593788681177862</v>
      </c>
      <c r="BB203" s="213">
        <f t="shared" si="252"/>
        <v>0.87406211318822147</v>
      </c>
      <c r="BC203" s="38">
        <v>0.141189305335232</v>
      </c>
      <c r="BD203" s="38">
        <f t="shared" si="253"/>
        <v>0.858810694664768</v>
      </c>
      <c r="BE203" s="38">
        <v>0.197658538751466</v>
      </c>
      <c r="BF203" s="38">
        <f t="shared" si="253"/>
        <v>0.802341461248534</v>
      </c>
      <c r="BG203" s="38">
        <v>7.3391320372258706E-2</v>
      </c>
      <c r="BH203" s="38">
        <f t="shared" si="254"/>
        <v>0.92660867962774129</v>
      </c>
      <c r="BI203" s="38">
        <v>0.1229901559379981</v>
      </c>
      <c r="BJ203" s="38">
        <v>0.87700984406200189</v>
      </c>
      <c r="BK203" s="39">
        <v>0.13822368281143199</v>
      </c>
      <c r="BL203" s="39">
        <f t="shared" si="255"/>
        <v>0.86177631718856795</v>
      </c>
      <c r="BM203" s="39">
        <v>0.19386081853906401</v>
      </c>
      <c r="BN203" s="39">
        <f t="shared" si="256"/>
        <v>0.80613918146093599</v>
      </c>
      <c r="BO203" s="39">
        <v>7.0378275220644201E-2</v>
      </c>
      <c r="BP203" s="39">
        <f t="shared" si="244"/>
        <v>0.92962172477935578</v>
      </c>
      <c r="BQ203" s="39">
        <v>0.11981133653702497</v>
      </c>
      <c r="BR203" s="39">
        <f t="shared" si="257"/>
        <v>0.88018866346297497</v>
      </c>
      <c r="BS203" s="48">
        <v>0.68353478291615999</v>
      </c>
      <c r="BT203" s="49">
        <v>0.31646521708384001</v>
      </c>
      <c r="BU203" s="219"/>
      <c r="CP203" s="21"/>
      <c r="CR203" s="21"/>
      <c r="CS203" s="22"/>
      <c r="CT203" s="22"/>
    </row>
    <row r="204" spans="38:98" x14ac:dyDescent="0.25">
      <c r="AL204" s="6">
        <v>197</v>
      </c>
      <c r="AM204" s="24">
        <v>0.14466576978818699</v>
      </c>
      <c r="AN204" s="24">
        <f t="shared" si="245"/>
        <v>0.85533423021181298</v>
      </c>
      <c r="AO204" s="24">
        <v>0.20438880198055101</v>
      </c>
      <c r="AP204" s="24">
        <f t="shared" si="246"/>
        <v>0.79561119801944902</v>
      </c>
      <c r="AQ204" s="24">
        <v>6.9165892459006104E-2</v>
      </c>
      <c r="AR204" s="24">
        <f t="shared" si="247"/>
        <v>0.93083410754099394</v>
      </c>
      <c r="AS204" s="24">
        <f t="shared" si="248"/>
        <v>0.12367212362100752</v>
      </c>
      <c r="AT204" s="25">
        <f t="shared" si="214"/>
        <v>0.87632787637899257</v>
      </c>
      <c r="AU204" s="213">
        <v>0.148611432913141</v>
      </c>
      <c r="AV204" s="213">
        <f t="shared" si="249"/>
        <v>0.85138856708685906</v>
      </c>
      <c r="AW204" s="213">
        <v>0.19997816743469701</v>
      </c>
      <c r="AX204" s="213">
        <f t="shared" ref="AX204" si="261">1-AW204</f>
        <v>0.80002183256530301</v>
      </c>
      <c r="AY204" s="213">
        <v>7.4647731524001004E-2</v>
      </c>
      <c r="AZ204" s="213">
        <f t="shared" si="260"/>
        <v>0.92535226847599894</v>
      </c>
      <c r="BA204" s="213">
        <f t="shared" si="251"/>
        <v>0.12640247921409448</v>
      </c>
      <c r="BB204" s="213">
        <f t="shared" si="252"/>
        <v>0.87359752078590558</v>
      </c>
      <c r="BC204" s="38">
        <v>0.141642023807284</v>
      </c>
      <c r="BD204" s="38">
        <f t="shared" si="253"/>
        <v>0.85835797619271603</v>
      </c>
      <c r="BE204" s="38">
        <v>0.19824936732592799</v>
      </c>
      <c r="BF204" s="38">
        <f t="shared" si="253"/>
        <v>0.80175063267407198</v>
      </c>
      <c r="BG204" s="38">
        <v>7.3781363912991602E-2</v>
      </c>
      <c r="BH204" s="38">
        <f t="shared" si="254"/>
        <v>0.92621863608700838</v>
      </c>
      <c r="BI204" s="38">
        <v>0.1234458092651976</v>
      </c>
      <c r="BJ204" s="38">
        <v>0.87655419073480245</v>
      </c>
      <c r="BK204" s="39">
        <v>0.1386694171649</v>
      </c>
      <c r="BL204" s="39">
        <f t="shared" si="255"/>
        <v>0.8613305828351</v>
      </c>
      <c r="BM204" s="39">
        <v>0.194397810428308</v>
      </c>
      <c r="BN204" s="39">
        <f t="shared" si="256"/>
        <v>0.80560218957169205</v>
      </c>
      <c r="BO204" s="39">
        <v>7.07850963045452E-2</v>
      </c>
      <c r="BP204" s="39">
        <f t="shared" si="244"/>
        <v>0.92921490369545479</v>
      </c>
      <c r="BQ204" s="39">
        <v>0.12026016001972065</v>
      </c>
      <c r="BR204" s="39">
        <f t="shared" si="257"/>
        <v>0.87973983998027938</v>
      </c>
      <c r="BS204" s="48">
        <v>0.68491855754995801</v>
      </c>
      <c r="BT204" s="49">
        <v>0.31508144245004199</v>
      </c>
      <c r="BU204" s="219"/>
      <c r="CP204" s="21"/>
      <c r="CR204" s="21"/>
      <c r="CS204" s="22"/>
      <c r="CT204" s="22"/>
    </row>
    <row r="205" spans="38:98" x14ac:dyDescent="0.25">
      <c r="AL205" s="6">
        <v>198</v>
      </c>
      <c r="AM205" s="24">
        <v>0.14510903220173599</v>
      </c>
      <c r="AN205" s="24">
        <f t="shared" si="245"/>
        <v>0.85489096779826401</v>
      </c>
      <c r="AO205" s="24">
        <v>0.20492988518060901</v>
      </c>
      <c r="AP205" s="24">
        <f t="shared" si="246"/>
        <v>0.79507011481939105</v>
      </c>
      <c r="AQ205" s="24">
        <v>6.9510337515770501E-2</v>
      </c>
      <c r="AR205" s="24">
        <f t="shared" si="247"/>
        <v>0.93048966248422948</v>
      </c>
      <c r="AS205" s="24">
        <f t="shared" si="248"/>
        <v>0.12409242883133266</v>
      </c>
      <c r="AT205" s="25">
        <f t="shared" si="214"/>
        <v>0.87590757116866735</v>
      </c>
      <c r="AU205" s="213">
        <v>0.14910827583751199</v>
      </c>
      <c r="AV205" s="213">
        <f t="shared" si="249"/>
        <v>0.85089172416248804</v>
      </c>
      <c r="AW205" s="213">
        <v>0.20055386567552599</v>
      </c>
      <c r="AX205" s="213">
        <f t="shared" ref="AX205" si="262">1-AW205</f>
        <v>0.79944613432447398</v>
      </c>
      <c r="AY205" s="213">
        <v>7.5033759912809098E-2</v>
      </c>
      <c r="AZ205" s="213">
        <f t="shared" si="260"/>
        <v>0.92496624008719086</v>
      </c>
      <c r="BA205" s="213">
        <f t="shared" si="251"/>
        <v>0.12686648417489188</v>
      </c>
      <c r="BB205" s="213">
        <f t="shared" si="252"/>
        <v>0.87313351582510812</v>
      </c>
      <c r="BC205" s="38">
        <v>0.14209475524156701</v>
      </c>
      <c r="BD205" s="38">
        <f t="shared" si="253"/>
        <v>0.85790524475843299</v>
      </c>
      <c r="BE205" s="38">
        <v>0.19883676700066499</v>
      </c>
      <c r="BF205" s="38">
        <f t="shared" si="253"/>
        <v>0.80116323299933501</v>
      </c>
      <c r="BG205" s="38">
        <v>7.4171530639212696E-2</v>
      </c>
      <c r="BH205" s="38">
        <f t="shared" si="254"/>
        <v>0.92582846936078733</v>
      </c>
      <c r="BI205" s="38">
        <v>0.12390073462907655</v>
      </c>
      <c r="BJ205" s="38">
        <v>0.87609926537092342</v>
      </c>
      <c r="BK205" s="39">
        <v>0.13911409088666399</v>
      </c>
      <c r="BL205" s="39">
        <f t="shared" si="255"/>
        <v>0.86088590911333607</v>
      </c>
      <c r="BM205" s="39">
        <v>0.19493328664703399</v>
      </c>
      <c r="BN205" s="39">
        <f t="shared" si="256"/>
        <v>0.80506671335296598</v>
      </c>
      <c r="BO205" s="39">
        <v>7.1191179677150704E-2</v>
      </c>
      <c r="BP205" s="39">
        <f t="shared" si="244"/>
        <v>0.92880882032284928</v>
      </c>
      <c r="BQ205" s="39">
        <v>0.12070796675517298</v>
      </c>
      <c r="BR205" s="39">
        <f t="shared" si="257"/>
        <v>0.87929203324482708</v>
      </c>
      <c r="BS205" s="48">
        <v>0.68629082468018698</v>
      </c>
      <c r="BT205" s="49">
        <v>0.31370917531981302</v>
      </c>
      <c r="BU205" s="219"/>
      <c r="CP205" s="21"/>
      <c r="CR205" s="21"/>
      <c r="CS205" s="22"/>
      <c r="CT205" s="22"/>
    </row>
    <row r="206" spans="38:98" x14ac:dyDescent="0.25">
      <c r="AL206" s="6">
        <v>199</v>
      </c>
      <c r="AM206" s="24">
        <v>0.145553658971596</v>
      </c>
      <c r="AN206" s="24">
        <f t="shared" si="245"/>
        <v>0.854446341028404</v>
      </c>
      <c r="AO206" s="24">
        <v>0.20546708982860401</v>
      </c>
      <c r="AP206" s="24">
        <f t="shared" si="246"/>
        <v>0.79453291017139605</v>
      </c>
      <c r="AQ206" s="24">
        <v>6.9855023781919295E-2</v>
      </c>
      <c r="AR206" s="24">
        <f t="shared" si="247"/>
        <v>0.93014497621808068</v>
      </c>
      <c r="AS206" s="24">
        <f t="shared" si="248"/>
        <v>0.12451237588145656</v>
      </c>
      <c r="AT206" s="25">
        <f t="shared" si="214"/>
        <v>0.87548762411854342</v>
      </c>
      <c r="AU206" s="213">
        <v>0.149604462428477</v>
      </c>
      <c r="AV206" s="213">
        <f t="shared" si="249"/>
        <v>0.85039553757152297</v>
      </c>
      <c r="AW206" s="213">
        <v>0.20112780473474001</v>
      </c>
      <c r="AX206" s="213">
        <f t="shared" ref="AX206" si="263">1-AW206</f>
        <v>0.79887219526525999</v>
      </c>
      <c r="AY206" s="213">
        <v>7.5419847751990898E-2</v>
      </c>
      <c r="AZ206" s="213">
        <f t="shared" si="260"/>
        <v>0.92458015224800905</v>
      </c>
      <c r="BA206" s="213">
        <f t="shared" si="251"/>
        <v>0.12732990840773389</v>
      </c>
      <c r="BB206" s="213">
        <f t="shared" si="252"/>
        <v>0.87267009159226605</v>
      </c>
      <c r="BC206" s="38">
        <v>0.14254743538887399</v>
      </c>
      <c r="BD206" s="38">
        <f t="shared" si="253"/>
        <v>0.85745256461112596</v>
      </c>
      <c r="BE206" s="38">
        <v>0.19942041786292899</v>
      </c>
      <c r="BF206" s="38">
        <f t="shared" si="253"/>
        <v>0.80057958213707103</v>
      </c>
      <c r="BG206" s="38">
        <v>7.4561818152954096E-2</v>
      </c>
      <c r="BH206" s="38">
        <f t="shared" si="254"/>
        <v>0.92543818184704585</v>
      </c>
      <c r="BI206" s="38">
        <v>0.12435483742938348</v>
      </c>
      <c r="BJ206" s="38">
        <v>0.87564516257061653</v>
      </c>
      <c r="BK206" s="39">
        <v>0.139557639867954</v>
      </c>
      <c r="BL206" s="39">
        <f t="shared" si="255"/>
        <v>0.860442360132046</v>
      </c>
      <c r="BM206" s="39">
        <v>0.19546732417700999</v>
      </c>
      <c r="BN206" s="39">
        <f t="shared" si="256"/>
        <v>0.80453267582299004</v>
      </c>
      <c r="BO206" s="39">
        <v>7.1596242016330996E-2</v>
      </c>
      <c r="BP206" s="39">
        <f t="shared" si="244"/>
        <v>0.92840375798366903</v>
      </c>
      <c r="BQ206" s="39">
        <v>0.12115462424729029</v>
      </c>
      <c r="BR206" s="39">
        <f t="shared" si="257"/>
        <v>0.87884537575270971</v>
      </c>
      <c r="BS206" s="48">
        <v>0.68765137519936093</v>
      </c>
      <c r="BT206" s="49">
        <v>0.31234862480063902</v>
      </c>
      <c r="BU206" s="219"/>
      <c r="CP206" s="21"/>
      <c r="CR206" s="21"/>
      <c r="CS206" s="22"/>
      <c r="CT206" s="22"/>
    </row>
    <row r="207" spans="38:98" x14ac:dyDescent="0.25">
      <c r="AL207" s="6">
        <v>200</v>
      </c>
      <c r="AM207" s="24">
        <v>0.14600000000000901</v>
      </c>
      <c r="AN207" s="24">
        <f t="shared" si="245"/>
        <v>0.85399999999999099</v>
      </c>
      <c r="AO207" s="24">
        <v>0.205999999999989</v>
      </c>
      <c r="AP207" s="24">
        <f t="shared" si="246"/>
        <v>0.79400000000001103</v>
      </c>
      <c r="AQ207" s="24">
        <v>7.0200000000001206E-2</v>
      </c>
      <c r="AR207" s="24">
        <f t="shared" si="247"/>
        <v>0.92979999999999885</v>
      </c>
      <c r="AS207" s="24">
        <f t="shared" si="248"/>
        <v>0.12493200000000082</v>
      </c>
      <c r="AT207" s="25">
        <f t="shared" si="214"/>
        <v>0.87506799999999929</v>
      </c>
      <c r="AU207" s="213">
        <v>0.15010000000000001</v>
      </c>
      <c r="AV207" s="213">
        <f t="shared" si="249"/>
        <v>0.84989999999999999</v>
      </c>
      <c r="AW207" s="213">
        <v>0.20169999999999999</v>
      </c>
      <c r="AX207" s="213">
        <f t="shared" ref="AX207" si="264">1-AW207</f>
        <v>0.79830000000000001</v>
      </c>
      <c r="AY207" s="213">
        <v>7.5805997013439805E-2</v>
      </c>
      <c r="AZ207" s="213">
        <f t="shared" si="260"/>
        <v>0.92419400298656018</v>
      </c>
      <c r="BA207" s="213">
        <f t="shared" si="251"/>
        <v>0.12779275862618231</v>
      </c>
      <c r="BB207" s="213">
        <f t="shared" si="252"/>
        <v>0.87220724137381778</v>
      </c>
      <c r="BC207" s="38">
        <v>0.14299999999999399</v>
      </c>
      <c r="BD207" s="38">
        <f t="shared" si="253"/>
        <v>0.85700000000000598</v>
      </c>
      <c r="BE207" s="38">
        <v>0.199999999999973</v>
      </c>
      <c r="BF207" s="38">
        <f t="shared" si="253"/>
        <v>0.80000000000002702</v>
      </c>
      <c r="BG207" s="38">
        <v>7.4952224056248198E-2</v>
      </c>
      <c r="BH207" s="38">
        <f t="shared" si="254"/>
        <v>0.92504777594375176</v>
      </c>
      <c r="BI207" s="38">
        <v>0.12480802306586611</v>
      </c>
      <c r="BJ207" s="38">
        <v>0.87519197693413386</v>
      </c>
      <c r="BK207" s="39">
        <v>0.13999999999999899</v>
      </c>
      <c r="BL207" s="39">
        <f t="shared" si="255"/>
        <v>0.86000000000000099</v>
      </c>
      <c r="BM207" s="39">
        <v>0.19600000000000001</v>
      </c>
      <c r="BN207" s="39">
        <f t="shared" si="256"/>
        <v>0.80400000000000005</v>
      </c>
      <c r="BO207" s="39">
        <v>7.1999999999956002E-2</v>
      </c>
      <c r="BP207" s="39">
        <f t="shared" si="244"/>
        <v>0.92800000000004401</v>
      </c>
      <c r="BQ207" s="39">
        <v>0.12159999999997946</v>
      </c>
      <c r="BR207" s="39">
        <f t="shared" si="257"/>
        <v>0.8784000000000205</v>
      </c>
      <c r="BS207" s="48">
        <v>0.68899999999999295</v>
      </c>
      <c r="BT207" s="49">
        <v>0.31100000000000699</v>
      </c>
      <c r="BU207" s="219"/>
      <c r="CP207" s="21"/>
      <c r="CR207" s="21"/>
      <c r="CS207" s="22"/>
      <c r="CT207" s="22"/>
    </row>
    <row r="208" spans="38:98" x14ac:dyDescent="0.25">
      <c r="AL208" s="6">
        <v>201</v>
      </c>
      <c r="AM208" s="24">
        <v>0.14644833130465401</v>
      </c>
      <c r="AN208" s="24">
        <f t="shared" si="245"/>
        <v>0.85355166869534593</v>
      </c>
      <c r="AO208" s="24">
        <v>0.20652828794526901</v>
      </c>
      <c r="AP208" s="24">
        <f t="shared" si="246"/>
        <v>0.79347171205473099</v>
      </c>
      <c r="AQ208" s="24">
        <v>7.0545305346885495E-2</v>
      </c>
      <c r="AR208" s="24">
        <f t="shared" si="247"/>
        <v>0.92945469465311448</v>
      </c>
      <c r="AS208" s="24">
        <f t="shared" si="248"/>
        <v>0.12535132939142196</v>
      </c>
      <c r="AT208" s="25">
        <f t="shared" si="214"/>
        <v>0.87464867060857809</v>
      </c>
      <c r="AU208" s="213">
        <v>0.15059489472118501</v>
      </c>
      <c r="AV208" s="213">
        <f t="shared" si="249"/>
        <v>0.84940510527881496</v>
      </c>
      <c r="AW208" s="213">
        <v>0.20227046631912601</v>
      </c>
      <c r="AX208" s="213">
        <f t="shared" ref="AX208" si="265">1-AW208</f>
        <v>0.79772953368087396</v>
      </c>
      <c r="AY208" s="213">
        <v>7.6192209345469303E-2</v>
      </c>
      <c r="AZ208" s="213">
        <f t="shared" si="260"/>
        <v>0.92380779065453067</v>
      </c>
      <c r="BA208" s="213">
        <f t="shared" si="251"/>
        <v>0.12825504091588222</v>
      </c>
      <c r="BB208" s="213">
        <f t="shared" si="252"/>
        <v>0.87174495908411775</v>
      </c>
      <c r="BC208" s="38">
        <v>0.14345239233760501</v>
      </c>
      <c r="BD208" s="38">
        <f t="shared" si="253"/>
        <v>0.85654760766239502</v>
      </c>
      <c r="BE208" s="38">
        <v>0.20057525972776399</v>
      </c>
      <c r="BF208" s="38">
        <f t="shared" si="253"/>
        <v>0.79942474027223598</v>
      </c>
      <c r="BG208" s="38">
        <v>7.5342746002293903E-2</v>
      </c>
      <c r="BH208" s="38">
        <f t="shared" si="254"/>
        <v>0.92465725399770604</v>
      </c>
      <c r="BI208" s="38">
        <v>0.12526021452309846</v>
      </c>
      <c r="BJ208" s="38">
        <v>0.87473978547690145</v>
      </c>
      <c r="BK208" s="39">
        <v>0.14044112169067099</v>
      </c>
      <c r="BL208" s="39">
        <f t="shared" si="255"/>
        <v>0.85955887830932898</v>
      </c>
      <c r="BM208" s="39">
        <v>0.19653137830647699</v>
      </c>
      <c r="BN208" s="39">
        <f t="shared" si="256"/>
        <v>0.80346862169352296</v>
      </c>
      <c r="BO208" s="39">
        <v>7.2402224198481593E-2</v>
      </c>
      <c r="BP208" s="39">
        <f t="shared" si="244"/>
        <v>0.92759777580151836</v>
      </c>
      <c r="BQ208" s="39">
        <v>0.12204398786589926</v>
      </c>
      <c r="BR208" s="39">
        <f t="shared" si="257"/>
        <v>0.87795601213410079</v>
      </c>
      <c r="BS208" s="48">
        <v>0.69033654913720599</v>
      </c>
      <c r="BT208" s="49">
        <v>0.30966345086279401</v>
      </c>
      <c r="BU208" s="219"/>
      <c r="CP208" s="21"/>
      <c r="CR208" s="21"/>
      <c r="CS208" s="22"/>
      <c r="CT208" s="22"/>
    </row>
    <row r="209" spans="38:98" x14ac:dyDescent="0.25">
      <c r="AL209" s="6">
        <v>202</v>
      </c>
      <c r="AM209" s="24">
        <v>0.14689863336494799</v>
      </c>
      <c r="AN209" s="24">
        <f t="shared" si="245"/>
        <v>0.85310136663505198</v>
      </c>
      <c r="AO209" s="24">
        <v>0.207051978615162</v>
      </c>
      <c r="AP209" s="24">
        <f t="shared" si="246"/>
        <v>0.792948021384838</v>
      </c>
      <c r="AQ209" s="24">
        <v>7.0890940736723099E-2</v>
      </c>
      <c r="AR209" s="24">
        <f t="shared" si="247"/>
        <v>0.92910905926327692</v>
      </c>
      <c r="AS209" s="24">
        <f t="shared" si="248"/>
        <v>0.12577036416351375</v>
      </c>
      <c r="AT209" s="25">
        <f t="shared" si="214"/>
        <v>0.87422963583648627</v>
      </c>
      <c r="AU209" s="213">
        <v>0.15108914818168001</v>
      </c>
      <c r="AV209" s="213">
        <f t="shared" si="249"/>
        <v>0.84891085181831993</v>
      </c>
      <c r="AW209" s="213">
        <v>0.20283921638056801</v>
      </c>
      <c r="AX209" s="213">
        <f t="shared" ref="AX209" si="266">1-AW209</f>
        <v>0.79716078361943199</v>
      </c>
      <c r="AY209" s="213">
        <v>7.6578485102074101E-2</v>
      </c>
      <c r="AZ209" s="213">
        <f t="shared" si="260"/>
        <v>0.9234215148979259</v>
      </c>
      <c r="BA209" s="213">
        <f t="shared" si="251"/>
        <v>0.12871675885080555</v>
      </c>
      <c r="BB209" s="213">
        <f t="shared" si="252"/>
        <v>0.87128324114919442</v>
      </c>
      <c r="BC209" s="38">
        <v>0.143904585711921</v>
      </c>
      <c r="BD209" s="38">
        <f t="shared" si="253"/>
        <v>0.856095414288079</v>
      </c>
      <c r="BE209" s="38">
        <v>0.201146208277136</v>
      </c>
      <c r="BF209" s="38">
        <f t="shared" si="253"/>
        <v>0.79885379172286397</v>
      </c>
      <c r="BG209" s="38">
        <v>7.5733381848958101E-2</v>
      </c>
      <c r="BH209" s="38">
        <f t="shared" si="254"/>
        <v>0.92426661815104194</v>
      </c>
      <c r="BI209" s="38">
        <v>0.12571140512495751</v>
      </c>
      <c r="BJ209" s="38">
        <v>0.87428859487504251</v>
      </c>
      <c r="BK209" s="39">
        <v>0.14088101341439899</v>
      </c>
      <c r="BL209" s="39">
        <f t="shared" si="255"/>
        <v>0.85911898658560104</v>
      </c>
      <c r="BM209" s="39">
        <v>0.197061472121735</v>
      </c>
      <c r="BN209" s="39">
        <f t="shared" si="256"/>
        <v>0.80293852787826503</v>
      </c>
      <c r="BO209" s="39">
        <v>7.2802900752706901E-2</v>
      </c>
      <c r="BP209" s="39">
        <f t="shared" si="244"/>
        <v>0.9271970992472931</v>
      </c>
      <c r="BQ209" s="39">
        <v>0.1224865870927079</v>
      </c>
      <c r="BR209" s="39">
        <f t="shared" si="257"/>
        <v>0.87751341290729212</v>
      </c>
      <c r="BS209" s="48">
        <v>0.69166110931657698</v>
      </c>
      <c r="BT209" s="49">
        <v>0.30833889068342302</v>
      </c>
      <c r="BU209" s="219"/>
      <c r="CP209" s="21"/>
      <c r="CR209" s="21"/>
      <c r="CS209" s="22"/>
      <c r="CT209" s="22"/>
    </row>
    <row r="210" spans="38:98" x14ac:dyDescent="0.25">
      <c r="AL210" s="6">
        <v>203</v>
      </c>
      <c r="AM210" s="24">
        <v>0.147350812775743</v>
      </c>
      <c r="AN210" s="24">
        <f t="shared" si="245"/>
        <v>0.85264918722425698</v>
      </c>
      <c r="AO210" s="24">
        <v>0.20757118513543699</v>
      </c>
      <c r="AP210" s="24">
        <f t="shared" si="246"/>
        <v>0.79242881486456307</v>
      </c>
      <c r="AQ210" s="24">
        <v>7.1236897517985398E-2</v>
      </c>
      <c r="AR210" s="24">
        <f t="shared" si="247"/>
        <v>0.92876310248201466</v>
      </c>
      <c r="AS210" s="24">
        <f t="shared" si="248"/>
        <v>0.12618909739990414</v>
      </c>
      <c r="AT210" s="25">
        <f t="shared" si="214"/>
        <v>0.87381090260009597</v>
      </c>
      <c r="AU210" s="213">
        <v>0.15158276082627101</v>
      </c>
      <c r="AV210" s="213">
        <f t="shared" si="249"/>
        <v>0.84841723917372902</v>
      </c>
      <c r="AW210" s="213">
        <v>0.20340626233292999</v>
      </c>
      <c r="AX210" s="213">
        <f t="shared" ref="AX210" si="267">1-AW210</f>
        <v>0.79659373766706998</v>
      </c>
      <c r="AY210" s="213">
        <v>7.6964824313669397E-2</v>
      </c>
      <c r="AZ210" s="213">
        <f t="shared" si="260"/>
        <v>0.92303517568633064</v>
      </c>
      <c r="BA210" s="213">
        <f t="shared" si="251"/>
        <v>0.12917791537700585</v>
      </c>
      <c r="BB210" s="213">
        <f t="shared" si="252"/>
        <v>0.87082208462299415</v>
      </c>
      <c r="BC210" s="38">
        <v>0.14435656094504201</v>
      </c>
      <c r="BD210" s="38">
        <f t="shared" si="253"/>
        <v>0.85564343905495799</v>
      </c>
      <c r="BE210" s="38">
        <v>0.201712923107638</v>
      </c>
      <c r="BF210" s="38">
        <f t="shared" si="253"/>
        <v>0.798287076892362</v>
      </c>
      <c r="BG210" s="38">
        <v>7.6124129505274502E-2</v>
      </c>
      <c r="BH210" s="38">
        <f t="shared" si="254"/>
        <v>0.92387587049472553</v>
      </c>
      <c r="BI210" s="38">
        <v>0.12616160578014604</v>
      </c>
      <c r="BJ210" s="38">
        <v>0.87383839421985399</v>
      </c>
      <c r="BK210" s="39">
        <v>0.14131969816225401</v>
      </c>
      <c r="BL210" s="39">
        <f t="shared" si="255"/>
        <v>0.85868030183774602</v>
      </c>
      <c r="BM210" s="39">
        <v>0.19759028167977599</v>
      </c>
      <c r="BN210" s="39">
        <f t="shared" si="256"/>
        <v>0.80240971832022401</v>
      </c>
      <c r="BO210" s="39">
        <v>7.32020696960166E-2</v>
      </c>
      <c r="BP210" s="39">
        <f t="shared" si="244"/>
        <v>0.92679793030398339</v>
      </c>
      <c r="BQ210" s="39">
        <v>0.12292782327681485</v>
      </c>
      <c r="BR210" s="39">
        <f t="shared" si="257"/>
        <v>0.87707217672318527</v>
      </c>
      <c r="BS210" s="48">
        <v>0.69297382640629501</v>
      </c>
      <c r="BT210" s="49">
        <v>0.30702617359370499</v>
      </c>
      <c r="BU210" s="219"/>
      <c r="CP210" s="21"/>
      <c r="CR210" s="21"/>
      <c r="CS210" s="22"/>
      <c r="CT210" s="22"/>
    </row>
    <row r="211" spans="38:98" x14ac:dyDescent="0.25">
      <c r="AL211" s="6">
        <v>204</v>
      </c>
      <c r="AM211" s="24">
        <v>0.14780477613189</v>
      </c>
      <c r="AN211" s="24">
        <f t="shared" si="245"/>
        <v>0.85219522386810997</v>
      </c>
      <c r="AO211" s="24">
        <v>0.20808602063186299</v>
      </c>
      <c r="AP211" s="24">
        <f t="shared" si="246"/>
        <v>0.79191397936813701</v>
      </c>
      <c r="AQ211" s="24">
        <v>7.1583167039143594E-2</v>
      </c>
      <c r="AR211" s="24">
        <f t="shared" si="247"/>
        <v>0.92841683296085642</v>
      </c>
      <c r="AS211" s="24">
        <f t="shared" si="248"/>
        <v>0.12660752218422044</v>
      </c>
      <c r="AT211" s="25">
        <f t="shared" si="214"/>
        <v>0.87339247781577956</v>
      </c>
      <c r="AU211" s="213">
        <v>0.15207573309974601</v>
      </c>
      <c r="AV211" s="213">
        <f t="shared" si="249"/>
        <v>0.84792426690025402</v>
      </c>
      <c r="AW211" s="213">
        <v>0.20397161632482</v>
      </c>
      <c r="AX211" s="213">
        <f t="shared" ref="AX211" si="268">1-AW211</f>
        <v>0.79602838367518003</v>
      </c>
      <c r="AY211" s="213">
        <v>7.7351227010669807E-2</v>
      </c>
      <c r="AZ211" s="213">
        <f t="shared" si="260"/>
        <v>0.92264877298933023</v>
      </c>
      <c r="BA211" s="213">
        <f t="shared" si="251"/>
        <v>0.12963851344053798</v>
      </c>
      <c r="BB211" s="213">
        <f t="shared" si="252"/>
        <v>0.87036148655946199</v>
      </c>
      <c r="BC211" s="38">
        <v>0.14480829885906801</v>
      </c>
      <c r="BD211" s="38">
        <f t="shared" si="253"/>
        <v>0.85519170114093201</v>
      </c>
      <c r="BE211" s="38">
        <v>0.20227548167882001</v>
      </c>
      <c r="BF211" s="38">
        <f t="shared" si="253"/>
        <v>0.79772451832117997</v>
      </c>
      <c r="BG211" s="38">
        <v>7.6514986880276498E-2</v>
      </c>
      <c r="BH211" s="38">
        <f t="shared" si="254"/>
        <v>0.92348501311972353</v>
      </c>
      <c r="BI211" s="38">
        <v>0.1266108273973669</v>
      </c>
      <c r="BJ211" s="38">
        <v>0.87338917260263305</v>
      </c>
      <c r="BK211" s="39">
        <v>0.141757198925306</v>
      </c>
      <c r="BL211" s="39">
        <f t="shared" si="255"/>
        <v>0.85824280107469397</v>
      </c>
      <c r="BM211" s="39">
        <v>0.19811780721460101</v>
      </c>
      <c r="BN211" s="39">
        <f t="shared" si="256"/>
        <v>0.80188219278539896</v>
      </c>
      <c r="BO211" s="39">
        <v>7.3599771061795494E-2</v>
      </c>
      <c r="BP211" s="39">
        <f t="shared" si="244"/>
        <v>0.92640022893820451</v>
      </c>
      <c r="BQ211" s="39">
        <v>0.12336772201462903</v>
      </c>
      <c r="BR211" s="39">
        <f t="shared" si="257"/>
        <v>0.87663227798537102</v>
      </c>
      <c r="BS211" s="48">
        <v>0.69427484627454805</v>
      </c>
      <c r="BT211" s="49">
        <v>0.305725153725452</v>
      </c>
      <c r="BU211" s="219"/>
      <c r="CP211" s="21"/>
      <c r="CR211" s="21"/>
      <c r="CS211" s="22"/>
      <c r="CT211" s="22"/>
    </row>
    <row r="212" spans="38:98" x14ac:dyDescent="0.25">
      <c r="AL212" s="6">
        <v>205</v>
      </c>
      <c r="AM212" s="24">
        <v>0.14826043002824099</v>
      </c>
      <c r="AN212" s="24">
        <f t="shared" si="245"/>
        <v>0.85173956997175904</v>
      </c>
      <c r="AO212" s="24">
        <v>0.20859659823021101</v>
      </c>
      <c r="AP212" s="24">
        <f t="shared" si="246"/>
        <v>0.79140340176978896</v>
      </c>
      <c r="AQ212" s="24">
        <v>7.1929740648668999E-2</v>
      </c>
      <c r="AR212" s="24">
        <f t="shared" si="247"/>
        <v>0.92807025935133103</v>
      </c>
      <c r="AS212" s="24">
        <f t="shared" si="248"/>
        <v>0.12702563160009098</v>
      </c>
      <c r="AT212" s="25">
        <f t="shared" si="214"/>
        <v>0.87297436839990894</v>
      </c>
      <c r="AU212" s="213">
        <v>0.152568065446891</v>
      </c>
      <c r="AV212" s="213">
        <f t="shared" si="249"/>
        <v>0.84743193455310895</v>
      </c>
      <c r="AW212" s="213">
        <v>0.20453529050484401</v>
      </c>
      <c r="AX212" s="213">
        <f t="shared" ref="AX212" si="269">1-AW212</f>
        <v>0.79546470949515602</v>
      </c>
      <c r="AY212" s="213">
        <v>7.7737693223490598E-2</v>
      </c>
      <c r="AZ212" s="213">
        <f t="shared" si="260"/>
        <v>0.92226230677650944</v>
      </c>
      <c r="BA212" s="213">
        <f t="shared" si="251"/>
        <v>0.13009855598745601</v>
      </c>
      <c r="BB212" s="213">
        <f t="shared" si="252"/>
        <v>0.8699014440125441</v>
      </c>
      <c r="BC212" s="38">
        <v>0.14525978027609901</v>
      </c>
      <c r="BD212" s="38">
        <f t="shared" si="253"/>
        <v>0.85474021972390102</v>
      </c>
      <c r="BE212" s="38">
        <v>0.202833961450232</v>
      </c>
      <c r="BF212" s="38">
        <f t="shared" si="253"/>
        <v>0.79716603854976797</v>
      </c>
      <c r="BG212" s="38">
        <v>7.6905951882997994E-2</v>
      </c>
      <c r="BH212" s="38">
        <f t="shared" si="254"/>
        <v>0.92309404811700202</v>
      </c>
      <c r="BI212" s="38">
        <v>0.12705908088532314</v>
      </c>
      <c r="BJ212" s="38">
        <v>0.87294091911467686</v>
      </c>
      <c r="BK212" s="39">
        <v>0.14219353869462401</v>
      </c>
      <c r="BL212" s="39">
        <f t="shared" si="255"/>
        <v>0.85780646130537597</v>
      </c>
      <c r="BM212" s="39">
        <v>0.19864404896020901</v>
      </c>
      <c r="BN212" s="39">
        <f t="shared" si="256"/>
        <v>0.80135595103979096</v>
      </c>
      <c r="BO212" s="39">
        <v>7.39960448834283E-2</v>
      </c>
      <c r="BP212" s="39">
        <f t="shared" si="244"/>
        <v>0.92600395511657174</v>
      </c>
      <c r="BQ212" s="39">
        <v>0.12380630890255855</v>
      </c>
      <c r="BR212" s="39">
        <f t="shared" si="257"/>
        <v>0.8761936910974415</v>
      </c>
      <c r="BS212" s="48">
        <v>0.69556431478952496</v>
      </c>
      <c r="BT212" s="49">
        <v>0.30443568521047498</v>
      </c>
      <c r="BU212" s="219"/>
      <c r="CP212" s="21"/>
      <c r="CR212" s="21"/>
      <c r="CS212" s="22"/>
      <c r="CT212" s="22"/>
    </row>
    <row r="213" spans="38:98" x14ac:dyDescent="0.25">
      <c r="AL213" s="6">
        <v>206</v>
      </c>
      <c r="AM213" s="24">
        <v>0.14871768105965</v>
      </c>
      <c r="AN213" s="24">
        <f t="shared" si="245"/>
        <v>0.85128231894035</v>
      </c>
      <c r="AO213" s="24">
        <v>0.20910303105625</v>
      </c>
      <c r="AP213" s="24">
        <f t="shared" si="246"/>
        <v>0.79089696894374995</v>
      </c>
      <c r="AQ213" s="24">
        <v>7.2276609695033106E-2</v>
      </c>
      <c r="AR213" s="24">
        <f t="shared" si="247"/>
        <v>0.92772339030496687</v>
      </c>
      <c r="AS213" s="24">
        <f t="shared" si="248"/>
        <v>0.12744341873114423</v>
      </c>
      <c r="AT213" s="25">
        <f t="shared" si="214"/>
        <v>0.87255658126885582</v>
      </c>
      <c r="AU213" s="213">
        <v>0.15305975831249199</v>
      </c>
      <c r="AV213" s="213">
        <f t="shared" si="249"/>
        <v>0.84694024168750803</v>
      </c>
      <c r="AW213" s="213">
        <v>0.205097297021608</v>
      </c>
      <c r="AX213" s="213">
        <f t="shared" ref="AX213" si="270">1-AW213</f>
        <v>0.79490270297839194</v>
      </c>
      <c r="AY213" s="213">
        <v>7.8124222982546607E-2</v>
      </c>
      <c r="AZ213" s="213">
        <f t="shared" si="260"/>
        <v>0.92187577701745338</v>
      </c>
      <c r="BA213" s="213">
        <f t="shared" si="251"/>
        <v>0.13055804596381382</v>
      </c>
      <c r="BB213" s="213">
        <f t="shared" si="252"/>
        <v>0.86944195403618618</v>
      </c>
      <c r="BC213" s="38">
        <v>0.14571098601823501</v>
      </c>
      <c r="BD213" s="38">
        <f t="shared" si="253"/>
        <v>0.85428901398176493</v>
      </c>
      <c r="BE213" s="38">
        <v>0.20338843988142299</v>
      </c>
      <c r="BF213" s="38">
        <f t="shared" si="253"/>
        <v>0.79661156011857703</v>
      </c>
      <c r="BG213" s="38">
        <v>7.7297022422472605E-2</v>
      </c>
      <c r="BH213" s="38">
        <f t="shared" si="254"/>
        <v>0.92270297757752739</v>
      </c>
      <c r="BI213" s="38">
        <v>0.12750637715271754</v>
      </c>
      <c r="BJ213" s="38">
        <v>0.87249362284728238</v>
      </c>
      <c r="BK213" s="39">
        <v>0.14262874046127799</v>
      </c>
      <c r="BL213" s="39">
        <f t="shared" si="255"/>
        <v>0.85737125953872195</v>
      </c>
      <c r="BM213" s="39">
        <v>0.19916900715060401</v>
      </c>
      <c r="BN213" s="39">
        <f t="shared" si="256"/>
        <v>0.80083099284939596</v>
      </c>
      <c r="BO213" s="39">
        <v>7.43909311943E-2</v>
      </c>
      <c r="BP213" s="39">
        <f t="shared" si="244"/>
        <v>0.92560906880570004</v>
      </c>
      <c r="BQ213" s="39">
        <v>0.12424360953701311</v>
      </c>
      <c r="BR213" s="39">
        <f t="shared" si="257"/>
        <v>0.87575639046298703</v>
      </c>
      <c r="BS213" s="48">
        <v>0.69684237781941394</v>
      </c>
      <c r="BT213" s="49">
        <v>0.30315762218058601</v>
      </c>
      <c r="BU213" s="219"/>
      <c r="CP213" s="21"/>
      <c r="CR213" s="21"/>
      <c r="CS213" s="22"/>
      <c r="CT213" s="22"/>
    </row>
    <row r="214" spans="38:98" x14ac:dyDescent="0.25">
      <c r="AL214" s="6">
        <v>207</v>
      </c>
      <c r="AM214" s="24">
        <v>0.14917643582096601</v>
      </c>
      <c r="AN214" s="24">
        <f t="shared" si="245"/>
        <v>0.85082356417903404</v>
      </c>
      <c r="AO214" s="24">
        <v>0.20960543223575001</v>
      </c>
      <c r="AP214" s="24">
        <f t="shared" si="246"/>
        <v>0.79039456776424999</v>
      </c>
      <c r="AQ214" s="24">
        <v>7.2623765526707199E-2</v>
      </c>
      <c r="AR214" s="24">
        <f t="shared" si="247"/>
        <v>0.92737623447329276</v>
      </c>
      <c r="AS214" s="24">
        <f t="shared" si="248"/>
        <v>0.12786087666100729</v>
      </c>
      <c r="AT214" s="25">
        <f t="shared" si="214"/>
        <v>0.87213912333899268</v>
      </c>
      <c r="AU214" s="213">
        <v>0.15355081214133601</v>
      </c>
      <c r="AV214" s="213">
        <f t="shared" si="249"/>
        <v>0.84644918785866397</v>
      </c>
      <c r="AW214" s="213">
        <v>0.205657648023718</v>
      </c>
      <c r="AX214" s="213">
        <f t="shared" ref="AX214" si="271">1-AW214</f>
        <v>0.794342351976282</v>
      </c>
      <c r="AY214" s="213">
        <v>7.8510816318252796E-2</v>
      </c>
      <c r="AZ214" s="213">
        <f t="shared" si="260"/>
        <v>0.92148918368174715</v>
      </c>
      <c r="BA214" s="213">
        <f t="shared" si="251"/>
        <v>0.13101698631566558</v>
      </c>
      <c r="BB214" s="213">
        <f t="shared" si="252"/>
        <v>0.86898301368433439</v>
      </c>
      <c r="BC214" s="38">
        <v>0.146161896907574</v>
      </c>
      <c r="BD214" s="38">
        <f t="shared" si="253"/>
        <v>0.85383810309242603</v>
      </c>
      <c r="BE214" s="38">
        <v>0.20393899443194399</v>
      </c>
      <c r="BF214" s="38">
        <f t="shared" si="253"/>
        <v>0.79606100556805603</v>
      </c>
      <c r="BG214" s="38">
        <v>7.7688196407734E-2</v>
      </c>
      <c r="BH214" s="38">
        <f t="shared" si="254"/>
        <v>0.92231180359226594</v>
      </c>
      <c r="BI214" s="38">
        <v>0.1279527271082527</v>
      </c>
      <c r="BJ214" s="38">
        <v>0.87204727289174733</v>
      </c>
      <c r="BK214" s="39">
        <v>0.14306282721633901</v>
      </c>
      <c r="BL214" s="39">
        <f t="shared" si="255"/>
        <v>0.85693717278366099</v>
      </c>
      <c r="BM214" s="39">
        <v>0.19969268201978399</v>
      </c>
      <c r="BN214" s="39">
        <f t="shared" si="256"/>
        <v>0.80030731798021604</v>
      </c>
      <c r="BO214" s="39">
        <v>7.4784470027795202E-2</v>
      </c>
      <c r="BP214" s="39">
        <f t="shared" si="244"/>
        <v>0.9252155299722048</v>
      </c>
      <c r="BQ214" s="39">
        <v>0.12467964951440121</v>
      </c>
      <c r="BR214" s="39">
        <f t="shared" si="257"/>
        <v>0.87532035048559886</v>
      </c>
      <c r="BS214" s="48">
        <v>0.69810918123240295</v>
      </c>
      <c r="BT214" s="42">
        <v>0.30189081876759699</v>
      </c>
      <c r="BU214" s="219"/>
      <c r="CP214" s="21"/>
      <c r="CR214" s="21"/>
      <c r="CS214" s="22"/>
      <c r="CT214" s="22"/>
    </row>
    <row r="215" spans="38:98" x14ac:dyDescent="0.25">
      <c r="AL215" s="6">
        <v>208</v>
      </c>
      <c r="AM215" s="24">
        <v>0.149636600907043</v>
      </c>
      <c r="AN215" s="24">
        <f t="shared" si="245"/>
        <v>0.850363399092957</v>
      </c>
      <c r="AO215" s="24">
        <v>0.21010391489447999</v>
      </c>
      <c r="AP215" s="24">
        <f t="shared" si="246"/>
        <v>0.78989608510552001</v>
      </c>
      <c r="AQ215" s="24">
        <v>7.2971199492162506E-2</v>
      </c>
      <c r="AR215" s="24">
        <f t="shared" si="247"/>
        <v>0.92702880050783754</v>
      </c>
      <c r="AS215" s="24">
        <f t="shared" si="248"/>
        <v>0.12827799847330848</v>
      </c>
      <c r="AT215" s="25">
        <f t="shared" si="214"/>
        <v>0.87172200152669155</v>
      </c>
      <c r="AU215" s="213">
        <v>0.15404122737820999</v>
      </c>
      <c r="AV215" s="213">
        <f t="shared" si="249"/>
        <v>0.84595877262178998</v>
      </c>
      <c r="AW215" s="213">
        <v>0.20621635565978</v>
      </c>
      <c r="AX215" s="213">
        <f t="shared" ref="AX215" si="272">1-AW215</f>
        <v>0.79378364434021997</v>
      </c>
      <c r="AY215" s="213">
        <v>7.8897473261024198E-2</v>
      </c>
      <c r="AZ215" s="213">
        <f t="shared" si="260"/>
        <v>0.92110252673897586</v>
      </c>
      <c r="BA215" s="213">
        <f t="shared" si="251"/>
        <v>0.13147537998906564</v>
      </c>
      <c r="BB215" s="213">
        <f t="shared" si="252"/>
        <v>0.86852462001093433</v>
      </c>
      <c r="BC215" s="38">
        <v>0.14661249376621799</v>
      </c>
      <c r="BD215" s="38">
        <f t="shared" si="253"/>
        <v>0.85338750623378201</v>
      </c>
      <c r="BE215" s="38">
        <v>0.20448570256134399</v>
      </c>
      <c r="BF215" s="38">
        <f t="shared" si="253"/>
        <v>0.79551429743865598</v>
      </c>
      <c r="BG215" s="38">
        <v>7.8079471747815696E-2</v>
      </c>
      <c r="BH215" s="38">
        <f t="shared" si="254"/>
        <v>0.92192052825218429</v>
      </c>
      <c r="BI215" s="38">
        <v>0.1283981416606319</v>
      </c>
      <c r="BJ215" s="38">
        <v>0.8716018583393681</v>
      </c>
      <c r="BK215" s="39">
        <v>0.14349582195087701</v>
      </c>
      <c r="BL215" s="39">
        <f t="shared" si="255"/>
        <v>0.85650417804912293</v>
      </c>
      <c r="BM215" s="39">
        <v>0.20021507380175199</v>
      </c>
      <c r="BN215" s="39">
        <f t="shared" si="256"/>
        <v>0.79978492619824804</v>
      </c>
      <c r="BO215" s="39">
        <v>7.5176701417298694E-2</v>
      </c>
      <c r="BP215" s="39">
        <f t="shared" si="244"/>
        <v>0.92482329858270129</v>
      </c>
      <c r="BQ215" s="39">
        <v>0.12511445443113223</v>
      </c>
      <c r="BR215" s="39">
        <f t="shared" si="257"/>
        <v>0.87488554556886777</v>
      </c>
      <c r="BS215" s="48">
        <v>0.69936487089668198</v>
      </c>
      <c r="BT215" s="49">
        <v>0.30063512910331802</v>
      </c>
      <c r="BU215" s="219"/>
      <c r="CP215" s="21"/>
      <c r="CR215" s="21"/>
      <c r="CS215" s="22"/>
      <c r="CT215" s="22"/>
    </row>
    <row r="216" spans="38:98" x14ac:dyDescent="0.25">
      <c r="AL216" s="6">
        <v>209</v>
      </c>
      <c r="AM216" s="24">
        <v>0.15009808291273199</v>
      </c>
      <c r="AN216" s="24">
        <f t="shared" si="245"/>
        <v>0.84990191708726803</v>
      </c>
      <c r="AO216" s="24">
        <v>0.210598592158211</v>
      </c>
      <c r="AP216" s="24">
        <f t="shared" si="246"/>
        <v>0.78940140784178903</v>
      </c>
      <c r="AQ216" s="24">
        <v>7.3318902939870298E-2</v>
      </c>
      <c r="AR216" s="24">
        <f t="shared" si="247"/>
        <v>0.92668109706012969</v>
      </c>
      <c r="AS216" s="24">
        <f t="shared" si="248"/>
        <v>0.12869477725167577</v>
      </c>
      <c r="AT216" s="25">
        <f t="shared" si="214"/>
        <v>0.87130522274832423</v>
      </c>
      <c r="AU216" s="213">
        <v>0.154531004467899</v>
      </c>
      <c r="AV216" s="213">
        <f t="shared" si="249"/>
        <v>0.84546899553210098</v>
      </c>
      <c r="AW216" s="213">
        <v>0.20677343207840099</v>
      </c>
      <c r="AX216" s="213">
        <f t="shared" ref="AX216" si="273">1-AW216</f>
        <v>0.79322656792159907</v>
      </c>
      <c r="AY216" s="213">
        <v>7.9284193841275705E-2</v>
      </c>
      <c r="AZ216" s="213">
        <f t="shared" si="260"/>
        <v>0.92071580615872428</v>
      </c>
      <c r="BA216" s="213">
        <f t="shared" si="251"/>
        <v>0.13193322993006773</v>
      </c>
      <c r="BB216" s="213">
        <f t="shared" si="252"/>
        <v>0.86806677006993227</v>
      </c>
      <c r="BC216" s="38">
        <v>0.14706275741626501</v>
      </c>
      <c r="BD216" s="38">
        <f t="shared" si="253"/>
        <v>0.85293724258373493</v>
      </c>
      <c r="BE216" s="38">
        <v>0.20502864172917201</v>
      </c>
      <c r="BF216" s="38">
        <f t="shared" si="253"/>
        <v>0.79497135827082799</v>
      </c>
      <c r="BG216" s="38">
        <v>7.84708463517515E-2</v>
      </c>
      <c r="BH216" s="38">
        <f t="shared" si="254"/>
        <v>0.9215291536482485</v>
      </c>
      <c r="BI216" s="38">
        <v>0.12884263171855742</v>
      </c>
      <c r="BJ216" s="38">
        <v>0.87115736828144263</v>
      </c>
      <c r="BK216" s="39">
        <v>0.143927747655962</v>
      </c>
      <c r="BL216" s="39">
        <f t="shared" si="255"/>
        <v>0.85607225234403805</v>
      </c>
      <c r="BM216" s="39">
        <v>0.200736182730508</v>
      </c>
      <c r="BN216" s="39">
        <f t="shared" si="256"/>
        <v>0.79926381726949203</v>
      </c>
      <c r="BO216" s="39">
        <v>7.5567665396195305E-2</v>
      </c>
      <c r="BP216" s="39">
        <f t="shared" si="244"/>
        <v>0.9244323346038047</v>
      </c>
      <c r="BQ216" s="39">
        <v>0.1255480498836149</v>
      </c>
      <c r="BR216" s="39">
        <f t="shared" si="257"/>
        <v>0.8744519501163851</v>
      </c>
      <c r="BS216" s="48">
        <v>0.70060959268043899</v>
      </c>
      <c r="BT216" s="49">
        <v>0.29939040731956101</v>
      </c>
      <c r="BU216" s="219"/>
      <c r="CP216" s="21"/>
      <c r="CR216" s="21"/>
      <c r="CS216" s="22"/>
      <c r="CT216" s="22"/>
    </row>
    <row r="217" spans="38:98" x14ac:dyDescent="0.25">
      <c r="AL217" s="6">
        <v>210</v>
      </c>
      <c r="AM217" s="24">
        <v>0.15056078843288501</v>
      </c>
      <c r="AN217" s="24">
        <f t="shared" si="245"/>
        <v>0.84943921156711499</v>
      </c>
      <c r="AO217" s="24">
        <v>0.21108957715271101</v>
      </c>
      <c r="AP217" s="24">
        <f t="shared" si="246"/>
        <v>0.78891042284728896</v>
      </c>
      <c r="AQ217" s="24">
        <v>7.3666867218302096E-2</v>
      </c>
      <c r="AR217" s="24">
        <f t="shared" si="247"/>
        <v>0.92633313278169793</v>
      </c>
      <c r="AS217" s="24">
        <f t="shared" si="248"/>
        <v>0.12911120607973686</v>
      </c>
      <c r="AT217" s="25">
        <f t="shared" si="214"/>
        <v>0.87088879392026319</v>
      </c>
      <c r="AU217" s="213">
        <v>0.15502014385519</v>
      </c>
      <c r="AV217" s="213">
        <f t="shared" si="249"/>
        <v>0.84497985614480997</v>
      </c>
      <c r="AW217" s="213">
        <v>0.207328889428186</v>
      </c>
      <c r="AX217" s="213">
        <f t="shared" ref="AX217" si="274">1-AW217</f>
        <v>0.79267111057181405</v>
      </c>
      <c r="AY217" s="213">
        <v>7.9670978089422403E-2</v>
      </c>
      <c r="AZ217" s="213">
        <f t="shared" si="260"/>
        <v>0.92032902191057764</v>
      </c>
      <c r="BA217" s="213">
        <f t="shared" si="251"/>
        <v>0.13239053908472598</v>
      </c>
      <c r="BB217" s="213">
        <f t="shared" si="252"/>
        <v>0.86760946091527402</v>
      </c>
      <c r="BC217" s="38">
        <v>0.14751266867981599</v>
      </c>
      <c r="BD217" s="38">
        <f t="shared" si="253"/>
        <v>0.85248733132018395</v>
      </c>
      <c r="BE217" s="38">
        <v>0.205567889394979</v>
      </c>
      <c r="BF217" s="38">
        <f t="shared" si="253"/>
        <v>0.79443211060502095</v>
      </c>
      <c r="BG217" s="38">
        <v>7.8862318128574999E-2</v>
      </c>
      <c r="BH217" s="38">
        <f t="shared" si="254"/>
        <v>0.92113768187142497</v>
      </c>
      <c r="BI217" s="38">
        <v>0.12928620819073264</v>
      </c>
      <c r="BJ217" s="38">
        <v>0.87071379180926733</v>
      </c>
      <c r="BK217" s="39">
        <v>0.144358627322663</v>
      </c>
      <c r="BL217" s="39">
        <f t="shared" si="255"/>
        <v>0.85564137267733698</v>
      </c>
      <c r="BM217" s="39">
        <v>0.201256009040053</v>
      </c>
      <c r="BN217" s="39">
        <f t="shared" si="256"/>
        <v>0.79874399095994697</v>
      </c>
      <c r="BO217" s="39">
        <v>7.5957401997869795E-2</v>
      </c>
      <c r="BP217" s="39">
        <f t="shared" si="244"/>
        <v>0.92404259800213018</v>
      </c>
      <c r="BQ217" s="39">
        <v>0.12598046146825781</v>
      </c>
      <c r="BR217" s="39">
        <f t="shared" si="257"/>
        <v>0.87401953853174219</v>
      </c>
      <c r="BS217" s="48">
        <v>0.70184349245186195</v>
      </c>
      <c r="BT217" s="49">
        <v>0.29815650754813799</v>
      </c>
      <c r="BU217" s="219"/>
      <c r="CP217" s="21"/>
      <c r="CR217" s="21"/>
      <c r="CS217" s="22"/>
      <c r="CT217" s="22"/>
    </row>
    <row r="218" spans="38:98" x14ac:dyDescent="0.25">
      <c r="AL218" s="6">
        <v>211</v>
      </c>
      <c r="AM218" s="24">
        <v>0.15102462406235501</v>
      </c>
      <c r="AN218" s="24">
        <f t="shared" si="245"/>
        <v>0.84897537593764505</v>
      </c>
      <c r="AO218" s="24">
        <v>0.211576983003751</v>
      </c>
      <c r="AP218" s="24">
        <f t="shared" si="246"/>
        <v>0.78842301699624895</v>
      </c>
      <c r="AQ218" s="24">
        <v>7.40150836759291E-2</v>
      </c>
      <c r="AR218" s="24">
        <f t="shared" si="247"/>
        <v>0.92598491632407087</v>
      </c>
      <c r="AS218" s="24">
        <f t="shared" si="248"/>
        <v>0.12952727804112016</v>
      </c>
      <c r="AT218" s="25">
        <f t="shared" si="214"/>
        <v>0.87047272195887992</v>
      </c>
      <c r="AU218" s="213">
        <v>0.15550864598486999</v>
      </c>
      <c r="AV218" s="213">
        <f t="shared" si="249"/>
        <v>0.84449135401512998</v>
      </c>
      <c r="AW218" s="213">
        <v>0.207882739857742</v>
      </c>
      <c r="AX218" s="213">
        <f t="shared" ref="AX218" si="275">1-AW218</f>
        <v>0.79211726014225803</v>
      </c>
      <c r="AY218" s="213">
        <v>8.0057826035879104E-2</v>
      </c>
      <c r="AZ218" s="213">
        <f t="shared" si="260"/>
        <v>0.91994217396412092</v>
      </c>
      <c r="BA218" s="213">
        <f t="shared" si="251"/>
        <v>0.13284731039909475</v>
      </c>
      <c r="BB218" s="213">
        <f t="shared" si="252"/>
        <v>0.86715268960090519</v>
      </c>
      <c r="BC218" s="38">
        <v>0.14796220837897001</v>
      </c>
      <c r="BD218" s="38">
        <f t="shared" si="253"/>
        <v>0.85203779162102999</v>
      </c>
      <c r="BE218" s="38">
        <v>0.206103523018314</v>
      </c>
      <c r="BF218" s="38">
        <f t="shared" si="253"/>
        <v>0.79389647698168597</v>
      </c>
      <c r="BG218" s="38">
        <v>7.9253884987319903E-2</v>
      </c>
      <c r="BH218" s="38">
        <f t="shared" si="254"/>
        <v>0.92074611501268011</v>
      </c>
      <c r="BI218" s="38">
        <v>0.12972888198586008</v>
      </c>
      <c r="BJ218" s="38">
        <v>0.87027111801413992</v>
      </c>
      <c r="BK218" s="39">
        <v>0.14478848394204999</v>
      </c>
      <c r="BL218" s="39">
        <f t="shared" si="255"/>
        <v>0.85521151605794998</v>
      </c>
      <c r="BM218" s="39">
        <v>0.20177455296438901</v>
      </c>
      <c r="BN218" s="39">
        <f t="shared" si="256"/>
        <v>0.79822544703561094</v>
      </c>
      <c r="BO218" s="39">
        <v>7.6345951255707006E-2</v>
      </c>
      <c r="BP218" s="39">
        <f t="shared" si="244"/>
        <v>0.92365404874429302</v>
      </c>
      <c r="BQ218" s="39">
        <v>0.1264117147814702</v>
      </c>
      <c r="BR218" s="39">
        <f t="shared" si="257"/>
        <v>0.87358828521852983</v>
      </c>
      <c r="BS218" s="48">
        <v>0.70306671607914106</v>
      </c>
      <c r="BT218" s="49">
        <v>0.29693328392085899</v>
      </c>
      <c r="BU218" s="219"/>
      <c r="CP218" s="21"/>
      <c r="CR218" s="21"/>
      <c r="CS218" s="22"/>
      <c r="CT218" s="22"/>
    </row>
    <row r="219" spans="38:98" x14ac:dyDescent="0.25">
      <c r="AL219" s="6">
        <v>212</v>
      </c>
      <c r="AM219" s="24">
        <v>0.15148949639599199</v>
      </c>
      <c r="AN219" s="24">
        <f t="shared" si="245"/>
        <v>0.84851050360400804</v>
      </c>
      <c r="AO219" s="24">
        <v>0.21206092283710001</v>
      </c>
      <c r="AP219" s="24">
        <f t="shared" si="246"/>
        <v>0.78793907716290001</v>
      </c>
      <c r="AQ219" s="24">
        <v>7.4363543661222706E-2</v>
      </c>
      <c r="AR219" s="24">
        <f t="shared" si="247"/>
        <v>0.92563645633877734</v>
      </c>
      <c r="AS219" s="24">
        <f t="shared" si="248"/>
        <v>0.12994298621945299</v>
      </c>
      <c r="AT219" s="25">
        <f t="shared" si="214"/>
        <v>0.87005701378054701</v>
      </c>
      <c r="AU219" s="213">
        <v>0.15599651130172601</v>
      </c>
      <c r="AV219" s="213">
        <f t="shared" si="249"/>
        <v>0.84400348869827402</v>
      </c>
      <c r="AW219" s="213">
        <v>0.20843499551567499</v>
      </c>
      <c r="AX219" s="213">
        <f t="shared" ref="AX219" si="276">1-AW219</f>
        <v>0.79156500448432499</v>
      </c>
      <c r="AY219" s="213">
        <v>8.0444737711060907E-2</v>
      </c>
      <c r="AZ219" s="213">
        <f t="shared" si="260"/>
        <v>0.91955526228893913</v>
      </c>
      <c r="BA219" s="213">
        <f t="shared" si="251"/>
        <v>0.13330354681922835</v>
      </c>
      <c r="BB219" s="213">
        <f t="shared" si="252"/>
        <v>0.86669645318077171</v>
      </c>
      <c r="BC219" s="38">
        <v>0.148411357335827</v>
      </c>
      <c r="BD219" s="38">
        <f t="shared" si="253"/>
        <v>0.851588642664173</v>
      </c>
      <c r="BE219" s="38">
        <v>0.20663562005872599</v>
      </c>
      <c r="BF219" s="38">
        <f t="shared" si="253"/>
        <v>0.79336437994127396</v>
      </c>
      <c r="BG219" s="38">
        <v>7.9645544837019799E-2</v>
      </c>
      <c r="BH219" s="38">
        <f t="shared" si="254"/>
        <v>0.9203544551629802</v>
      </c>
      <c r="BI219" s="38">
        <v>0.13017066401264246</v>
      </c>
      <c r="BJ219" s="38">
        <v>0.86982933598735757</v>
      </c>
      <c r="BK219" s="39">
        <v>0.145217340505194</v>
      </c>
      <c r="BL219" s="39">
        <f t="shared" si="255"/>
        <v>0.85478265949480603</v>
      </c>
      <c r="BM219" s="39">
        <v>0.20229181473751501</v>
      </c>
      <c r="BN219" s="39">
        <f t="shared" si="256"/>
        <v>0.79770818526248499</v>
      </c>
      <c r="BO219" s="39">
        <v>7.6733353203091603E-2</v>
      </c>
      <c r="BP219" s="39">
        <f t="shared" si="244"/>
        <v>0.9232666467969084</v>
      </c>
      <c r="BQ219" s="39">
        <v>0.12684183541966074</v>
      </c>
      <c r="BR219" s="39">
        <f t="shared" si="257"/>
        <v>0.87315816458033935</v>
      </c>
      <c r="BS219" s="48">
        <v>0.70427940943046297</v>
      </c>
      <c r="BT219" s="49">
        <v>0.29572059056953698</v>
      </c>
      <c r="BU219" s="219"/>
      <c r="CP219" s="21"/>
      <c r="CR219" s="21"/>
      <c r="CS219" s="22"/>
      <c r="CT219" s="22"/>
    </row>
    <row r="220" spans="38:98" x14ac:dyDescent="0.25">
      <c r="AL220" s="6">
        <v>213</v>
      </c>
      <c r="AM220" s="24">
        <v>0.15195531202865001</v>
      </c>
      <c r="AN220" s="24">
        <f t="shared" si="245"/>
        <v>0.84804468797135002</v>
      </c>
      <c r="AO220" s="24">
        <v>0.21254150977852901</v>
      </c>
      <c r="AP220" s="24">
        <f t="shared" si="246"/>
        <v>0.78745849022147096</v>
      </c>
      <c r="AQ220" s="24">
        <v>7.4712238522654198E-2</v>
      </c>
      <c r="AR220" s="24">
        <f t="shared" si="247"/>
        <v>0.92528776147734582</v>
      </c>
      <c r="AS220" s="24">
        <f t="shared" si="248"/>
        <v>0.13035832369836411</v>
      </c>
      <c r="AT220" s="25">
        <f t="shared" si="214"/>
        <v>0.86964167630163591</v>
      </c>
      <c r="AU220" s="213">
        <v>0.15648374025054301</v>
      </c>
      <c r="AV220" s="213">
        <f t="shared" si="249"/>
        <v>0.84351625974945699</v>
      </c>
      <c r="AW220" s="213">
        <v>0.208985668550592</v>
      </c>
      <c r="AX220" s="213">
        <f t="shared" ref="AX220" si="277">1-AW220</f>
        <v>0.79101433144940803</v>
      </c>
      <c r="AY220" s="213">
        <v>8.0831713145382594E-2</v>
      </c>
      <c r="AZ220" s="213">
        <f t="shared" si="260"/>
        <v>0.91916828685461738</v>
      </c>
      <c r="BA220" s="213">
        <f t="shared" si="251"/>
        <v>0.13375925129118049</v>
      </c>
      <c r="BB220" s="213">
        <f t="shared" si="252"/>
        <v>0.86624074870881951</v>
      </c>
      <c r="BC220" s="38">
        <v>0.14886009637248701</v>
      </c>
      <c r="BD220" s="38">
        <f t="shared" si="253"/>
        <v>0.85113990362751302</v>
      </c>
      <c r="BE220" s="38">
        <v>0.20716425797576599</v>
      </c>
      <c r="BF220" s="38">
        <f t="shared" si="253"/>
        <v>0.79283574202423401</v>
      </c>
      <c r="BG220" s="38">
        <v>8.0037295586708398E-2</v>
      </c>
      <c r="BH220" s="38">
        <f t="shared" si="254"/>
        <v>0.91996270441329164</v>
      </c>
      <c r="BI220" s="38">
        <v>0.13061156517978301</v>
      </c>
      <c r="BJ220" s="38">
        <v>0.86938843482021699</v>
      </c>
      <c r="BK220" s="39">
        <v>0.14564522000316499</v>
      </c>
      <c r="BL220" s="39">
        <f t="shared" si="255"/>
        <v>0.85435477999683496</v>
      </c>
      <c r="BM220" s="39">
        <v>0.20280779459343401</v>
      </c>
      <c r="BN220" s="39">
        <f t="shared" si="256"/>
        <v>0.79719220540656599</v>
      </c>
      <c r="BO220" s="39">
        <v>7.7119647873408498E-2</v>
      </c>
      <c r="BP220" s="39">
        <f t="shared" si="244"/>
        <v>0.92288035212659147</v>
      </c>
      <c r="BQ220" s="39">
        <v>0.12727084897923888</v>
      </c>
      <c r="BR220" s="39">
        <f t="shared" si="257"/>
        <v>0.8727291510207611</v>
      </c>
      <c r="BS220" s="48">
        <v>0.70548171837401696</v>
      </c>
      <c r="BT220" s="49">
        <v>0.29451828162598298</v>
      </c>
      <c r="BU220" s="219"/>
      <c r="CP220" s="21"/>
      <c r="CR220" s="21"/>
      <c r="CS220" s="22"/>
      <c r="CT220" s="22"/>
    </row>
    <row r="221" spans="38:98" x14ac:dyDescent="0.25">
      <c r="AL221" s="6">
        <v>214</v>
      </c>
      <c r="AM221" s="24">
        <v>0.15242197755518</v>
      </c>
      <c r="AN221" s="24">
        <f t="shared" si="245"/>
        <v>0.84757802244481995</v>
      </c>
      <c r="AO221" s="24">
        <v>0.21301885695380501</v>
      </c>
      <c r="AP221" s="24">
        <f t="shared" si="246"/>
        <v>0.78698114304619504</v>
      </c>
      <c r="AQ221" s="24">
        <v>7.5061159608694902E-2</v>
      </c>
      <c r="AR221" s="24">
        <f t="shared" si="247"/>
        <v>0.92493884039130514</v>
      </c>
      <c r="AS221" s="24">
        <f t="shared" si="248"/>
        <v>0.1307732835614806</v>
      </c>
      <c r="AT221" s="25">
        <f t="shared" si="214"/>
        <v>0.86922671643851945</v>
      </c>
      <c r="AU221" s="213">
        <v>0.15697033327610799</v>
      </c>
      <c r="AV221" s="213">
        <f t="shared" si="249"/>
        <v>0.84302966672389201</v>
      </c>
      <c r="AW221" s="213">
        <v>0.209534771111097</v>
      </c>
      <c r="AX221" s="213">
        <f t="shared" ref="AX221" si="278">1-AW221</f>
        <v>0.79046522888890303</v>
      </c>
      <c r="AY221" s="213">
        <v>8.1218752369259406E-2</v>
      </c>
      <c r="AZ221" s="213">
        <f t="shared" si="260"/>
        <v>0.91878124763074065</v>
      </c>
      <c r="BA221" s="213">
        <f t="shared" si="251"/>
        <v>0.13421442676100512</v>
      </c>
      <c r="BB221" s="213">
        <f t="shared" si="252"/>
        <v>0.86578557323899497</v>
      </c>
      <c r="BC221" s="38">
        <v>0.14930840631105</v>
      </c>
      <c r="BD221" s="38">
        <f t="shared" si="253"/>
        <v>0.85069159368894998</v>
      </c>
      <c r="BE221" s="38">
        <v>0.20768951422898299</v>
      </c>
      <c r="BF221" s="38">
        <f t="shared" si="253"/>
        <v>0.79231048577101704</v>
      </c>
      <c r="BG221" s="38">
        <v>8.04291351454193E-2</v>
      </c>
      <c r="BH221" s="38">
        <f t="shared" si="254"/>
        <v>0.91957086485458073</v>
      </c>
      <c r="BI221" s="38">
        <v>0.13105159639598446</v>
      </c>
      <c r="BJ221" s="38">
        <v>0.8689484036040156</v>
      </c>
      <c r="BK221" s="39">
        <v>0.14607214542703301</v>
      </c>
      <c r="BL221" s="39">
        <f t="shared" si="255"/>
        <v>0.85392785457296694</v>
      </c>
      <c r="BM221" s="39">
        <v>0.203322492766146</v>
      </c>
      <c r="BN221" s="39">
        <f t="shared" si="256"/>
        <v>0.796677507233854</v>
      </c>
      <c r="BO221" s="39">
        <v>7.7504875300042297E-2</v>
      </c>
      <c r="BP221" s="39">
        <f t="shared" si="244"/>
        <v>0.92249512469995776</v>
      </c>
      <c r="BQ221" s="39">
        <v>0.12769878105661325</v>
      </c>
      <c r="BR221" s="39">
        <f t="shared" si="257"/>
        <v>0.87230121894338675</v>
      </c>
      <c r="BS221" s="48">
        <v>0.70667378877799192</v>
      </c>
      <c r="BT221" s="49">
        <v>0.29332621122200803</v>
      </c>
      <c r="BU221" s="219"/>
      <c r="CP221" s="21"/>
      <c r="CR221" s="21"/>
      <c r="CS221" s="22"/>
      <c r="CT221" s="22"/>
    </row>
    <row r="222" spans="38:98" x14ac:dyDescent="0.25">
      <c r="AL222" s="6">
        <v>215</v>
      </c>
      <c r="AM222" s="24">
        <v>0.15288939957043299</v>
      </c>
      <c r="AN222" s="24">
        <f t="shared" si="245"/>
        <v>0.84711060042956698</v>
      </c>
      <c r="AO222" s="24">
        <v>0.2134930774887</v>
      </c>
      <c r="AP222" s="24">
        <f t="shared" si="246"/>
        <v>0.78650692251129994</v>
      </c>
      <c r="AQ222" s="24">
        <v>7.5410298267816103E-2</v>
      </c>
      <c r="AR222" s="24">
        <f t="shared" si="247"/>
        <v>0.92458970173218391</v>
      </c>
      <c r="AS222" s="24">
        <f t="shared" si="248"/>
        <v>0.13118785889243065</v>
      </c>
      <c r="AT222" s="25">
        <f t="shared" si="214"/>
        <v>0.86881214110756932</v>
      </c>
      <c r="AU222" s="213">
        <v>0.157456290823209</v>
      </c>
      <c r="AV222" s="213">
        <f t="shared" si="249"/>
        <v>0.842543709176791</v>
      </c>
      <c r="AW222" s="213">
        <v>0.21008231534579899</v>
      </c>
      <c r="AX222" s="213">
        <f t="shared" ref="AX222" si="279">1-AW222</f>
        <v>0.78991768465420098</v>
      </c>
      <c r="AY222" s="213">
        <v>8.1605855413106193E-2</v>
      </c>
      <c r="AZ222" s="213">
        <f t="shared" si="260"/>
        <v>0.91839414458689383</v>
      </c>
      <c r="BA222" s="213">
        <f t="shared" si="251"/>
        <v>0.13466907617475743</v>
      </c>
      <c r="BB222" s="213">
        <f t="shared" si="252"/>
        <v>0.86533092382524257</v>
      </c>
      <c r="BC222" s="38">
        <v>0.14975626797361499</v>
      </c>
      <c r="BD222" s="38">
        <f t="shared" si="253"/>
        <v>0.85024373202638504</v>
      </c>
      <c r="BE222" s="38">
        <v>0.208211466277926</v>
      </c>
      <c r="BF222" s="38">
        <f t="shared" si="253"/>
        <v>0.79178853372207403</v>
      </c>
      <c r="BG222" s="38">
        <v>8.0821061422186202E-2</v>
      </c>
      <c r="BH222" s="38">
        <f t="shared" si="254"/>
        <v>0.91917893857781374</v>
      </c>
      <c r="BI222" s="38">
        <v>0.13149076856994929</v>
      </c>
      <c r="BJ222" s="38">
        <v>0.86850923143005065</v>
      </c>
      <c r="BK222" s="39">
        <v>0.14649813976786699</v>
      </c>
      <c r="BL222" s="39">
        <f t="shared" si="255"/>
        <v>0.85350186023213304</v>
      </c>
      <c r="BM222" s="39">
        <v>0.203835909489652</v>
      </c>
      <c r="BN222" s="39">
        <f t="shared" si="256"/>
        <v>0.79616409051034798</v>
      </c>
      <c r="BO222" s="39">
        <v>7.7889075516377998E-2</v>
      </c>
      <c r="BP222" s="39">
        <f t="shared" si="244"/>
        <v>0.92211092448362197</v>
      </c>
      <c r="BQ222" s="39">
        <v>0.12812565724819261</v>
      </c>
      <c r="BR222" s="39">
        <f t="shared" si="257"/>
        <v>0.87187434275180742</v>
      </c>
      <c r="BS222" s="48">
        <v>0.70785576651057602</v>
      </c>
      <c r="BT222" s="49">
        <v>0.29214423348942398</v>
      </c>
      <c r="BU222" s="219"/>
      <c r="CP222" s="21"/>
      <c r="CR222" s="21"/>
      <c r="CS222" s="22"/>
      <c r="CT222" s="22"/>
    </row>
    <row r="223" spans="38:98" x14ac:dyDescent="0.25">
      <c r="AL223" s="6">
        <v>216</v>
      </c>
      <c r="AM223" s="24">
        <v>0.15335748466926299</v>
      </c>
      <c r="AN223" s="24">
        <f t="shared" si="245"/>
        <v>0.84664251533073698</v>
      </c>
      <c r="AO223" s="24">
        <v>0.213964284508983</v>
      </c>
      <c r="AP223" s="24">
        <f t="shared" si="246"/>
        <v>0.78603571549101703</v>
      </c>
      <c r="AQ223" s="24">
        <v>7.5759645848489099E-2</v>
      </c>
      <c r="AR223" s="24">
        <f t="shared" si="247"/>
        <v>0.92424035415151096</v>
      </c>
      <c r="AS223" s="24">
        <f t="shared" si="248"/>
        <v>0.13160204277484261</v>
      </c>
      <c r="AT223" s="25">
        <f t="shared" si="214"/>
        <v>0.86839795722515745</v>
      </c>
      <c r="AU223" s="213">
        <v>0.15794161333663001</v>
      </c>
      <c r="AV223" s="213">
        <f t="shared" si="249"/>
        <v>0.84205838666336996</v>
      </c>
      <c r="AW223" s="213">
        <v>0.21062831340330199</v>
      </c>
      <c r="AX223" s="213">
        <f t="shared" ref="AX223" si="280">1-AW223</f>
        <v>0.78937168659669799</v>
      </c>
      <c r="AY223" s="213">
        <v>8.1993022307337807E-2</v>
      </c>
      <c r="AZ223" s="213">
        <f t="shared" si="260"/>
        <v>0.91800697769266215</v>
      </c>
      <c r="BA223" s="213">
        <f t="shared" si="251"/>
        <v>0.13512320247849016</v>
      </c>
      <c r="BB223" s="213">
        <f t="shared" si="252"/>
        <v>0.86487679752150992</v>
      </c>
      <c r="BC223" s="38">
        <v>0.15020366218228201</v>
      </c>
      <c r="BD223" s="38">
        <f t="shared" si="253"/>
        <v>0.84979633781771802</v>
      </c>
      <c r="BE223" s="38">
        <v>0.20873019158214601</v>
      </c>
      <c r="BF223" s="38">
        <f t="shared" si="253"/>
        <v>0.79126980841785399</v>
      </c>
      <c r="BG223" s="38">
        <v>8.1213072326042801E-2</v>
      </c>
      <c r="BH223" s="38">
        <f t="shared" si="254"/>
        <v>0.9187869276739572</v>
      </c>
      <c r="BI223" s="38">
        <v>0.13192909261038069</v>
      </c>
      <c r="BJ223" s="38">
        <v>0.86807090738961934</v>
      </c>
      <c r="BK223" s="39">
        <v>0.14692322601673799</v>
      </c>
      <c r="BL223" s="39">
        <f t="shared" si="255"/>
        <v>0.85307677398326198</v>
      </c>
      <c r="BM223" s="39">
        <v>0.20434804499795201</v>
      </c>
      <c r="BN223" s="39">
        <f t="shared" si="256"/>
        <v>0.79565195500204799</v>
      </c>
      <c r="BO223" s="39">
        <v>7.8272288555800207E-2</v>
      </c>
      <c r="BP223" s="39">
        <f t="shared" si="244"/>
        <v>0.92172771144419974</v>
      </c>
      <c r="BQ223" s="39">
        <v>0.12855150315038583</v>
      </c>
      <c r="BR223" s="39">
        <f t="shared" si="257"/>
        <v>0.87144849684961412</v>
      </c>
      <c r="BS223" s="48">
        <v>0.70902779743995792</v>
      </c>
      <c r="BT223" s="49">
        <v>0.29097220256004203</v>
      </c>
      <c r="BU223" s="219"/>
      <c r="CP223" s="21"/>
      <c r="CR223" s="21"/>
      <c r="CS223" s="22"/>
      <c r="CT223" s="22"/>
    </row>
    <row r="224" spans="38:98" x14ac:dyDescent="0.25">
      <c r="AL224" s="6">
        <v>217</v>
      </c>
      <c r="AM224" s="24">
        <v>0.15382613944651999</v>
      </c>
      <c r="AN224" s="24">
        <f t="shared" si="245"/>
        <v>0.84617386055347998</v>
      </c>
      <c r="AO224" s="24">
        <v>0.21443259114042401</v>
      </c>
      <c r="AP224" s="24">
        <f t="shared" si="246"/>
        <v>0.78556740885957599</v>
      </c>
      <c r="AQ224" s="24">
        <v>7.6109193699185396E-2</v>
      </c>
      <c r="AR224" s="24">
        <f t="shared" si="247"/>
        <v>0.92389080630081466</v>
      </c>
      <c r="AS224" s="24">
        <f t="shared" si="248"/>
        <v>0.13201582829234398</v>
      </c>
      <c r="AT224" s="25">
        <f t="shared" si="214"/>
        <v>0.86798417170765596</v>
      </c>
      <c r="AU224" s="213">
        <v>0.158426301261159</v>
      </c>
      <c r="AV224" s="213">
        <f t="shared" si="249"/>
        <v>0.84157369873884103</v>
      </c>
      <c r="AW224" s="213">
        <v>0.21117277743221299</v>
      </c>
      <c r="AX224" s="213">
        <f t="shared" ref="AX224" si="281">1-AW224</f>
        <v>0.78882722256778703</v>
      </c>
      <c r="AY224" s="213">
        <v>8.2380253082369306E-2</v>
      </c>
      <c r="AZ224" s="213">
        <f t="shared" si="260"/>
        <v>0.91761974691763071</v>
      </c>
      <c r="BA224" s="213">
        <f t="shared" si="251"/>
        <v>0.13557680861825816</v>
      </c>
      <c r="BB224" s="213">
        <f t="shared" si="252"/>
        <v>0.86442319138174195</v>
      </c>
      <c r="BC224" s="38">
        <v>0.15065056975915</v>
      </c>
      <c r="BD224" s="38">
        <f t="shared" si="253"/>
        <v>0.84934943024084997</v>
      </c>
      <c r="BE224" s="38">
        <v>0.20924576760119301</v>
      </c>
      <c r="BF224" s="38">
        <f t="shared" si="253"/>
        <v>0.79075423239880704</v>
      </c>
      <c r="BG224" s="38">
        <v>8.1605165766022697E-2</v>
      </c>
      <c r="BH224" s="38">
        <f t="shared" si="254"/>
        <v>0.91839483423397728</v>
      </c>
      <c r="BI224" s="38">
        <v>0.13236657942598135</v>
      </c>
      <c r="BJ224" s="38">
        <v>0.8676334205740186</v>
      </c>
      <c r="BK224" s="39">
        <v>0.14734742716471499</v>
      </c>
      <c r="BL224" s="39">
        <f t="shared" si="255"/>
        <v>0.85265257283528495</v>
      </c>
      <c r="BM224" s="39">
        <v>0.20485889952504899</v>
      </c>
      <c r="BN224" s="39">
        <f t="shared" si="256"/>
        <v>0.79514110047495101</v>
      </c>
      <c r="BO224" s="39">
        <v>7.8654554451693795E-2</v>
      </c>
      <c r="BP224" s="39">
        <f t="shared" si="244"/>
        <v>0.92134544554830622</v>
      </c>
      <c r="BQ224" s="39">
        <v>0.12897634435960206</v>
      </c>
      <c r="BR224" s="39">
        <f t="shared" si="257"/>
        <v>0.87102365564039785</v>
      </c>
      <c r="BS224" s="48">
        <v>0.71019002743432702</v>
      </c>
      <c r="BT224" s="49">
        <v>0.28980997256567298</v>
      </c>
      <c r="BU224" s="219"/>
      <c r="CP224" s="21"/>
      <c r="CR224" s="21"/>
      <c r="CS224" s="22"/>
      <c r="CT224" s="22"/>
    </row>
    <row r="225" spans="38:98" x14ac:dyDescent="0.25">
      <c r="AL225" s="6">
        <v>218</v>
      </c>
      <c r="AM225" s="24">
        <v>0.15429527049705699</v>
      </c>
      <c r="AN225" s="24">
        <f t="shared" si="245"/>
        <v>0.84570472950294295</v>
      </c>
      <c r="AO225" s="24">
        <v>0.21489811050879201</v>
      </c>
      <c r="AP225" s="24">
        <f t="shared" si="246"/>
        <v>0.78510188949120796</v>
      </c>
      <c r="AQ225" s="24">
        <v>7.6458933168376195E-2</v>
      </c>
      <c r="AR225" s="24">
        <f t="shared" si="247"/>
        <v>0.92354106683162385</v>
      </c>
      <c r="AS225" s="24">
        <f t="shared" si="248"/>
        <v>0.13242920852856288</v>
      </c>
      <c r="AT225" s="25">
        <f t="shared" si="214"/>
        <v>0.86757079147143723</v>
      </c>
      <c r="AU225" s="213">
        <v>0.15891035504158299</v>
      </c>
      <c r="AV225" s="213">
        <f t="shared" si="249"/>
        <v>0.84108964495841698</v>
      </c>
      <c r="AW225" s="213">
        <v>0.211715719581138</v>
      </c>
      <c r="AX225" s="213">
        <f t="shared" ref="AX225" si="282">1-AW225</f>
        <v>0.788284280418862</v>
      </c>
      <c r="AY225" s="213">
        <v>8.2767547768615696E-2</v>
      </c>
      <c r="AZ225" s="213">
        <f t="shared" si="260"/>
        <v>0.91723245223138428</v>
      </c>
      <c r="BA225" s="213">
        <f t="shared" si="251"/>
        <v>0.13602989754011569</v>
      </c>
      <c r="BB225" s="213">
        <f t="shared" si="252"/>
        <v>0.86397010245988426</v>
      </c>
      <c r="BC225" s="38">
        <v>0.15109697152632101</v>
      </c>
      <c r="BD225" s="38">
        <f t="shared" si="253"/>
        <v>0.84890302847367893</v>
      </c>
      <c r="BE225" s="38">
        <v>0.20975827179461501</v>
      </c>
      <c r="BF225" s="38">
        <f t="shared" si="253"/>
        <v>0.79024172820538496</v>
      </c>
      <c r="BG225" s="38">
        <v>8.1997339651159601E-2</v>
      </c>
      <c r="BH225" s="38">
        <f t="shared" si="254"/>
        <v>0.91800266034884037</v>
      </c>
      <c r="BI225" s="38">
        <v>0.1328032399254544</v>
      </c>
      <c r="BJ225" s="38">
        <v>0.8671967600745456</v>
      </c>
      <c r="BK225" s="39">
        <v>0.147770766202869</v>
      </c>
      <c r="BL225" s="39">
        <f t="shared" si="255"/>
        <v>0.852229233797131</v>
      </c>
      <c r="BM225" s="39">
        <v>0.20536847330494201</v>
      </c>
      <c r="BN225" s="39">
        <f t="shared" si="256"/>
        <v>0.79463152669505799</v>
      </c>
      <c r="BO225" s="39">
        <v>7.9035913237443606E-2</v>
      </c>
      <c r="BP225" s="39">
        <f t="shared" si="244"/>
        <v>0.92096408676255637</v>
      </c>
      <c r="BQ225" s="39">
        <v>0.12940020647225009</v>
      </c>
      <c r="BR225" s="39">
        <f t="shared" si="257"/>
        <v>0.87059979352774985</v>
      </c>
      <c r="BS225" s="48">
        <v>0.71134260236187008</v>
      </c>
      <c r="BT225" s="49">
        <v>0.28865739763812998</v>
      </c>
      <c r="BU225" s="219"/>
      <c r="CP225" s="21"/>
      <c r="CR225" s="21"/>
      <c r="CS225" s="22"/>
      <c r="CT225" s="22"/>
    </row>
    <row r="226" spans="38:98" x14ac:dyDescent="0.25">
      <c r="AL226" s="6">
        <v>219</v>
      </c>
      <c r="AM226" s="24">
        <v>0.154764784415726</v>
      </c>
      <c r="AN226" s="24">
        <f t="shared" si="245"/>
        <v>0.84523521558427395</v>
      </c>
      <c r="AO226" s="24">
        <v>0.215360955739857</v>
      </c>
      <c r="AP226" s="24">
        <f t="shared" si="246"/>
        <v>0.78463904426014297</v>
      </c>
      <c r="AQ226" s="24">
        <v>7.6808855604532794E-2</v>
      </c>
      <c r="AR226" s="24">
        <f t="shared" si="247"/>
        <v>0.92319114439546723</v>
      </c>
      <c r="AS226" s="24">
        <f t="shared" si="248"/>
        <v>0.13284217656712727</v>
      </c>
      <c r="AT226" s="25">
        <f t="shared" si="214"/>
        <v>0.86715782343287273</v>
      </c>
      <c r="AU226" s="213">
        <v>0.15939377512268699</v>
      </c>
      <c r="AV226" s="213">
        <f t="shared" si="249"/>
        <v>0.84060622487731296</v>
      </c>
      <c r="AW226" s="213">
        <v>0.212257151998684</v>
      </c>
      <c r="AX226" s="213">
        <f t="shared" ref="AX226" si="283">1-AW226</f>
        <v>0.787742848001316</v>
      </c>
      <c r="AY226" s="213">
        <v>8.3154906396491896E-2</v>
      </c>
      <c r="AZ226" s="213">
        <f t="shared" si="260"/>
        <v>0.91684509360350808</v>
      </c>
      <c r="BA226" s="213">
        <f t="shared" si="251"/>
        <v>0.13648247219011655</v>
      </c>
      <c r="BB226" s="213">
        <f t="shared" si="252"/>
        <v>0.86351752780988345</v>
      </c>
      <c r="BC226" s="38">
        <v>0.15154284830589199</v>
      </c>
      <c r="BD226" s="38">
        <f t="shared" si="253"/>
        <v>0.84845715169410796</v>
      </c>
      <c r="BE226" s="38">
        <v>0.210267781621963</v>
      </c>
      <c r="BF226" s="38">
        <f t="shared" si="253"/>
        <v>0.78973221837803698</v>
      </c>
      <c r="BG226" s="38">
        <v>8.2389591890487099E-2</v>
      </c>
      <c r="BH226" s="38">
        <f t="shared" si="254"/>
        <v>0.91761040810951289</v>
      </c>
      <c r="BI226" s="38">
        <v>0.13323908501750206</v>
      </c>
      <c r="BJ226" s="38">
        <v>0.86676091498249797</v>
      </c>
      <c r="BK226" s="39">
        <v>0.14819326612226999</v>
      </c>
      <c r="BL226" s="39">
        <f t="shared" si="255"/>
        <v>0.85180673387772998</v>
      </c>
      <c r="BM226" s="39">
        <v>0.20587676657163401</v>
      </c>
      <c r="BN226" s="39">
        <f t="shared" si="256"/>
        <v>0.79412323342836599</v>
      </c>
      <c r="BO226" s="39">
        <v>7.9416404946434205E-2</v>
      </c>
      <c r="BP226" s="39">
        <f t="shared" si="244"/>
        <v>0.9205835950535658</v>
      </c>
      <c r="BQ226" s="39">
        <v>0.12982311508473926</v>
      </c>
      <c r="BR226" s="39">
        <f t="shared" si="257"/>
        <v>0.87017688491526068</v>
      </c>
      <c r="BS226" s="48">
        <v>0.71248566809077696</v>
      </c>
      <c r="BT226" s="49">
        <v>0.28751433190922299</v>
      </c>
      <c r="BU226" s="219"/>
      <c r="CP226" s="21"/>
      <c r="CR226" s="21"/>
      <c r="CS226" s="22"/>
      <c r="CT226" s="22"/>
    </row>
    <row r="227" spans="38:98" x14ac:dyDescent="0.25">
      <c r="AL227" s="6">
        <v>220</v>
      </c>
      <c r="AM227" s="24">
        <v>0.155234587797379</v>
      </c>
      <c r="AN227" s="24">
        <f t="shared" si="245"/>
        <v>0.84476541220262102</v>
      </c>
      <c r="AO227" s="24">
        <v>0.21582123995938901</v>
      </c>
      <c r="AP227" s="24">
        <f t="shared" si="246"/>
        <v>0.78417876004061093</v>
      </c>
      <c r="AQ227" s="24">
        <v>7.7158952356126603E-2</v>
      </c>
      <c r="AR227" s="24">
        <f t="shared" si="247"/>
        <v>0.92284104764387342</v>
      </c>
      <c r="AS227" s="24">
        <f t="shared" si="248"/>
        <v>0.1332547254916652</v>
      </c>
      <c r="AT227" s="25">
        <f t="shared" si="214"/>
        <v>0.86674527450833483</v>
      </c>
      <c r="AU227" s="213">
        <v>0.15987656194925801</v>
      </c>
      <c r="AV227" s="213">
        <f t="shared" si="249"/>
        <v>0.84012343805074197</v>
      </c>
      <c r="AW227" s="213">
        <v>0.212797086833456</v>
      </c>
      <c r="AX227" s="213">
        <f t="shared" ref="AX227" si="284">1-AW227</f>
        <v>0.787202913166544</v>
      </c>
      <c r="AY227" s="213">
        <v>8.3542328996412896E-2</v>
      </c>
      <c r="AZ227" s="213">
        <f t="shared" si="260"/>
        <v>0.9164576710035871</v>
      </c>
      <c r="BA227" s="213">
        <f t="shared" si="251"/>
        <v>0.13693453551431478</v>
      </c>
      <c r="BB227" s="213">
        <f t="shared" si="252"/>
        <v>0.86306546448568522</v>
      </c>
      <c r="BC227" s="38">
        <v>0.15198818091996499</v>
      </c>
      <c r="BD227" s="38">
        <f t="shared" si="253"/>
        <v>0.84801181908003498</v>
      </c>
      <c r="BE227" s="38">
        <v>0.210774374542786</v>
      </c>
      <c r="BF227" s="38">
        <f t="shared" si="253"/>
        <v>0.78922562545721398</v>
      </c>
      <c r="BG227" s="38">
        <v>8.2781920393038805E-2</v>
      </c>
      <c r="BH227" s="38">
        <f t="shared" si="254"/>
        <v>0.91721807960696122</v>
      </c>
      <c r="BI227" s="38">
        <v>0.13367412561082778</v>
      </c>
      <c r="BJ227" s="38">
        <v>0.86632587438917219</v>
      </c>
      <c r="BK227" s="39">
        <v>0.14861494991398699</v>
      </c>
      <c r="BL227" s="39">
        <f t="shared" si="255"/>
        <v>0.85138505008601295</v>
      </c>
      <c r="BM227" s="39">
        <v>0.20638377955912399</v>
      </c>
      <c r="BN227" s="39">
        <f t="shared" si="256"/>
        <v>0.79361622044087599</v>
      </c>
      <c r="BO227" s="39">
        <v>7.9796069612050602E-2</v>
      </c>
      <c r="BP227" s="39">
        <f t="shared" si="244"/>
        <v>0.92020393038794945</v>
      </c>
      <c r="BQ227" s="39">
        <v>0.13024509579347776</v>
      </c>
      <c r="BR227" s="39">
        <f t="shared" si="257"/>
        <v>0.86975490420652224</v>
      </c>
      <c r="BS227" s="48">
        <v>0.71361937048923596</v>
      </c>
      <c r="BT227" s="49">
        <v>0.28638062951076398</v>
      </c>
      <c r="BU227" s="219"/>
      <c r="CP227" s="21"/>
      <c r="CR227" s="21"/>
      <c r="CS227" s="22"/>
      <c r="CT227" s="22"/>
    </row>
    <row r="228" spans="38:98" x14ac:dyDescent="0.25">
      <c r="AL228" s="6">
        <v>221</v>
      </c>
      <c r="AM228" s="24">
        <v>0.155704587236867</v>
      </c>
      <c r="AN228" s="24">
        <f t="shared" si="245"/>
        <v>0.84429541276313302</v>
      </c>
      <c r="AO228" s="24">
        <v>0.21627907629315701</v>
      </c>
      <c r="AP228" s="24">
        <f t="shared" si="246"/>
        <v>0.78372092370684299</v>
      </c>
      <c r="AQ228" s="24">
        <v>7.7509214771628906E-2</v>
      </c>
      <c r="AR228" s="24">
        <f t="shared" si="247"/>
        <v>0.92249078522837114</v>
      </c>
      <c r="AS228" s="24">
        <f t="shared" si="248"/>
        <v>0.1336668483858042</v>
      </c>
      <c r="AT228" s="25">
        <f t="shared" si="214"/>
        <v>0.86633315161419588</v>
      </c>
      <c r="AU228" s="213">
        <v>0.160358715966083</v>
      </c>
      <c r="AV228" s="213">
        <f t="shared" si="249"/>
        <v>0.83964128403391702</v>
      </c>
      <c r="AW228" s="213">
        <v>0.21333553623406101</v>
      </c>
      <c r="AX228" s="213">
        <f t="shared" ref="AX228" si="285">1-AW228</f>
        <v>0.78666446376593901</v>
      </c>
      <c r="AY228" s="213">
        <v>8.39298155987937E-2</v>
      </c>
      <c r="AZ228" s="213">
        <f t="shared" si="260"/>
        <v>0.91607018440120624</v>
      </c>
      <c r="BA228" s="213">
        <f t="shared" si="251"/>
        <v>0.13738609045876488</v>
      </c>
      <c r="BB228" s="213">
        <f t="shared" si="252"/>
        <v>0.86261390954123507</v>
      </c>
      <c r="BC228" s="38">
        <v>0.15243295019063899</v>
      </c>
      <c r="BD228" s="38">
        <f t="shared" si="253"/>
        <v>0.84756704980936104</v>
      </c>
      <c r="BE228" s="38">
        <v>0.21127812801663401</v>
      </c>
      <c r="BF228" s="38">
        <f t="shared" si="253"/>
        <v>0.78872187198336596</v>
      </c>
      <c r="BG228" s="38">
        <v>8.3174323067848596E-2</v>
      </c>
      <c r="BH228" s="38">
        <f t="shared" si="254"/>
        <v>0.91682567693215145</v>
      </c>
      <c r="BI228" s="38">
        <v>0.13410837261413427</v>
      </c>
      <c r="BJ228" s="38">
        <v>0.86589162738586578</v>
      </c>
      <c r="BK228" s="39">
        <v>0.149035840569091</v>
      </c>
      <c r="BL228" s="39">
        <f t="shared" si="255"/>
        <v>0.85096415943090897</v>
      </c>
      <c r="BM228" s="39">
        <v>0.20688951250141299</v>
      </c>
      <c r="BN228" s="39">
        <f t="shared" si="256"/>
        <v>0.79311048749858704</v>
      </c>
      <c r="BO228" s="39">
        <v>8.0174947267677404E-2</v>
      </c>
      <c r="BP228" s="39">
        <f t="shared" si="244"/>
        <v>0.91982505273232262</v>
      </c>
      <c r="BQ228" s="39">
        <v>0.13066617419487481</v>
      </c>
      <c r="BR228" s="39">
        <f t="shared" si="257"/>
        <v>0.8693338258051253</v>
      </c>
      <c r="BS228" s="48">
        <v>0.71474385542543595</v>
      </c>
      <c r="BT228" s="49">
        <v>0.285256144574564</v>
      </c>
      <c r="BU228" s="219"/>
      <c r="CP228" s="21"/>
      <c r="CR228" s="21"/>
      <c r="CS228" s="22"/>
      <c r="CT228" s="22"/>
    </row>
    <row r="229" spans="38:98" x14ac:dyDescent="0.25">
      <c r="AL229" s="6">
        <v>222</v>
      </c>
      <c r="AM229" s="24">
        <v>0.15617468932904299</v>
      </c>
      <c r="AN229" s="24">
        <f t="shared" si="245"/>
        <v>0.84382531067095701</v>
      </c>
      <c r="AO229" s="24">
        <v>0.21673457786693101</v>
      </c>
      <c r="AP229" s="24">
        <f t="shared" si="246"/>
        <v>0.78326542213306904</v>
      </c>
      <c r="AQ229" s="24">
        <v>7.7859634199511099E-2</v>
      </c>
      <c r="AR229" s="24">
        <f t="shared" si="247"/>
        <v>0.92214036580048886</v>
      </c>
      <c r="AS229" s="24">
        <f t="shared" si="248"/>
        <v>0.13407853833317257</v>
      </c>
      <c r="AT229" s="25">
        <f t="shared" si="214"/>
        <v>0.86592146166682737</v>
      </c>
      <c r="AU229" s="213">
        <v>0.16084023761794899</v>
      </c>
      <c r="AV229" s="213">
        <f t="shared" si="249"/>
        <v>0.83915976238205103</v>
      </c>
      <c r="AW229" s="213">
        <v>0.21387251234910401</v>
      </c>
      <c r="AX229" s="213">
        <f t="shared" ref="AX229" si="286">1-AW229</f>
        <v>0.78612748765089602</v>
      </c>
      <c r="AY229" s="213">
        <v>8.4317366234049201E-2</v>
      </c>
      <c r="AZ229" s="213">
        <f t="shared" si="260"/>
        <v>0.91568263376595083</v>
      </c>
      <c r="BA229" s="213">
        <f t="shared" si="251"/>
        <v>0.13783713996952074</v>
      </c>
      <c r="BB229" s="213">
        <f t="shared" si="252"/>
        <v>0.86216286003047937</v>
      </c>
      <c r="BC229" s="38">
        <v>0.15287713694001301</v>
      </c>
      <c r="BD229" s="38">
        <f t="shared" si="253"/>
        <v>0.84712286305998696</v>
      </c>
      <c r="BE229" s="38">
        <v>0.211779119503057</v>
      </c>
      <c r="BF229" s="38">
        <f t="shared" si="253"/>
        <v>0.78822088049694305</v>
      </c>
      <c r="BG229" s="38">
        <v>8.3566797823949907E-2</v>
      </c>
      <c r="BH229" s="38">
        <f t="shared" si="254"/>
        <v>0.91643320217605007</v>
      </c>
      <c r="BI229" s="38">
        <v>0.13454183693612409</v>
      </c>
      <c r="BJ229" s="38">
        <v>0.86545816306387591</v>
      </c>
      <c r="BK229" s="39">
        <v>0.149455961078652</v>
      </c>
      <c r="BL229" s="39">
        <f t="shared" si="255"/>
        <v>0.850544038921348</v>
      </c>
      <c r="BM229" s="39">
        <v>0.20739396563250401</v>
      </c>
      <c r="BN229" s="39">
        <f t="shared" si="256"/>
        <v>0.79260603436749599</v>
      </c>
      <c r="BO229" s="39">
        <v>8.0553077946699497E-2</v>
      </c>
      <c r="BP229" s="39">
        <f t="shared" si="244"/>
        <v>0.91944692205330047</v>
      </c>
      <c r="BQ229" s="39">
        <v>0.13108637588533981</v>
      </c>
      <c r="BR229" s="39">
        <f t="shared" si="257"/>
        <v>0.86891362411466022</v>
      </c>
      <c r="BS229" s="48">
        <v>0.715859268767565</v>
      </c>
      <c r="BT229" s="49">
        <v>0.284140731232435</v>
      </c>
      <c r="BU229" s="219"/>
      <c r="CP229" s="21"/>
      <c r="CR229" s="21"/>
      <c r="CS229" s="22"/>
      <c r="CT229" s="22"/>
    </row>
    <row r="230" spans="38:98" x14ac:dyDescent="0.25">
      <c r="AL230" s="6">
        <v>223</v>
      </c>
      <c r="AM230" s="24">
        <v>0.15664480066875799</v>
      </c>
      <c r="AN230" s="24">
        <f t="shared" si="245"/>
        <v>0.84335519933124203</v>
      </c>
      <c r="AO230" s="24">
        <v>0.21718785780648101</v>
      </c>
      <c r="AP230" s="24">
        <f t="shared" si="246"/>
        <v>0.78281214219351902</v>
      </c>
      <c r="AQ230" s="24">
        <v>7.8210201988244299E-2</v>
      </c>
      <c r="AR230" s="24">
        <f t="shared" si="247"/>
        <v>0.92178979801175576</v>
      </c>
      <c r="AS230" s="24">
        <f t="shared" si="248"/>
        <v>0.134489788417398</v>
      </c>
      <c r="AT230" s="25">
        <f t="shared" si="214"/>
        <v>0.86551021158260211</v>
      </c>
      <c r="AU230" s="213">
        <v>0.16132112734964099</v>
      </c>
      <c r="AV230" s="213">
        <f t="shared" si="249"/>
        <v>0.83867887265035901</v>
      </c>
      <c r="AW230" s="213">
        <v>0.214408027327193</v>
      </c>
      <c r="AX230" s="213">
        <f t="shared" ref="AX230" si="287">1-AW230</f>
        <v>0.785591972672807</v>
      </c>
      <c r="AY230" s="213">
        <v>8.4704980932594404E-2</v>
      </c>
      <c r="AZ230" s="213">
        <f t="shared" si="260"/>
        <v>0.91529501906740562</v>
      </c>
      <c r="BA230" s="213">
        <f t="shared" si="251"/>
        <v>0.13828768699263652</v>
      </c>
      <c r="BB230" s="213">
        <f t="shared" si="252"/>
        <v>0.86171231300736351</v>
      </c>
      <c r="BC230" s="38">
        <v>0.15332072199018801</v>
      </c>
      <c r="BD230" s="38">
        <f t="shared" si="253"/>
        <v>0.84667927800981202</v>
      </c>
      <c r="BE230" s="38">
        <v>0.212277426461605</v>
      </c>
      <c r="BF230" s="38">
        <f t="shared" si="253"/>
        <v>0.78772257353839503</v>
      </c>
      <c r="BG230" s="38">
        <v>8.3959342570376502E-2</v>
      </c>
      <c r="BH230" s="38">
        <f t="shared" si="254"/>
        <v>0.91604065742962348</v>
      </c>
      <c r="BI230" s="38">
        <v>0.13497452948550062</v>
      </c>
      <c r="BJ230" s="38">
        <v>0.8650254705144993</v>
      </c>
      <c r="BK230" s="39">
        <v>0.14987533443373999</v>
      </c>
      <c r="BL230" s="39">
        <f t="shared" si="255"/>
        <v>0.85012466556625998</v>
      </c>
      <c r="BM230" s="39">
        <v>0.20789713918639599</v>
      </c>
      <c r="BN230" s="39">
        <f t="shared" si="256"/>
        <v>0.79210286081360404</v>
      </c>
      <c r="BO230" s="39">
        <v>8.0930501682501696E-2</v>
      </c>
      <c r="BP230" s="39">
        <f t="shared" si="244"/>
        <v>0.91906949831749829</v>
      </c>
      <c r="BQ230" s="39">
        <v>0.13150572646128125</v>
      </c>
      <c r="BR230" s="39">
        <f t="shared" si="257"/>
        <v>0.86849427353871866</v>
      </c>
      <c r="BS230" s="48">
        <v>0.71696575638381199</v>
      </c>
      <c r="BT230" s="49">
        <v>0.28303424361618801</v>
      </c>
      <c r="BU230" s="219"/>
      <c r="CP230" s="21"/>
      <c r="CR230" s="21"/>
      <c r="CS230" s="22"/>
      <c r="CT230" s="22"/>
    </row>
    <row r="231" spans="38:98" x14ac:dyDescent="0.25">
      <c r="AL231" s="6">
        <v>224</v>
      </c>
      <c r="AM231" s="24">
        <v>0.157114827850864</v>
      </c>
      <c r="AN231" s="24">
        <f t="shared" si="245"/>
        <v>0.84288517214913594</v>
      </c>
      <c r="AO231" s="24">
        <v>0.217639029237577</v>
      </c>
      <c r="AP231" s="24">
        <f t="shared" si="246"/>
        <v>0.78236097076242306</v>
      </c>
      <c r="AQ231" s="24">
        <v>7.8560909486299998E-2</v>
      </c>
      <c r="AR231" s="24">
        <f t="shared" si="247"/>
        <v>0.92143909051369999</v>
      </c>
      <c r="AS231" s="24">
        <f t="shared" si="248"/>
        <v>0.13490059172210855</v>
      </c>
      <c r="AT231" s="25">
        <f t="shared" si="214"/>
        <v>0.86509940827789156</v>
      </c>
      <c r="AU231" s="213">
        <v>0.16180138560594601</v>
      </c>
      <c r="AV231" s="213">
        <f t="shared" si="249"/>
        <v>0.83819861439405396</v>
      </c>
      <c r="AW231" s="213">
        <v>0.21494209331693301</v>
      </c>
      <c r="AX231" s="213">
        <f t="shared" ref="AX231" si="288">1-AW231</f>
        <v>0.78505790668306696</v>
      </c>
      <c r="AY231" s="213">
        <v>8.5092659724844297E-2</v>
      </c>
      <c r="AZ231" s="213">
        <f t="shared" si="260"/>
        <v>0.91490734027515574</v>
      </c>
      <c r="BA231" s="213">
        <f t="shared" si="251"/>
        <v>0.13873773447416624</v>
      </c>
      <c r="BB231" s="213">
        <f t="shared" si="252"/>
        <v>0.86126226552583374</v>
      </c>
      <c r="BC231" s="38">
        <v>0.153763686163263</v>
      </c>
      <c r="BD231" s="38">
        <f t="shared" si="253"/>
        <v>0.84623631383673703</v>
      </c>
      <c r="BE231" s="38">
        <v>0.21277312635182599</v>
      </c>
      <c r="BF231" s="38">
        <f t="shared" si="253"/>
        <v>0.78722687364817401</v>
      </c>
      <c r="BG231" s="38">
        <v>8.4351955216161997E-2</v>
      </c>
      <c r="BH231" s="38">
        <f t="shared" si="254"/>
        <v>0.91564804478383799</v>
      </c>
      <c r="BI231" s="38">
        <v>0.13540646117096602</v>
      </c>
      <c r="BJ231" s="38">
        <v>0.864593538829034</v>
      </c>
      <c r="BK231" s="39">
        <v>0.15029398362542401</v>
      </c>
      <c r="BL231" s="39">
        <f t="shared" si="255"/>
        <v>0.84970601637457599</v>
      </c>
      <c r="BM231" s="39">
        <v>0.20839903339709101</v>
      </c>
      <c r="BN231" s="39">
        <f t="shared" si="256"/>
        <v>0.79160096660290902</v>
      </c>
      <c r="BO231" s="39">
        <v>8.1307258508468594E-2</v>
      </c>
      <c r="BP231" s="39">
        <f t="shared" si="244"/>
        <v>0.91869274149153135</v>
      </c>
      <c r="BQ231" s="39">
        <v>0.13192425151910792</v>
      </c>
      <c r="BR231" s="39">
        <f t="shared" si="257"/>
        <v>0.86807574848089208</v>
      </c>
      <c r="BS231" s="48">
        <v>0.71806346414236499</v>
      </c>
      <c r="BT231" s="49">
        <v>0.28193653585763501</v>
      </c>
      <c r="BU231" s="219"/>
      <c r="CP231" s="21"/>
      <c r="CR231" s="21"/>
      <c r="CS231" s="22"/>
      <c r="CT231" s="22"/>
    </row>
    <row r="232" spans="38:98" x14ac:dyDescent="0.25">
      <c r="AL232" s="6">
        <v>225</v>
      </c>
      <c r="AM232" s="24">
        <v>0.15758467747021401</v>
      </c>
      <c r="AN232" s="24">
        <f t="shared" si="245"/>
        <v>0.84241532252978601</v>
      </c>
      <c r="AO232" s="24">
        <v>0.21808820528598799</v>
      </c>
      <c r="AP232" s="24">
        <f t="shared" si="246"/>
        <v>0.78191179471401195</v>
      </c>
      <c r="AQ232" s="24">
        <v>7.8911748042149593E-2</v>
      </c>
      <c r="AR232" s="24">
        <f t="shared" si="247"/>
        <v>0.92108825195785038</v>
      </c>
      <c r="AS232" s="24">
        <f t="shared" si="248"/>
        <v>0.13531094133093241</v>
      </c>
      <c r="AT232" s="25">
        <f t="shared" si="214"/>
        <v>0.86468905866906765</v>
      </c>
      <c r="AU232" s="213">
        <v>0.162281012831651</v>
      </c>
      <c r="AV232" s="213">
        <f t="shared" si="249"/>
        <v>0.83771898716834903</v>
      </c>
      <c r="AW232" s="213">
        <v>0.215474722466931</v>
      </c>
      <c r="AX232" s="213">
        <f t="shared" ref="AX232" si="289">1-AW232</f>
        <v>0.784525277533069</v>
      </c>
      <c r="AY232" s="213">
        <v>8.5480402641213801E-2</v>
      </c>
      <c r="AZ232" s="213">
        <f t="shared" si="260"/>
        <v>0.91451959735878618</v>
      </c>
      <c r="BA232" s="213">
        <f t="shared" si="251"/>
        <v>0.13918728536016431</v>
      </c>
      <c r="BB232" s="213">
        <f t="shared" si="252"/>
        <v>0.86081271463983577</v>
      </c>
      <c r="BC232" s="38">
        <v>0.15420601028133801</v>
      </c>
      <c r="BD232" s="38">
        <f t="shared" si="253"/>
        <v>0.84579398971866193</v>
      </c>
      <c r="BE232" s="38">
        <v>0.21326629663327101</v>
      </c>
      <c r="BF232" s="38">
        <f t="shared" si="253"/>
        <v>0.78673370336672899</v>
      </c>
      <c r="BG232" s="38">
        <v>8.4744633670340103E-2</v>
      </c>
      <c r="BH232" s="38">
        <f t="shared" si="254"/>
        <v>0.91525536632965987</v>
      </c>
      <c r="BI232" s="38">
        <v>0.13583764290122358</v>
      </c>
      <c r="BJ232" s="38">
        <v>0.86416235709877642</v>
      </c>
      <c r="BK232" s="39">
        <v>0.150711931644775</v>
      </c>
      <c r="BL232" s="39">
        <f t="shared" si="255"/>
        <v>0.84928806835522497</v>
      </c>
      <c r="BM232" s="39">
        <v>0.208899648498589</v>
      </c>
      <c r="BN232" s="39">
        <f t="shared" si="256"/>
        <v>0.791100351501411</v>
      </c>
      <c r="BO232" s="39">
        <v>8.1683388457985201E-2</v>
      </c>
      <c r="BP232" s="39">
        <f t="shared" si="244"/>
        <v>0.91831661154201483</v>
      </c>
      <c r="BQ232" s="39">
        <v>0.13234197665522893</v>
      </c>
      <c r="BR232" s="39">
        <f t="shared" si="257"/>
        <v>0.86765802334477105</v>
      </c>
      <c r="BS232" s="48">
        <v>0.71915253791141298</v>
      </c>
      <c r="BT232" s="49">
        <v>0.28084746208858702</v>
      </c>
      <c r="BU232" s="219"/>
      <c r="CP232" s="21"/>
      <c r="CR232" s="21"/>
      <c r="CS232" s="22"/>
      <c r="CT232" s="22"/>
    </row>
    <row r="233" spans="38:98" x14ac:dyDescent="0.25">
      <c r="AL233" s="6">
        <v>226</v>
      </c>
      <c r="AM233" s="24">
        <v>0.15805425612165999</v>
      </c>
      <c r="AN233" s="24">
        <f t="shared" si="245"/>
        <v>0.84194574387833998</v>
      </c>
      <c r="AO233" s="24">
        <v>0.21853549907748299</v>
      </c>
      <c r="AP233" s="24">
        <f t="shared" si="246"/>
        <v>0.78146450092251696</v>
      </c>
      <c r="AQ233" s="24">
        <v>7.9262709004264201E-2</v>
      </c>
      <c r="AR233" s="24">
        <f t="shared" si="247"/>
        <v>0.92073729099573576</v>
      </c>
      <c r="AS233" s="24">
        <f t="shared" si="248"/>
        <v>0.13572083032749721</v>
      </c>
      <c r="AT233" s="25">
        <f t="shared" si="214"/>
        <v>0.86427916967250273</v>
      </c>
      <c r="AU233" s="213">
        <v>0.16276000947154201</v>
      </c>
      <c r="AV233" s="213">
        <f t="shared" si="249"/>
        <v>0.83723999052845799</v>
      </c>
      <c r="AW233" s="213">
        <v>0.21600592692579201</v>
      </c>
      <c r="AX233" s="213">
        <f t="shared" ref="AX233" si="290">1-AW233</f>
        <v>0.78399407307420799</v>
      </c>
      <c r="AY233" s="213">
        <v>8.5868209712117893E-2</v>
      </c>
      <c r="AZ233" s="213">
        <f t="shared" si="260"/>
        <v>0.91413179028788205</v>
      </c>
      <c r="BA233" s="213">
        <f t="shared" si="251"/>
        <v>0.13963634259668442</v>
      </c>
      <c r="BB233" s="213">
        <f t="shared" si="252"/>
        <v>0.86036365740331555</v>
      </c>
      <c r="BC233" s="38">
        <v>0.15464767516651301</v>
      </c>
      <c r="BD233" s="38">
        <f t="shared" si="253"/>
        <v>0.84535232483348699</v>
      </c>
      <c r="BE233" s="38">
        <v>0.21375701476549</v>
      </c>
      <c r="BF233" s="38">
        <f t="shared" si="253"/>
        <v>0.78624298523450997</v>
      </c>
      <c r="BG233" s="38">
        <v>8.5137375841944293E-2</v>
      </c>
      <c r="BH233" s="38">
        <f t="shared" si="254"/>
        <v>0.91486262415805575</v>
      </c>
      <c r="BI233" s="38">
        <v>0.13626808558497611</v>
      </c>
      <c r="BJ233" s="38">
        <v>0.86373191441502395</v>
      </c>
      <c r="BK233" s="39">
        <v>0.15112920148286199</v>
      </c>
      <c r="BL233" s="39">
        <f t="shared" si="255"/>
        <v>0.84887079851713798</v>
      </c>
      <c r="BM233" s="39">
        <v>0.20939898472489199</v>
      </c>
      <c r="BN233" s="39">
        <f t="shared" si="256"/>
        <v>0.79060101527510795</v>
      </c>
      <c r="BO233" s="39">
        <v>8.2058931564436097E-2</v>
      </c>
      <c r="BP233" s="39">
        <f t="shared" si="244"/>
        <v>0.91794106843556389</v>
      </c>
      <c r="BQ233" s="39">
        <v>0.13275892746605297</v>
      </c>
      <c r="BR233" s="39">
        <f t="shared" si="257"/>
        <v>0.867241072533947</v>
      </c>
      <c r="BS233" s="48">
        <v>0.72023312355914393</v>
      </c>
      <c r="BT233" s="49">
        <v>0.27976687644085602</v>
      </c>
      <c r="BU233" s="219"/>
      <c r="CP233" s="21"/>
      <c r="CR233" s="21"/>
      <c r="CS233" s="22"/>
      <c r="CT233" s="22"/>
    </row>
    <row r="234" spans="38:98" x14ac:dyDescent="0.25">
      <c r="AL234" s="6">
        <v>227</v>
      </c>
      <c r="AM234" s="24">
        <v>0.15852347040005199</v>
      </c>
      <c r="AN234" s="24">
        <f t="shared" si="245"/>
        <v>0.84147652959994801</v>
      </c>
      <c r="AO234" s="24">
        <v>0.21898102373783301</v>
      </c>
      <c r="AP234" s="24">
        <f t="shared" si="246"/>
        <v>0.78101897626216699</v>
      </c>
      <c r="AQ234" s="24">
        <v>7.96137837211153E-2</v>
      </c>
      <c r="AR234" s="24">
        <f t="shared" si="247"/>
        <v>0.92038621627888473</v>
      </c>
      <c r="AS234" s="24">
        <f t="shared" si="248"/>
        <v>0.13613025179543076</v>
      </c>
      <c r="AT234" s="25">
        <f t="shared" si="214"/>
        <v>0.8638697482045693</v>
      </c>
      <c r="AU234" s="213">
        <v>0.163238375970405</v>
      </c>
      <c r="AV234" s="213">
        <f t="shared" si="249"/>
        <v>0.83676162402959497</v>
      </c>
      <c r="AW234" s="213">
        <v>0.216535718842123</v>
      </c>
      <c r="AX234" s="213">
        <f t="shared" ref="AX234" si="291">1-AW234</f>
        <v>0.78346428115787703</v>
      </c>
      <c r="AY234" s="213">
        <v>8.6256080967971605E-2</v>
      </c>
      <c r="AZ234" s="213">
        <f t="shared" si="260"/>
        <v>0.91374391903202845</v>
      </c>
      <c r="BA234" s="213">
        <f t="shared" si="251"/>
        <v>0.14008490912978078</v>
      </c>
      <c r="BB234" s="213">
        <f t="shared" si="252"/>
        <v>0.85991509087021933</v>
      </c>
      <c r="BC234" s="38">
        <v>0.155088661640887</v>
      </c>
      <c r="BD234" s="38">
        <f t="shared" si="253"/>
        <v>0.84491133835911303</v>
      </c>
      <c r="BE234" s="38">
        <v>0.21424535820803201</v>
      </c>
      <c r="BF234" s="38">
        <f t="shared" si="253"/>
        <v>0.78575464179196797</v>
      </c>
      <c r="BG234" s="38">
        <v>8.5530179640008502E-2</v>
      </c>
      <c r="BH234" s="38">
        <f t="shared" si="254"/>
        <v>0.91446982035999147</v>
      </c>
      <c r="BI234" s="38">
        <v>0.13669780013092625</v>
      </c>
      <c r="BJ234" s="38">
        <v>0.86330219986907375</v>
      </c>
      <c r="BK234" s="39">
        <v>0.15154581613075699</v>
      </c>
      <c r="BL234" s="39">
        <f t="shared" si="255"/>
        <v>0.84845418386924298</v>
      </c>
      <c r="BM234" s="39">
        <v>0.20989704231</v>
      </c>
      <c r="BN234" s="39">
        <f t="shared" si="256"/>
        <v>0.79010295769000005</v>
      </c>
      <c r="BO234" s="39">
        <v>8.2433927861206305E-2</v>
      </c>
      <c r="BP234" s="39">
        <f t="shared" si="244"/>
        <v>0.91756607213879371</v>
      </c>
      <c r="BQ234" s="39">
        <v>0.13317512954798957</v>
      </c>
      <c r="BR234" s="39">
        <f t="shared" si="257"/>
        <v>0.86682487045201051</v>
      </c>
      <c r="BS234" s="48">
        <v>0.72130536695374792</v>
      </c>
      <c r="BT234" s="49">
        <v>0.27869463304625203</v>
      </c>
      <c r="BU234" s="219"/>
      <c r="CP234" s="21"/>
      <c r="CR234" s="21"/>
      <c r="CS234" s="22"/>
      <c r="CT234" s="22"/>
    </row>
    <row r="235" spans="38:98" x14ac:dyDescent="0.25">
      <c r="AL235" s="6">
        <v>228</v>
      </c>
      <c r="AM235" s="24">
        <v>0.158992226900244</v>
      </c>
      <c r="AN235" s="24">
        <f t="shared" si="245"/>
        <v>0.84100777309975605</v>
      </c>
      <c r="AO235" s="24">
        <v>0.21942489239280699</v>
      </c>
      <c r="AP235" s="24">
        <f t="shared" si="246"/>
        <v>0.78057510760719295</v>
      </c>
      <c r="AQ235" s="24">
        <v>7.9964963541174203E-2</v>
      </c>
      <c r="AR235" s="24">
        <f t="shared" si="247"/>
        <v>0.92003503645882578</v>
      </c>
      <c r="AS235" s="24">
        <f t="shared" si="248"/>
        <v>0.13653919881836138</v>
      </c>
      <c r="AT235" s="25">
        <f t="shared" si="214"/>
        <v>0.86346080118163859</v>
      </c>
      <c r="AU235" s="213">
        <v>0.163716112773028</v>
      </c>
      <c r="AV235" s="213">
        <f t="shared" si="249"/>
        <v>0.836283887226972</v>
      </c>
      <c r="AW235" s="213">
        <v>0.21706411036452999</v>
      </c>
      <c r="AX235" s="213">
        <f t="shared" ref="AX235" si="292">1-AW235</f>
        <v>0.78293588963547001</v>
      </c>
      <c r="AY235" s="213">
        <v>8.6644016439189897E-2</v>
      </c>
      <c r="AZ235" s="213">
        <f t="shared" si="260"/>
        <v>0.91335598356081005</v>
      </c>
      <c r="BA235" s="213">
        <f t="shared" si="251"/>
        <v>0.14053298790550794</v>
      </c>
      <c r="BB235" s="213">
        <f t="shared" si="252"/>
        <v>0.85946701209449206</v>
      </c>
      <c r="BC235" s="38">
        <v>0.15552895052655999</v>
      </c>
      <c r="BD235" s="38">
        <f t="shared" si="253"/>
        <v>0.84447104947343998</v>
      </c>
      <c r="BE235" s="38">
        <v>0.214731404420447</v>
      </c>
      <c r="BF235" s="38">
        <f t="shared" si="253"/>
        <v>0.78526859557955297</v>
      </c>
      <c r="BG235" s="38">
        <v>8.5923042973566205E-2</v>
      </c>
      <c r="BH235" s="38">
        <f t="shared" si="254"/>
        <v>0.91407695702643377</v>
      </c>
      <c r="BI235" s="38">
        <v>0.13712679744777687</v>
      </c>
      <c r="BJ235" s="38">
        <v>0.86287320255222311</v>
      </c>
      <c r="BK235" s="39">
        <v>0.15196179857952799</v>
      </c>
      <c r="BL235" s="39">
        <f t="shared" si="255"/>
        <v>0.84803820142047204</v>
      </c>
      <c r="BM235" s="39">
        <v>0.21039382148791499</v>
      </c>
      <c r="BN235" s="39">
        <f t="shared" si="256"/>
        <v>0.78960617851208503</v>
      </c>
      <c r="BO235" s="39">
        <v>8.2808417381680405E-2</v>
      </c>
      <c r="BP235" s="39">
        <f t="shared" si="244"/>
        <v>0.91719158261831957</v>
      </c>
      <c r="BQ235" s="39">
        <v>0.13359060849744711</v>
      </c>
      <c r="BR235" s="39">
        <f t="shared" si="257"/>
        <v>0.86640939150255292</v>
      </c>
      <c r="BS235" s="48">
        <v>0.72236941396341203</v>
      </c>
      <c r="BT235" s="49">
        <v>0.27763058603658802</v>
      </c>
      <c r="BU235" s="219"/>
      <c r="CP235" s="21"/>
      <c r="CR235" s="21"/>
      <c r="CS235" s="22"/>
      <c r="CT235" s="22"/>
    </row>
    <row r="236" spans="38:98" x14ac:dyDescent="0.25">
      <c r="AL236" s="6">
        <v>229</v>
      </c>
      <c r="AM236" s="24">
        <v>0.159460432217087</v>
      </c>
      <c r="AN236" s="24">
        <f t="shared" si="245"/>
        <v>0.84053956778291306</v>
      </c>
      <c r="AO236" s="24">
        <v>0.219867218168175</v>
      </c>
      <c r="AP236" s="24">
        <f t="shared" si="246"/>
        <v>0.780132781831825</v>
      </c>
      <c r="AQ236" s="24">
        <v>8.0316239812912193E-2</v>
      </c>
      <c r="AR236" s="24">
        <f t="shared" si="247"/>
        <v>0.91968376018708775</v>
      </c>
      <c r="AS236" s="24">
        <f t="shared" si="248"/>
        <v>0.13694766447991683</v>
      </c>
      <c r="AT236" s="25">
        <f t="shared" ref="AT236:AT299" si="293">(AP236*0.23)+(AN236*0.31)+(AR236*0.46)</f>
        <v>0.8630523355200832</v>
      </c>
      <c r="AU236" s="213">
        <v>0.164193220324197</v>
      </c>
      <c r="AV236" s="213">
        <f t="shared" si="249"/>
        <v>0.83580677967580297</v>
      </c>
      <c r="AW236" s="213">
        <v>0.21759111364162001</v>
      </c>
      <c r="AX236" s="213">
        <f t="shared" ref="AX236" si="294">1-AW236</f>
        <v>0.78240888635838002</v>
      </c>
      <c r="AY236" s="213">
        <v>8.7032016156187594E-2</v>
      </c>
      <c r="AZ236" s="213">
        <f t="shared" si="260"/>
        <v>0.91296798384381239</v>
      </c>
      <c r="BA236" s="213">
        <f t="shared" si="251"/>
        <v>0.14098058186991996</v>
      </c>
      <c r="BB236" s="213">
        <f t="shared" si="252"/>
        <v>0.85901941813008009</v>
      </c>
      <c r="BC236" s="38">
        <v>0.15596852264563199</v>
      </c>
      <c r="BD236" s="38">
        <f t="shared" si="253"/>
        <v>0.84403147735436801</v>
      </c>
      <c r="BE236" s="38">
        <v>0.215215230862284</v>
      </c>
      <c r="BF236" s="38">
        <f t="shared" si="253"/>
        <v>0.784784769137716</v>
      </c>
      <c r="BG236" s="38">
        <v>8.6315963751651195E-2</v>
      </c>
      <c r="BH236" s="38">
        <f t="shared" si="254"/>
        <v>0.91368403624834882</v>
      </c>
      <c r="BI236" s="38">
        <v>0.13755508844423078</v>
      </c>
      <c r="BJ236" s="38">
        <v>0.8624449115557693</v>
      </c>
      <c r="BK236" s="39">
        <v>0.15237717182024599</v>
      </c>
      <c r="BL236" s="39">
        <f t="shared" si="255"/>
        <v>0.84762282817975398</v>
      </c>
      <c r="BM236" s="39">
        <v>0.210889322492637</v>
      </c>
      <c r="BN236" s="39">
        <f t="shared" si="256"/>
        <v>0.78911067750736297</v>
      </c>
      <c r="BO236" s="39">
        <v>8.3182440159243198E-2</v>
      </c>
      <c r="BP236" s="39">
        <f t="shared" si="244"/>
        <v>0.91681755984075686</v>
      </c>
      <c r="BQ236" s="39">
        <v>0.13400538991083466</v>
      </c>
      <c r="BR236" s="39">
        <f t="shared" si="257"/>
        <v>0.86599461008916534</v>
      </c>
      <c r="BS236" s="48">
        <v>0.72342541045632502</v>
      </c>
      <c r="BT236" s="49">
        <v>0.27657458954367498</v>
      </c>
      <c r="BU236" s="219"/>
      <c r="CP236" s="21"/>
      <c r="CR236" s="21"/>
      <c r="CS236" s="22"/>
      <c r="CT236" s="22"/>
    </row>
    <row r="237" spans="38:98" x14ac:dyDescent="0.25">
      <c r="AL237" s="6">
        <v>230</v>
      </c>
      <c r="AM237" s="24">
        <v>0.159927992945433</v>
      </c>
      <c r="AN237" s="24">
        <f t="shared" si="245"/>
        <v>0.84007200705456697</v>
      </c>
      <c r="AO237" s="24">
        <v>0.220308114189707</v>
      </c>
      <c r="AP237" s="24">
        <f t="shared" si="246"/>
        <v>0.77969188581029303</v>
      </c>
      <c r="AQ237" s="24">
        <v>8.0667603884800598E-2</v>
      </c>
      <c r="AR237" s="24">
        <f t="shared" si="247"/>
        <v>0.91933239611519935</v>
      </c>
      <c r="AS237" s="24">
        <f t="shared" si="248"/>
        <v>0.13735564186372512</v>
      </c>
      <c r="AT237" s="25">
        <f t="shared" si="293"/>
        <v>0.86264435813627482</v>
      </c>
      <c r="AU237" s="213">
        <v>0.164669699068697</v>
      </c>
      <c r="AV237" s="213">
        <f t="shared" si="249"/>
        <v>0.835330300931303</v>
      </c>
      <c r="AW237" s="213">
        <v>0.218116740821998</v>
      </c>
      <c r="AX237" s="213">
        <f t="shared" ref="AX237" si="295">1-AW237</f>
        <v>0.78188325917800205</v>
      </c>
      <c r="AY237" s="213">
        <v>8.7420080149379895E-2</v>
      </c>
      <c r="AZ237" s="213">
        <f t="shared" si="260"/>
        <v>0.91257991985062015</v>
      </c>
      <c r="BA237" s="213">
        <f t="shared" si="251"/>
        <v>0.14142769396907034</v>
      </c>
      <c r="BB237" s="213">
        <f t="shared" si="252"/>
        <v>0.85857230603092971</v>
      </c>
      <c r="BC237" s="38">
        <v>0.15640735882020301</v>
      </c>
      <c r="BD237" s="38">
        <f t="shared" si="253"/>
        <v>0.84359264117979693</v>
      </c>
      <c r="BE237" s="38">
        <v>0.21569691499309401</v>
      </c>
      <c r="BF237" s="38">
        <f t="shared" si="253"/>
        <v>0.78430308500690593</v>
      </c>
      <c r="BG237" s="38">
        <v>8.6708939883296907E-2</v>
      </c>
      <c r="BH237" s="38">
        <f t="shared" si="254"/>
        <v>0.91329106011670314</v>
      </c>
      <c r="BI237" s="38">
        <v>0.13798268402899114</v>
      </c>
      <c r="BJ237" s="38">
        <v>0.86201731597100895</v>
      </c>
      <c r="BK237" s="39">
        <v>0.15279195884398</v>
      </c>
      <c r="BL237" s="39">
        <f t="shared" si="255"/>
        <v>0.84720804115602</v>
      </c>
      <c r="BM237" s="39">
        <v>0.21138354555816699</v>
      </c>
      <c r="BN237" s="39">
        <f t="shared" si="256"/>
        <v>0.78861645444183304</v>
      </c>
      <c r="BO237" s="39">
        <v>8.3556036227279501E-2</v>
      </c>
      <c r="BP237" s="39">
        <f t="shared" si="244"/>
        <v>0.91644396377272053</v>
      </c>
      <c r="BQ237" s="39">
        <v>0.13441949938456077</v>
      </c>
      <c r="BR237" s="39">
        <f t="shared" si="257"/>
        <v>0.86558050061543934</v>
      </c>
      <c r="BS237" s="48">
        <v>0.72447350230067598</v>
      </c>
      <c r="BT237" s="42">
        <v>0.27552649769932402</v>
      </c>
      <c r="BU237" s="219"/>
      <c r="CP237" s="21"/>
      <c r="CR237" s="21"/>
      <c r="CS237" s="22"/>
      <c r="CT237" s="22"/>
    </row>
    <row r="238" spans="38:98" x14ac:dyDescent="0.25">
      <c r="AL238" s="6">
        <v>231</v>
      </c>
      <c r="AM238" s="24">
        <v>0.160394815680134</v>
      </c>
      <c r="AN238" s="24">
        <f t="shared" si="245"/>
        <v>0.83960518431986597</v>
      </c>
      <c r="AO238" s="24">
        <v>0.22074769358317201</v>
      </c>
      <c r="AP238" s="24">
        <f t="shared" si="246"/>
        <v>0.77925230641682797</v>
      </c>
      <c r="AQ238" s="24">
        <v>8.1019047105310701E-2</v>
      </c>
      <c r="AR238" s="24">
        <f t="shared" si="247"/>
        <v>0.91898095289468928</v>
      </c>
      <c r="AS238" s="24">
        <f t="shared" si="248"/>
        <v>0.13776312405341404</v>
      </c>
      <c r="AT238" s="25">
        <f t="shared" si="293"/>
        <v>0.86223687594658593</v>
      </c>
      <c r="AU238" s="213">
        <v>0.16514554945131699</v>
      </c>
      <c r="AV238" s="213">
        <f t="shared" si="249"/>
        <v>0.83485445054868301</v>
      </c>
      <c r="AW238" s="213">
        <v>0.21864100405427001</v>
      </c>
      <c r="AX238" s="213">
        <f t="shared" ref="AX238" si="296">1-AW238</f>
        <v>0.78135899594572999</v>
      </c>
      <c r="AY238" s="213">
        <v>8.7808208449181496E-2</v>
      </c>
      <c r="AZ238" s="213">
        <f t="shared" si="260"/>
        <v>0.91219179155081853</v>
      </c>
      <c r="BA238" s="213">
        <f t="shared" si="251"/>
        <v>0.14187432714901385</v>
      </c>
      <c r="BB238" s="213">
        <f t="shared" si="252"/>
        <v>0.85812567285098629</v>
      </c>
      <c r="BC238" s="38">
        <v>0.15684543987237301</v>
      </c>
      <c r="BD238" s="38">
        <f t="shared" si="253"/>
        <v>0.84315456012762702</v>
      </c>
      <c r="BE238" s="38">
        <v>0.216176534272426</v>
      </c>
      <c r="BF238" s="38">
        <f t="shared" si="253"/>
        <v>0.783823465727574</v>
      </c>
      <c r="BG238" s="38">
        <v>8.7101969277537203E-2</v>
      </c>
      <c r="BH238" s="38">
        <f t="shared" si="254"/>
        <v>0.91289803072246278</v>
      </c>
      <c r="BI238" s="38">
        <v>0.13840959511076073</v>
      </c>
      <c r="BJ238" s="38">
        <v>0.86159040488923933</v>
      </c>
      <c r="BK238" s="39">
        <v>0.153206182641801</v>
      </c>
      <c r="BL238" s="39">
        <f t="shared" si="255"/>
        <v>0.84679381735819903</v>
      </c>
      <c r="BM238" s="39">
        <v>0.21187649091850699</v>
      </c>
      <c r="BN238" s="39">
        <f t="shared" si="256"/>
        <v>0.78812350908149298</v>
      </c>
      <c r="BO238" s="39">
        <v>8.39292456191741E-2</v>
      </c>
      <c r="BP238" s="39">
        <f t="shared" si="244"/>
        <v>0.91607075438082586</v>
      </c>
      <c r="BQ238" s="39">
        <v>0.13483296251503502</v>
      </c>
      <c r="BR238" s="39">
        <f t="shared" si="257"/>
        <v>0.86516703748496504</v>
      </c>
      <c r="BS238" s="48">
        <v>0.72551383536465308</v>
      </c>
      <c r="BT238" s="49">
        <v>0.27448616463534697</v>
      </c>
      <c r="BU238" s="219"/>
      <c r="CP238" s="21"/>
      <c r="CR238" s="21"/>
      <c r="CS238" s="22"/>
      <c r="CT238" s="22"/>
    </row>
    <row r="239" spans="38:98" x14ac:dyDescent="0.25">
      <c r="AL239" s="6">
        <v>232</v>
      </c>
      <c r="AM239" s="24">
        <v>0.160860807016042</v>
      </c>
      <c r="AN239" s="24">
        <f t="shared" si="245"/>
        <v>0.839139192983958</v>
      </c>
      <c r="AO239" s="24">
        <v>0.22118606947434</v>
      </c>
      <c r="AP239" s="24">
        <f t="shared" si="246"/>
        <v>0.77881393052566006</v>
      </c>
      <c r="AQ239" s="24">
        <v>8.1370560822913995E-2</v>
      </c>
      <c r="AR239" s="24">
        <f t="shared" si="247"/>
        <v>0.91862943917708595</v>
      </c>
      <c r="AS239" s="24">
        <f t="shared" si="248"/>
        <v>0.13817010413261166</v>
      </c>
      <c r="AT239" s="25">
        <f t="shared" si="293"/>
        <v>0.86182989586738845</v>
      </c>
      <c r="AU239" s="213">
        <v>0.16562077191684099</v>
      </c>
      <c r="AV239" s="213">
        <f t="shared" si="249"/>
        <v>0.83437922808315901</v>
      </c>
      <c r="AW239" s="213">
        <v>0.219163915487043</v>
      </c>
      <c r="AX239" s="213">
        <f t="shared" ref="AX239" si="297">1-AW239</f>
        <v>0.78083608451295694</v>
      </c>
      <c r="AY239" s="213">
        <v>8.8196401086007598E-2</v>
      </c>
      <c r="AZ239" s="213">
        <f t="shared" si="260"/>
        <v>0.91180359891399243</v>
      </c>
      <c r="BA239" s="213">
        <f t="shared" si="251"/>
        <v>0.14232048435580408</v>
      </c>
      <c r="BB239" s="213">
        <f t="shared" si="252"/>
        <v>0.85767951564419587</v>
      </c>
      <c r="BC239" s="38">
        <v>0.15728274662423999</v>
      </c>
      <c r="BD239" s="38">
        <f t="shared" si="253"/>
        <v>0.84271725337575998</v>
      </c>
      <c r="BE239" s="38">
        <v>0.21665416615982899</v>
      </c>
      <c r="BF239" s="38">
        <f t="shared" si="253"/>
        <v>0.78334583384017098</v>
      </c>
      <c r="BG239" s="38">
        <v>8.7495049843405698E-2</v>
      </c>
      <c r="BH239" s="38">
        <f t="shared" si="254"/>
        <v>0.91250495015659427</v>
      </c>
      <c r="BI239" s="38">
        <v>0.13883583259824167</v>
      </c>
      <c r="BJ239" s="38">
        <v>0.86116416740175827</v>
      </c>
      <c r="BK239" s="39">
        <v>0.15361986620477899</v>
      </c>
      <c r="BL239" s="39">
        <f t="shared" si="255"/>
        <v>0.84638013379522103</v>
      </c>
      <c r="BM239" s="39">
        <v>0.212368158807657</v>
      </c>
      <c r="BN239" s="39">
        <f t="shared" si="256"/>
        <v>0.78763184119234297</v>
      </c>
      <c r="BO239" s="39">
        <v>8.4302108368311798E-2</v>
      </c>
      <c r="BP239" s="39">
        <f t="shared" si="244"/>
        <v>0.91569789163168824</v>
      </c>
      <c r="BQ239" s="39">
        <v>0.13524580489866603</v>
      </c>
      <c r="BR239" s="39">
        <f t="shared" si="257"/>
        <v>0.864754195101334</v>
      </c>
      <c r="BS239" s="48">
        <v>0.72654655551644598</v>
      </c>
      <c r="BT239" s="49">
        <v>0.27345344448355402</v>
      </c>
      <c r="BU239" s="219"/>
      <c r="CP239" s="21"/>
      <c r="CR239" s="21"/>
      <c r="CS239" s="22"/>
      <c r="CT239" s="22"/>
    </row>
    <row r="240" spans="38:98" x14ac:dyDescent="0.25">
      <c r="AL240" s="6">
        <v>233</v>
      </c>
      <c r="AM240" s="24">
        <v>0.16132587354800901</v>
      </c>
      <c r="AN240" s="24">
        <f t="shared" si="245"/>
        <v>0.83867412645199102</v>
      </c>
      <c r="AO240" s="24">
        <v>0.22162335498898</v>
      </c>
      <c r="AP240" s="24">
        <f t="shared" si="246"/>
        <v>0.77837664501102</v>
      </c>
      <c r="AQ240" s="24">
        <v>8.1722136386081598E-2</v>
      </c>
      <c r="AR240" s="24">
        <f t="shared" si="247"/>
        <v>0.91827786361391839</v>
      </c>
      <c r="AS240" s="24">
        <f t="shared" si="248"/>
        <v>0.13857657518494573</v>
      </c>
      <c r="AT240" s="25">
        <f t="shared" si="293"/>
        <v>0.86142342481505429</v>
      </c>
      <c r="AU240" s="213">
        <v>0.166095366910057</v>
      </c>
      <c r="AV240" s="213">
        <f t="shared" si="249"/>
        <v>0.833904633089943</v>
      </c>
      <c r="AW240" s="213">
        <v>0.21968548726892301</v>
      </c>
      <c r="AX240" s="213">
        <f t="shared" ref="AX240" si="298">1-AW240</f>
        <v>0.78031451273107699</v>
      </c>
      <c r="AY240" s="213">
        <v>8.8584658090273105E-2</v>
      </c>
      <c r="AZ240" s="213">
        <f t="shared" si="260"/>
        <v>0.91141534190972684</v>
      </c>
      <c r="BA240" s="213">
        <f t="shared" si="251"/>
        <v>0.14276616853549559</v>
      </c>
      <c r="BB240" s="213">
        <f t="shared" si="252"/>
        <v>0.85723383146450438</v>
      </c>
      <c r="BC240" s="38">
        <v>0.157719259897906</v>
      </c>
      <c r="BD240" s="38">
        <f t="shared" si="253"/>
        <v>0.84228074010209397</v>
      </c>
      <c r="BE240" s="38">
        <v>0.21712988811485401</v>
      </c>
      <c r="BF240" s="38">
        <f t="shared" si="253"/>
        <v>0.78287011188514599</v>
      </c>
      <c r="BG240" s="38">
        <v>8.7888179489936005E-2</v>
      </c>
      <c r="BH240" s="38">
        <f t="shared" si="254"/>
        <v>0.91211182051006401</v>
      </c>
      <c r="BI240" s="38">
        <v>0.13926140740013784</v>
      </c>
      <c r="BJ240" s="38">
        <v>0.86073859259986218</v>
      </c>
      <c r="BK240" s="39">
        <v>0.15403303252398401</v>
      </c>
      <c r="BL240" s="39">
        <f t="shared" si="255"/>
        <v>0.84596696747601596</v>
      </c>
      <c r="BM240" s="39">
        <v>0.21285854945961799</v>
      </c>
      <c r="BN240" s="39">
        <f t="shared" si="256"/>
        <v>0.78714145054038198</v>
      </c>
      <c r="BO240" s="39">
        <v>8.4674664508077396E-2</v>
      </c>
      <c r="BP240" s="39">
        <f t="shared" si="244"/>
        <v>0.91532533549192263</v>
      </c>
      <c r="BQ240" s="39">
        <v>0.1356580521318628</v>
      </c>
      <c r="BR240" s="39">
        <f t="shared" si="257"/>
        <v>0.86434194786813734</v>
      </c>
      <c r="BS240" s="48">
        <v>0.72757180862424098</v>
      </c>
      <c r="BT240" s="49">
        <v>0.27242819137575902</v>
      </c>
      <c r="BU240" s="219"/>
      <c r="CP240" s="21"/>
      <c r="CR240" s="21"/>
      <c r="CS240" s="22"/>
      <c r="CT240" s="22"/>
    </row>
    <row r="241" spans="38:98" x14ac:dyDescent="0.25">
      <c r="AL241" s="6">
        <v>234</v>
      </c>
      <c r="AM241" s="24">
        <v>0.161789921870887</v>
      </c>
      <c r="AN241" s="24">
        <f t="shared" si="245"/>
        <v>0.83821007812911297</v>
      </c>
      <c r="AO241" s="24">
        <v>0.222059663252863</v>
      </c>
      <c r="AP241" s="24">
        <f t="shared" si="246"/>
        <v>0.77794033674713703</v>
      </c>
      <c r="AQ241" s="24">
        <v>8.2073765143284905E-2</v>
      </c>
      <c r="AR241" s="24">
        <f t="shared" si="247"/>
        <v>0.9179262348567151</v>
      </c>
      <c r="AS241" s="24">
        <f t="shared" si="248"/>
        <v>0.13898253029404453</v>
      </c>
      <c r="AT241" s="25">
        <f t="shared" si="293"/>
        <v>0.86101746970595561</v>
      </c>
      <c r="AU241" s="213">
        <v>0.16656933487575101</v>
      </c>
      <c r="AV241" s="213">
        <f t="shared" si="249"/>
        <v>0.83343066512424901</v>
      </c>
      <c r="AW241" s="213">
        <v>0.220205731548517</v>
      </c>
      <c r="AX241" s="213">
        <f t="shared" ref="AX241" si="299">1-AW241</f>
        <v>0.77979426845148303</v>
      </c>
      <c r="AY241" s="213">
        <v>8.8972979492392995E-2</v>
      </c>
      <c r="AZ241" s="213">
        <f t="shared" si="260"/>
        <v>0.91102702050760698</v>
      </c>
      <c r="BA241" s="213">
        <f t="shared" si="251"/>
        <v>0.14321138263414251</v>
      </c>
      <c r="BB241" s="213">
        <f t="shared" si="252"/>
        <v>0.85678861736585743</v>
      </c>
      <c r="BC241" s="38">
        <v>0.15815496051547001</v>
      </c>
      <c r="BD241" s="38">
        <f t="shared" si="253"/>
        <v>0.84184503948453004</v>
      </c>
      <c r="BE241" s="38">
        <v>0.21760377759704999</v>
      </c>
      <c r="BF241" s="38">
        <f t="shared" si="253"/>
        <v>0.78239622240295004</v>
      </c>
      <c r="BG241" s="38">
        <v>8.8281356126161795E-2</v>
      </c>
      <c r="BH241" s="38">
        <f t="shared" si="254"/>
        <v>0.91171864387383816</v>
      </c>
      <c r="BI241" s="38">
        <v>0.13968633042515163</v>
      </c>
      <c r="BJ241" s="38">
        <v>0.86031366957484834</v>
      </c>
      <c r="BK241" s="39">
        <v>0.15444570459048601</v>
      </c>
      <c r="BL241" s="39">
        <f t="shared" si="255"/>
        <v>0.84555429540951399</v>
      </c>
      <c r="BM241" s="39">
        <v>0.21334766310839101</v>
      </c>
      <c r="BN241" s="39">
        <f t="shared" si="256"/>
        <v>0.78665233689160896</v>
      </c>
      <c r="BO241" s="39">
        <v>8.5046954071855502E-2</v>
      </c>
      <c r="BP241" s="39">
        <f t="shared" si="244"/>
        <v>0.91495304592814453</v>
      </c>
      <c r="BQ241" s="39">
        <v>0.13606972981103413</v>
      </c>
      <c r="BR241" s="39">
        <f t="shared" si="257"/>
        <v>0.86393027018896595</v>
      </c>
      <c r="BS241" s="48">
        <v>0.72858974055622805</v>
      </c>
      <c r="BT241" s="49">
        <v>0.27141025944377201</v>
      </c>
      <c r="BU241" s="219"/>
      <c r="CP241" s="21"/>
      <c r="CR241" s="21"/>
      <c r="CS241" s="22"/>
      <c r="CT241" s="22"/>
    </row>
    <row r="242" spans="38:98" x14ac:dyDescent="0.25">
      <c r="AL242" s="6">
        <v>235</v>
      </c>
      <c r="AM242" s="24">
        <v>0.16225285857952801</v>
      </c>
      <c r="AN242" s="24">
        <f t="shared" si="245"/>
        <v>0.83774714142047202</v>
      </c>
      <c r="AO242" s="24">
        <v>0.22249510739175801</v>
      </c>
      <c r="AP242" s="24">
        <f t="shared" si="246"/>
        <v>0.77750489260824196</v>
      </c>
      <c r="AQ242" s="24">
        <v>8.2425438442995394E-2</v>
      </c>
      <c r="AR242" s="24">
        <f t="shared" si="247"/>
        <v>0.91757456155700456</v>
      </c>
      <c r="AS242" s="24">
        <f t="shared" si="248"/>
        <v>0.13938796254353591</v>
      </c>
      <c r="AT242" s="25">
        <f t="shared" si="293"/>
        <v>0.86061203745646409</v>
      </c>
      <c r="AU242" s="213">
        <v>0.16704267625871</v>
      </c>
      <c r="AV242" s="213">
        <f t="shared" si="249"/>
        <v>0.83295732374128995</v>
      </c>
      <c r="AW242" s="213">
        <v>0.22072466047442901</v>
      </c>
      <c r="AX242" s="213">
        <f t="shared" ref="AX242" si="300">1-AW242</f>
        <v>0.77927533952557093</v>
      </c>
      <c r="AY242" s="213">
        <v>8.9361365322782105E-2</v>
      </c>
      <c r="AZ242" s="213">
        <f t="shared" si="260"/>
        <v>0.91063863467721795</v>
      </c>
      <c r="BA242" s="213">
        <f t="shared" si="251"/>
        <v>0.14365612959779855</v>
      </c>
      <c r="BB242" s="213">
        <f t="shared" si="252"/>
        <v>0.8563438704022015</v>
      </c>
      <c r="BC242" s="38">
        <v>0.15858982929903101</v>
      </c>
      <c r="BD242" s="38">
        <f t="shared" si="253"/>
        <v>0.84141017070096902</v>
      </c>
      <c r="BE242" s="38">
        <v>0.21807591206596599</v>
      </c>
      <c r="BF242" s="38">
        <f t="shared" si="253"/>
        <v>0.78192408793403401</v>
      </c>
      <c r="BG242" s="38">
        <v>8.8674577661116694E-2</v>
      </c>
      <c r="BH242" s="38">
        <f t="shared" si="254"/>
        <v>0.91132542233888336</v>
      </c>
      <c r="BI242" s="38">
        <v>0.14011061258198548</v>
      </c>
      <c r="BJ242" s="38">
        <v>0.85988938741801468</v>
      </c>
      <c r="BK242" s="39">
        <v>0.15485790539535399</v>
      </c>
      <c r="BL242" s="39">
        <f t="shared" si="255"/>
        <v>0.84514209460464595</v>
      </c>
      <c r="BM242" s="39">
        <v>0.21383549998797799</v>
      </c>
      <c r="BN242" s="39">
        <f t="shared" si="256"/>
        <v>0.78616450001202198</v>
      </c>
      <c r="BO242" s="39">
        <v>8.5419017093031097E-2</v>
      </c>
      <c r="BP242" s="39">
        <f t="shared" si="244"/>
        <v>0.91458098290696888</v>
      </c>
      <c r="BQ242" s="39">
        <v>0.13648086353258898</v>
      </c>
      <c r="BR242" s="39">
        <f t="shared" si="257"/>
        <v>0.86351913646741107</v>
      </c>
      <c r="BS242" s="48">
        <v>0.72960049718059605</v>
      </c>
      <c r="BT242" s="49">
        <v>0.270399502819404</v>
      </c>
      <c r="BU242" s="219"/>
      <c r="CP242" s="21"/>
      <c r="CR242" s="21"/>
      <c r="CS242" s="22"/>
      <c r="CT242" s="22"/>
    </row>
    <row r="243" spans="38:98" x14ac:dyDescent="0.25">
      <c r="AL243" s="6">
        <v>236</v>
      </c>
      <c r="AM243" s="24">
        <v>0.16271459026878299</v>
      </c>
      <c r="AN243" s="24">
        <f t="shared" si="245"/>
        <v>0.83728540973121701</v>
      </c>
      <c r="AO243" s="24">
        <v>0.22292980053143399</v>
      </c>
      <c r="AP243" s="24">
        <f t="shared" si="246"/>
        <v>0.77707019946856604</v>
      </c>
      <c r="AQ243" s="24">
        <v>8.2777147633684198E-2</v>
      </c>
      <c r="AR243" s="24">
        <f t="shared" si="247"/>
        <v>0.91722285236631584</v>
      </c>
      <c r="AS243" s="24">
        <f t="shared" si="248"/>
        <v>0.13979286501704727</v>
      </c>
      <c r="AT243" s="25">
        <f t="shared" si="293"/>
        <v>0.86020713498295276</v>
      </c>
      <c r="AU243" s="213">
        <v>0.16751539150372</v>
      </c>
      <c r="AV243" s="213">
        <f t="shared" si="249"/>
        <v>0.83248460849628003</v>
      </c>
      <c r="AW243" s="213">
        <v>0.22124228619526801</v>
      </c>
      <c r="AX243" s="213">
        <f t="shared" ref="AX243" si="301">1-AW243</f>
        <v>0.77875771380473202</v>
      </c>
      <c r="AY243" s="213">
        <v>8.9749815611855605E-2</v>
      </c>
      <c r="AZ243" s="213">
        <f t="shared" si="260"/>
        <v>0.91025018438814442</v>
      </c>
      <c r="BA243" s="213">
        <f t="shared" si="251"/>
        <v>0.14410041237251842</v>
      </c>
      <c r="BB243" s="213">
        <f t="shared" si="252"/>
        <v>0.85589958762748164</v>
      </c>
      <c r="BC243" s="38">
        <v>0.15902384707069001</v>
      </c>
      <c r="BD243" s="38">
        <f t="shared" si="253"/>
        <v>0.84097615292931005</v>
      </c>
      <c r="BE243" s="38">
        <v>0.21854636898115301</v>
      </c>
      <c r="BF243" s="38">
        <f t="shared" si="253"/>
        <v>0.78145363101884702</v>
      </c>
      <c r="BG243" s="38">
        <v>8.9067842003834399E-2</v>
      </c>
      <c r="BH243" s="38">
        <f t="shared" si="254"/>
        <v>0.91093215799616556</v>
      </c>
      <c r="BI243" s="38">
        <v>0.14053426477934292</v>
      </c>
      <c r="BJ243" s="38">
        <v>0.85946573522065717</v>
      </c>
      <c r="BK243" s="39">
        <v>0.15526965792965999</v>
      </c>
      <c r="BL243" s="39">
        <f t="shared" si="255"/>
        <v>0.84473034207034003</v>
      </c>
      <c r="BM243" s="39">
        <v>0.21432206033237799</v>
      </c>
      <c r="BN243" s="39">
        <f t="shared" si="256"/>
        <v>0.78567793966762201</v>
      </c>
      <c r="BO243" s="39">
        <v>8.5790893604988899E-2</v>
      </c>
      <c r="BP243" s="39">
        <f t="shared" si="244"/>
        <v>0.91420910639501107</v>
      </c>
      <c r="BQ243" s="39">
        <v>0.13689147889293646</v>
      </c>
      <c r="BR243" s="39">
        <f t="shared" si="257"/>
        <v>0.8631085211070636</v>
      </c>
      <c r="BS243" s="48">
        <v>0.73060422436553396</v>
      </c>
      <c r="BT243" s="49">
        <v>0.26939577563446598</v>
      </c>
      <c r="BU243" s="219"/>
      <c r="CP243" s="21"/>
      <c r="CR243" s="21"/>
      <c r="CS243" s="22"/>
      <c r="CT243" s="22"/>
    </row>
    <row r="244" spans="38:98" x14ac:dyDescent="0.25">
      <c r="AL244" s="6">
        <v>237</v>
      </c>
      <c r="AM244" s="24">
        <v>0.16317502353350499</v>
      </c>
      <c r="AN244" s="24">
        <f t="shared" si="245"/>
        <v>0.83682497646649501</v>
      </c>
      <c r="AO244" s="24">
        <v>0.22336385579766199</v>
      </c>
      <c r="AP244" s="24">
        <f t="shared" si="246"/>
        <v>0.77663614420233795</v>
      </c>
      <c r="AQ244" s="24">
        <v>8.3128884063822697E-2</v>
      </c>
      <c r="AR244" s="24">
        <f t="shared" si="247"/>
        <v>0.91687111593617732</v>
      </c>
      <c r="AS244" s="24">
        <f t="shared" si="248"/>
        <v>0.14019723079820726</v>
      </c>
      <c r="AT244" s="25">
        <f t="shared" si="293"/>
        <v>0.85980276920179277</v>
      </c>
      <c r="AU244" s="213">
        <v>0.16798748105556699</v>
      </c>
      <c r="AV244" s="213">
        <f t="shared" si="249"/>
        <v>0.83201251894443295</v>
      </c>
      <c r="AW244" s="213">
        <v>0.22175862085963799</v>
      </c>
      <c r="AX244" s="213">
        <f t="shared" ref="AX244" si="302">1-AW244</f>
        <v>0.77824137914036196</v>
      </c>
      <c r="AY244" s="213">
        <v>9.0138330390028304E-2</v>
      </c>
      <c r="AZ244" s="213">
        <f t="shared" si="260"/>
        <v>0.90986166960997172</v>
      </c>
      <c r="BA244" s="213">
        <f t="shared" si="251"/>
        <v>0.14454423390435553</v>
      </c>
      <c r="BB244" s="213">
        <f t="shared" si="252"/>
        <v>0.85545576609564455</v>
      </c>
      <c r="BC244" s="38">
        <v>0.15945699465254501</v>
      </c>
      <c r="BD244" s="38">
        <f t="shared" si="253"/>
        <v>0.84054300534745496</v>
      </c>
      <c r="BE244" s="38">
        <v>0.21901522580216101</v>
      </c>
      <c r="BF244" s="38">
        <f t="shared" si="253"/>
        <v>0.78098477419783896</v>
      </c>
      <c r="BG244" s="38">
        <v>8.9461147063348595E-2</v>
      </c>
      <c r="BH244" s="38">
        <f t="shared" si="254"/>
        <v>0.91053885293665138</v>
      </c>
      <c r="BI244" s="38">
        <v>0.14095729792592634</v>
      </c>
      <c r="BJ244" s="38">
        <v>0.85904270207407363</v>
      </c>
      <c r="BK244" s="39">
        <v>0.15568098518447199</v>
      </c>
      <c r="BL244" s="39">
        <f t="shared" si="255"/>
        <v>0.84431901481552796</v>
      </c>
      <c r="BM244" s="39">
        <v>0.21480734437559401</v>
      </c>
      <c r="BN244" s="39">
        <f t="shared" si="256"/>
        <v>0.78519265562440599</v>
      </c>
      <c r="BO244" s="39">
        <v>8.6162623641113698E-2</v>
      </c>
      <c r="BP244" s="39">
        <f t="shared" si="244"/>
        <v>0.91383737635888629</v>
      </c>
      <c r="BQ244" s="39">
        <v>0.13730160148848525</v>
      </c>
      <c r="BR244" s="39">
        <f t="shared" si="257"/>
        <v>0.86269839851151475</v>
      </c>
      <c r="BS244" s="48">
        <v>0.73160106797922797</v>
      </c>
      <c r="BT244" s="49">
        <v>0.26839893202077197</v>
      </c>
      <c r="BU244" s="219"/>
      <c r="CP244" s="21"/>
      <c r="CR244" s="21"/>
      <c r="CS244" s="22"/>
      <c r="CT244" s="22"/>
    </row>
    <row r="245" spans="38:98" x14ac:dyDescent="0.25">
      <c r="AL245" s="6">
        <v>238</v>
      </c>
      <c r="AM245" s="24">
        <v>0.16363406496854599</v>
      </c>
      <c r="AN245" s="24">
        <f t="shared" si="245"/>
        <v>0.83636593503145407</v>
      </c>
      <c r="AO245" s="24">
        <v>0.22379738631621099</v>
      </c>
      <c r="AP245" s="24">
        <f t="shared" si="246"/>
        <v>0.77620261368378896</v>
      </c>
      <c r="AQ245" s="24">
        <v>8.3480639081882205E-2</v>
      </c>
      <c r="AR245" s="24">
        <f t="shared" si="247"/>
        <v>0.91651936091811781</v>
      </c>
      <c r="AS245" s="24">
        <f t="shared" si="248"/>
        <v>0.1406010529706436</v>
      </c>
      <c r="AT245" s="25">
        <f t="shared" si="293"/>
        <v>0.85939894702935637</v>
      </c>
      <c r="AU245" s="213">
        <v>0.16845894535903899</v>
      </c>
      <c r="AV245" s="213">
        <f t="shared" si="249"/>
        <v>0.83154105464096095</v>
      </c>
      <c r="AW245" s="213">
        <v>0.222273676616146</v>
      </c>
      <c r="AX245" s="213">
        <f t="shared" ref="AX245" si="303">1-AW245</f>
        <v>0.77772632338385406</v>
      </c>
      <c r="AY245" s="213">
        <v>9.0526909687715207E-2</v>
      </c>
      <c r="AZ245" s="213">
        <f t="shared" si="260"/>
        <v>0.90947309031228474</v>
      </c>
      <c r="BA245" s="213">
        <f t="shared" si="251"/>
        <v>0.14498759713936465</v>
      </c>
      <c r="BB245" s="213">
        <f t="shared" si="252"/>
        <v>0.85501240286063529</v>
      </c>
      <c r="BC245" s="38">
        <v>0.159889252866698</v>
      </c>
      <c r="BD245" s="38">
        <f t="shared" si="253"/>
        <v>0.84011074713330203</v>
      </c>
      <c r="BE245" s="38">
        <v>0.219482559988538</v>
      </c>
      <c r="BF245" s="38">
        <f t="shared" si="253"/>
        <v>0.78051744001146206</v>
      </c>
      <c r="BG245" s="38">
        <v>8.9854490748692895E-2</v>
      </c>
      <c r="BH245" s="38">
        <f t="shared" si="254"/>
        <v>0.91014550925130711</v>
      </c>
      <c r="BI245" s="38">
        <v>0.14137972293043885</v>
      </c>
      <c r="BJ245" s="38">
        <v>0.85862027706956123</v>
      </c>
      <c r="BK245" s="39">
        <v>0.15609191015086099</v>
      </c>
      <c r="BL245" s="39">
        <f t="shared" si="255"/>
        <v>0.84390808984913901</v>
      </c>
      <c r="BM245" s="39">
        <v>0.215291352351625</v>
      </c>
      <c r="BN245" s="39">
        <f t="shared" si="256"/>
        <v>0.784708647648375</v>
      </c>
      <c r="BO245" s="39">
        <v>8.6534247234790307E-2</v>
      </c>
      <c r="BP245" s="39">
        <f t="shared" si="244"/>
        <v>0.91346575276520969</v>
      </c>
      <c r="BQ245" s="39">
        <v>0.1377112569156442</v>
      </c>
      <c r="BR245" s="39">
        <f t="shared" si="257"/>
        <v>0.86228874308435577</v>
      </c>
      <c r="BS245" s="48">
        <v>0.73259117388986894</v>
      </c>
      <c r="BT245" s="49">
        <v>0.267408826110131</v>
      </c>
      <c r="BU245" s="219"/>
      <c r="CP245" s="21"/>
      <c r="CR245" s="21"/>
      <c r="CS245" s="22"/>
      <c r="CT245" s="22"/>
    </row>
    <row r="246" spans="38:98" x14ac:dyDescent="0.25">
      <c r="AL246" s="6">
        <v>239</v>
      </c>
      <c r="AM246" s="24">
        <v>0.164091621168757</v>
      </c>
      <c r="AN246" s="24">
        <f t="shared" si="245"/>
        <v>0.83590837883124303</v>
      </c>
      <c r="AO246" s="24">
        <v>0.22423050521285001</v>
      </c>
      <c r="AP246" s="24">
        <f t="shared" si="246"/>
        <v>0.77576949478714996</v>
      </c>
      <c r="AQ246" s="24">
        <v>8.3832404036334102E-2</v>
      </c>
      <c r="AR246" s="24">
        <f t="shared" si="247"/>
        <v>0.91616759596366593</v>
      </c>
      <c r="AS246" s="24">
        <f t="shared" si="248"/>
        <v>0.14100432461798384</v>
      </c>
      <c r="AT246" s="25">
        <f t="shared" si="293"/>
        <v>0.85899567538201616</v>
      </c>
      <c r="AU246" s="213">
        <v>0.16892978485892099</v>
      </c>
      <c r="AV246" s="213">
        <f t="shared" si="249"/>
        <v>0.83107021514107904</v>
      </c>
      <c r="AW246" s="213">
        <v>0.22278746561339799</v>
      </c>
      <c r="AX246" s="213">
        <f t="shared" ref="AX246" si="304">1-AW246</f>
        <v>0.77721253438660198</v>
      </c>
      <c r="AY246" s="213">
        <v>9.09155535353314E-2</v>
      </c>
      <c r="AZ246" s="213">
        <f t="shared" si="260"/>
        <v>0.90908444646466857</v>
      </c>
      <c r="BA246" s="213">
        <f t="shared" si="251"/>
        <v>0.1454305050235995</v>
      </c>
      <c r="BB246" s="213">
        <f t="shared" si="252"/>
        <v>0.85456949497640045</v>
      </c>
      <c r="BC246" s="38">
        <v>0.16032060253524699</v>
      </c>
      <c r="BD246" s="38">
        <f t="shared" si="253"/>
        <v>0.83967939746475295</v>
      </c>
      <c r="BE246" s="38">
        <v>0.21994844899983501</v>
      </c>
      <c r="BF246" s="38">
        <f t="shared" si="253"/>
        <v>0.78005155100016499</v>
      </c>
      <c r="BG246" s="38">
        <v>9.0247870968900995E-2</v>
      </c>
      <c r="BH246" s="38">
        <f t="shared" si="254"/>
        <v>0.90975212903109903</v>
      </c>
      <c r="BI246" s="38">
        <v>0.14180155070158307</v>
      </c>
      <c r="BJ246" s="38">
        <v>0.85819844929841693</v>
      </c>
      <c r="BK246" s="39">
        <v>0.156502455819896</v>
      </c>
      <c r="BL246" s="39">
        <f t="shared" si="255"/>
        <v>0.84349754418010403</v>
      </c>
      <c r="BM246" s="39">
        <v>0.21577408449447399</v>
      </c>
      <c r="BN246" s="39">
        <f t="shared" si="256"/>
        <v>0.78422591550552601</v>
      </c>
      <c r="BO246" s="39">
        <v>8.6905804419403404E-2</v>
      </c>
      <c r="BP246" s="39">
        <f t="shared" si="244"/>
        <v>0.91309419558059657</v>
      </c>
      <c r="BQ246" s="39">
        <v>0.13812047077082235</v>
      </c>
      <c r="BR246" s="39">
        <f t="shared" si="257"/>
        <v>0.86187952922917765</v>
      </c>
      <c r="BS246" s="48">
        <v>0.73357468796564507</v>
      </c>
      <c r="BT246" s="49">
        <v>0.26642531203435499</v>
      </c>
      <c r="BU246" s="219"/>
      <c r="CP246" s="21"/>
      <c r="CR246" s="21"/>
      <c r="CS246" s="22"/>
      <c r="CT246" s="22"/>
    </row>
    <row r="247" spans="38:98" x14ac:dyDescent="0.25">
      <c r="AL247" s="6">
        <v>240</v>
      </c>
      <c r="AM247" s="24">
        <v>0.164547598728991</v>
      </c>
      <c r="AN247" s="24">
        <f t="shared" si="245"/>
        <v>0.83545240127100895</v>
      </c>
      <c r="AO247" s="24">
        <v>0.22466332561335001</v>
      </c>
      <c r="AP247" s="24">
        <f t="shared" si="246"/>
        <v>0.77533667438664999</v>
      </c>
      <c r="AQ247" s="24">
        <v>8.41841702756497E-2</v>
      </c>
      <c r="AR247" s="24">
        <f t="shared" si="247"/>
        <v>0.91581582972435027</v>
      </c>
      <c r="AS247" s="24">
        <f t="shared" si="248"/>
        <v>0.14140703882385658</v>
      </c>
      <c r="AT247" s="25">
        <f t="shared" si="293"/>
        <v>0.85859296117614337</v>
      </c>
      <c r="AU247" s="213">
        <v>0.1694</v>
      </c>
      <c r="AV247" s="213">
        <f t="shared" si="249"/>
        <v>0.8306</v>
      </c>
      <c r="AW247" s="213">
        <v>0.2233</v>
      </c>
      <c r="AX247" s="213">
        <f t="shared" ref="AX247" si="305">1-AW247</f>
        <v>0.77669999999999995</v>
      </c>
      <c r="AY247" s="213">
        <v>9.1304261963291694E-2</v>
      </c>
      <c r="AZ247" s="213">
        <f t="shared" si="260"/>
        <v>0.90869573803670833</v>
      </c>
      <c r="BA247" s="213">
        <f t="shared" si="251"/>
        <v>0.14587296050311416</v>
      </c>
      <c r="BB247" s="213">
        <f t="shared" si="252"/>
        <v>0.85412703949688584</v>
      </c>
      <c r="BC247" s="38">
        <v>0.16075102448029199</v>
      </c>
      <c r="BD247" s="38">
        <f t="shared" si="253"/>
        <v>0.83924897551970801</v>
      </c>
      <c r="BE247" s="38">
        <v>0.220412970295601</v>
      </c>
      <c r="BF247" s="38">
        <f t="shared" si="253"/>
        <v>0.77958702970439897</v>
      </c>
      <c r="BG247" s="38">
        <v>9.0641285633006496E-2</v>
      </c>
      <c r="BH247" s="38">
        <f t="shared" si="254"/>
        <v>0.90935871436699345</v>
      </c>
      <c r="BI247" s="38">
        <v>0.14222279214806174</v>
      </c>
      <c r="BJ247" s="38">
        <v>0.85777720785193834</v>
      </c>
      <c r="BK247" s="39">
        <v>0.156912645182649</v>
      </c>
      <c r="BL247" s="39">
        <f t="shared" si="255"/>
        <v>0.84308735481735098</v>
      </c>
      <c r="BM247" s="39">
        <v>0.21625554103813999</v>
      </c>
      <c r="BN247" s="39">
        <f t="shared" si="256"/>
        <v>0.78374445896186007</v>
      </c>
      <c r="BO247" s="39">
        <v>8.7277335228337805E-2</v>
      </c>
      <c r="BP247" s="39">
        <f t="shared" si="244"/>
        <v>0.9127226647716622</v>
      </c>
      <c r="BQ247" s="39">
        <v>0.13852926865042878</v>
      </c>
      <c r="BR247" s="39">
        <f t="shared" si="257"/>
        <v>0.86147073134957131</v>
      </c>
      <c r="BS247" s="48">
        <v>0.73455175607474399</v>
      </c>
      <c r="BT247" s="49">
        <v>0.26544824392525601</v>
      </c>
      <c r="BU247" s="219"/>
      <c r="CP247" s="21"/>
      <c r="CR247" s="21"/>
      <c r="CS247" s="22"/>
      <c r="CT247" s="22"/>
    </row>
    <row r="248" spans="38:98" x14ac:dyDescent="0.25">
      <c r="AL248" s="6">
        <v>241</v>
      </c>
      <c r="AM248" s="24">
        <v>0.1650019042441</v>
      </c>
      <c r="AN248" s="24">
        <f t="shared" si="245"/>
        <v>0.8349980957559</v>
      </c>
      <c r="AO248" s="24">
        <v>0.22509596064348</v>
      </c>
      <c r="AP248" s="24">
        <f t="shared" si="246"/>
        <v>0.77490403935651997</v>
      </c>
      <c r="AQ248" s="24">
        <v>8.4535929148300298E-2</v>
      </c>
      <c r="AR248" s="24">
        <f t="shared" si="247"/>
        <v>0.91546407085169967</v>
      </c>
      <c r="AS248" s="24">
        <f t="shared" si="248"/>
        <v>0.14180918867188955</v>
      </c>
      <c r="AT248" s="25">
        <f t="shared" si="293"/>
        <v>0.85819081132811048</v>
      </c>
      <c r="AU248" s="213">
        <v>0.169869591286536</v>
      </c>
      <c r="AV248" s="213">
        <f t="shared" si="249"/>
        <v>0.830130408713464</v>
      </c>
      <c r="AW248" s="213">
        <v>0.223811290926476</v>
      </c>
      <c r="AX248" s="213">
        <f t="shared" ref="AX248" si="306">1-AW248</f>
        <v>0.776188709073524</v>
      </c>
      <c r="AY248" s="213">
        <v>9.1693034772203405E-2</v>
      </c>
      <c r="AZ248" s="213">
        <f t="shared" si="260"/>
        <v>0.90830696522779664</v>
      </c>
      <c r="BA248" s="213">
        <f t="shared" si="251"/>
        <v>0.14631496620712922</v>
      </c>
      <c r="BB248" s="213">
        <f t="shared" si="252"/>
        <v>0.85368503379287075</v>
      </c>
      <c r="BC248" s="38">
        <v>0.16118049952393401</v>
      </c>
      <c r="BD248" s="38">
        <f t="shared" si="253"/>
        <v>0.83881950047606602</v>
      </c>
      <c r="BE248" s="38">
        <v>0.22087620133538599</v>
      </c>
      <c r="BF248" s="38">
        <f t="shared" si="253"/>
        <v>0.77912379866461401</v>
      </c>
      <c r="BG248" s="38">
        <v>9.1034732650043096E-2</v>
      </c>
      <c r="BH248" s="38">
        <f t="shared" si="254"/>
        <v>0.90896526734995686</v>
      </c>
      <c r="BI248" s="38">
        <v>0.14264345817857815</v>
      </c>
      <c r="BJ248" s="38">
        <v>0.85735654182142185</v>
      </c>
      <c r="BK248" s="39">
        <v>0.15732250123018801</v>
      </c>
      <c r="BL248" s="39">
        <f t="shared" si="255"/>
        <v>0.84267749876981202</v>
      </c>
      <c r="BM248" s="39">
        <v>0.21673572221662599</v>
      </c>
      <c r="BN248" s="39">
        <f t="shared" si="256"/>
        <v>0.78326427778337404</v>
      </c>
      <c r="BO248" s="39">
        <v>8.7648879694978296E-2</v>
      </c>
      <c r="BP248" s="39">
        <f t="shared" si="244"/>
        <v>0.91235112030502175</v>
      </c>
      <c r="BQ248" s="39">
        <v>0.13893767615087227</v>
      </c>
      <c r="BR248" s="39">
        <f t="shared" si="257"/>
        <v>0.86106232384912773</v>
      </c>
      <c r="BS248" s="48">
        <v>0.73552252408535501</v>
      </c>
      <c r="BT248" s="49">
        <v>0.26447747591464499</v>
      </c>
      <c r="BU248" s="219"/>
      <c r="CP248" s="21"/>
      <c r="CR248" s="21"/>
      <c r="CS248" s="22"/>
      <c r="CT248" s="22"/>
    </row>
    <row r="249" spans="38:98" x14ac:dyDescent="0.25">
      <c r="AL249" s="6">
        <v>242</v>
      </c>
      <c r="AM249" s="24">
        <v>0.165454444308934</v>
      </c>
      <c r="AN249" s="24">
        <f t="shared" si="245"/>
        <v>0.83454555569106603</v>
      </c>
      <c r="AO249" s="24">
        <v>0.22552852342901</v>
      </c>
      <c r="AP249" s="24">
        <f t="shared" si="246"/>
        <v>0.77447147657099003</v>
      </c>
      <c r="AQ249" s="24">
        <v>8.4887672002757195E-2</v>
      </c>
      <c r="AR249" s="24">
        <f t="shared" si="247"/>
        <v>0.91511232799724285</v>
      </c>
      <c r="AS249" s="24">
        <f t="shared" si="248"/>
        <v>0.14221076724571016</v>
      </c>
      <c r="AT249" s="25">
        <f t="shared" si="293"/>
        <v>0.85778923275428998</v>
      </c>
      <c r="AU249" s="213">
        <v>0.17033855946068499</v>
      </c>
      <c r="AV249" s="213">
        <f t="shared" si="249"/>
        <v>0.82966144053931501</v>
      </c>
      <c r="AW249" s="213">
        <v>0.22432134555101399</v>
      </c>
      <c r="AX249" s="213">
        <f t="shared" ref="AX249" si="307">1-AW249</f>
        <v>0.77567865444898598</v>
      </c>
      <c r="AY249" s="213">
        <v>9.2081870843443395E-2</v>
      </c>
      <c r="AZ249" s="213">
        <f t="shared" si="260"/>
        <v>0.90791812915655656</v>
      </c>
      <c r="BA249" s="213">
        <f t="shared" si="251"/>
        <v>0.14675652349752955</v>
      </c>
      <c r="BB249" s="213">
        <f t="shared" si="252"/>
        <v>0.85324347650247057</v>
      </c>
      <c r="BC249" s="38">
        <v>0.16160900848827101</v>
      </c>
      <c r="BD249" s="38">
        <f t="shared" si="253"/>
        <v>0.83839099151172902</v>
      </c>
      <c r="BE249" s="38">
        <v>0.221338219578739</v>
      </c>
      <c r="BF249" s="38">
        <f t="shared" si="253"/>
        <v>0.778661780421261</v>
      </c>
      <c r="BG249" s="38">
        <v>9.1428209929044393E-2</v>
      </c>
      <c r="BH249" s="38">
        <f t="shared" si="254"/>
        <v>0.90857179007095556</v>
      </c>
      <c r="BI249" s="38">
        <v>0.1430635597018344</v>
      </c>
      <c r="BJ249" s="38">
        <v>0.85693644029816562</v>
      </c>
      <c r="BK249" s="39">
        <v>0.157732046953584</v>
      </c>
      <c r="BL249" s="39">
        <f t="shared" si="255"/>
        <v>0.842267953046416</v>
      </c>
      <c r="BM249" s="39">
        <v>0.21721462826393101</v>
      </c>
      <c r="BN249" s="39">
        <f t="shared" si="256"/>
        <v>0.78278537173606899</v>
      </c>
      <c r="BO249" s="39">
        <v>8.8020477852709694E-2</v>
      </c>
      <c r="BP249" s="39">
        <f t="shared" si="244"/>
        <v>0.91197952214729028</v>
      </c>
      <c r="BQ249" s="39">
        <v>0.13934571886856165</v>
      </c>
      <c r="BR249" s="39">
        <f t="shared" si="257"/>
        <v>0.86065428113143838</v>
      </c>
      <c r="BS249" s="48">
        <v>0.736487137865667</v>
      </c>
      <c r="BT249" s="49">
        <v>0.263512862134333</v>
      </c>
      <c r="BU249" s="219"/>
      <c r="CP249" s="21"/>
      <c r="CR249" s="21"/>
      <c r="CS249" s="22"/>
      <c r="CT249" s="22"/>
    </row>
    <row r="250" spans="38:98" x14ac:dyDescent="0.25">
      <c r="AL250" s="6">
        <v>243</v>
      </c>
      <c r="AM250" s="24">
        <v>0.16590512551834699</v>
      </c>
      <c r="AN250" s="24">
        <f t="shared" si="245"/>
        <v>0.83409487448165298</v>
      </c>
      <c r="AO250" s="24">
        <v>0.22596112709570901</v>
      </c>
      <c r="AP250" s="24">
        <f t="shared" si="246"/>
        <v>0.77403887290429096</v>
      </c>
      <c r="AQ250" s="24">
        <v>8.5239390187491798E-2</v>
      </c>
      <c r="AR250" s="24">
        <f t="shared" si="247"/>
        <v>0.91476060981250817</v>
      </c>
      <c r="AS250" s="24">
        <f t="shared" si="248"/>
        <v>0.14261176762894687</v>
      </c>
      <c r="AT250" s="25">
        <f t="shared" si="293"/>
        <v>0.85738823237105311</v>
      </c>
      <c r="AU250" s="213">
        <v>0.170806905324075</v>
      </c>
      <c r="AV250" s="213">
        <f t="shared" si="249"/>
        <v>0.82919309467592495</v>
      </c>
      <c r="AW250" s="213">
        <v>0.22483017003372199</v>
      </c>
      <c r="AX250" s="213">
        <f t="shared" ref="AX250" si="308">1-AW250</f>
        <v>0.77516982996627803</v>
      </c>
      <c r="AY250" s="213">
        <v>9.2470768828580505E-2</v>
      </c>
      <c r="AZ250" s="213">
        <f t="shared" si="260"/>
        <v>0.90752923117141948</v>
      </c>
      <c r="BA250" s="213">
        <f t="shared" si="251"/>
        <v>0.14719763341936634</v>
      </c>
      <c r="BB250" s="213">
        <f t="shared" si="252"/>
        <v>0.85280236658063369</v>
      </c>
      <c r="BC250" s="38">
        <v>0.16203653219540401</v>
      </c>
      <c r="BD250" s="38">
        <f t="shared" si="253"/>
        <v>0.83796346780459596</v>
      </c>
      <c r="BE250" s="38">
        <v>0.22179910248521201</v>
      </c>
      <c r="BF250" s="38">
        <f t="shared" si="253"/>
        <v>0.77820089751478805</v>
      </c>
      <c r="BG250" s="38">
        <v>9.18217153790441E-2</v>
      </c>
      <c r="BH250" s="38">
        <f t="shared" si="254"/>
        <v>0.90817828462095584</v>
      </c>
      <c r="BI250" s="38">
        <v>0.14348310762653427</v>
      </c>
      <c r="BJ250" s="38">
        <v>0.85651689237346573</v>
      </c>
      <c r="BK250" s="39">
        <v>0.158141305343907</v>
      </c>
      <c r="BL250" s="39">
        <f t="shared" si="255"/>
        <v>0.84185869465609298</v>
      </c>
      <c r="BM250" s="39">
        <v>0.21769225941405701</v>
      </c>
      <c r="BN250" s="39">
        <f t="shared" si="256"/>
        <v>0.78230774058594299</v>
      </c>
      <c r="BO250" s="39">
        <v>8.8392169734916801E-2</v>
      </c>
      <c r="BP250" s="39">
        <f t="shared" si="244"/>
        <v>0.91160783026508319</v>
      </c>
      <c r="BQ250" s="39">
        <v>0.13975342239990601</v>
      </c>
      <c r="BR250" s="39">
        <f t="shared" si="257"/>
        <v>0.86024657760009404</v>
      </c>
      <c r="BS250" s="48">
        <v>0.73744574328386703</v>
      </c>
      <c r="BT250" s="49">
        <v>0.26255425671613303</v>
      </c>
      <c r="BU250" s="219"/>
      <c r="CP250" s="21"/>
      <c r="CR250" s="21"/>
      <c r="CS250" s="22"/>
      <c r="CT250" s="22"/>
    </row>
    <row r="251" spans="38:98" x14ac:dyDescent="0.25">
      <c r="AL251" s="6">
        <v>244</v>
      </c>
      <c r="AM251" s="24">
        <v>0.166353854467191</v>
      </c>
      <c r="AN251" s="24">
        <f t="shared" si="245"/>
        <v>0.83364614553280902</v>
      </c>
      <c r="AO251" s="24">
        <v>0.22639388476934799</v>
      </c>
      <c r="AP251" s="24">
        <f t="shared" si="246"/>
        <v>0.77360611523065204</v>
      </c>
      <c r="AQ251" s="24">
        <v>8.5591075050975393E-2</v>
      </c>
      <c r="AR251" s="24">
        <f t="shared" si="247"/>
        <v>0.91440892494902459</v>
      </c>
      <c r="AS251" s="24">
        <f t="shared" si="248"/>
        <v>0.14301218290522794</v>
      </c>
      <c r="AT251" s="25">
        <f t="shared" si="293"/>
        <v>0.85698781709477201</v>
      </c>
      <c r="AU251" s="213">
        <v>0.17127462967833401</v>
      </c>
      <c r="AV251" s="213">
        <f t="shared" si="249"/>
        <v>0.82872537032166593</v>
      </c>
      <c r="AW251" s="213">
        <v>0.225337770534705</v>
      </c>
      <c r="AX251" s="213">
        <f t="shared" ref="AX251" si="309">1-AW251</f>
        <v>0.77466222946529495</v>
      </c>
      <c r="AY251" s="213">
        <v>9.2859727379183798E-2</v>
      </c>
      <c r="AZ251" s="213">
        <f t="shared" si="260"/>
        <v>0.9071402726208162</v>
      </c>
      <c r="BA251" s="213">
        <f t="shared" si="251"/>
        <v>0.14763829701769024</v>
      </c>
      <c r="BB251" s="213">
        <f t="shared" si="252"/>
        <v>0.85236170298230973</v>
      </c>
      <c r="BC251" s="38">
        <v>0.16246305146743301</v>
      </c>
      <c r="BD251" s="38">
        <f t="shared" si="253"/>
        <v>0.83753694853256699</v>
      </c>
      <c r="BE251" s="38">
        <v>0.222258927514352</v>
      </c>
      <c r="BF251" s="38">
        <f t="shared" si="253"/>
        <v>0.77774107248564794</v>
      </c>
      <c r="BG251" s="38">
        <v>9.2215246909075996E-2</v>
      </c>
      <c r="BH251" s="38">
        <f t="shared" si="254"/>
        <v>0.90778475309092399</v>
      </c>
      <c r="BI251" s="38">
        <v>0.14390211286138016</v>
      </c>
      <c r="BJ251" s="38">
        <v>0.8560978871386199</v>
      </c>
      <c r="BK251" s="39">
        <v>0.15855029939222701</v>
      </c>
      <c r="BL251" s="39">
        <f t="shared" si="255"/>
        <v>0.84144970060777302</v>
      </c>
      <c r="BM251" s="39">
        <v>0.218168615901004</v>
      </c>
      <c r="BN251" s="39">
        <f t="shared" si="256"/>
        <v>0.781831384098996</v>
      </c>
      <c r="BO251" s="39">
        <v>8.8763995374984306E-2</v>
      </c>
      <c r="BP251" s="39">
        <f t="shared" si="244"/>
        <v>0.91123600462501564</v>
      </c>
      <c r="BQ251" s="39">
        <v>0.14016081234131406</v>
      </c>
      <c r="BR251" s="39">
        <f t="shared" si="257"/>
        <v>0.85983918765868594</v>
      </c>
      <c r="BS251" s="48">
        <v>0.73839848620814497</v>
      </c>
      <c r="BT251" s="49">
        <v>0.26160151379185498</v>
      </c>
      <c r="BU251" s="219"/>
      <c r="CP251" s="21"/>
      <c r="CR251" s="21"/>
      <c r="CS251" s="22"/>
      <c r="CT251" s="22"/>
    </row>
    <row r="252" spans="38:98" x14ac:dyDescent="0.25">
      <c r="AL252" s="6">
        <v>245</v>
      </c>
      <c r="AM252" s="24">
        <v>0.166800537750317</v>
      </c>
      <c r="AN252" s="24">
        <f t="shared" si="245"/>
        <v>0.833199462249683</v>
      </c>
      <c r="AO252" s="24">
        <v>0.22682690957569501</v>
      </c>
      <c r="AP252" s="24">
        <f t="shared" si="246"/>
        <v>0.77317309042430504</v>
      </c>
      <c r="AQ252" s="24">
        <v>8.5942717941679306E-2</v>
      </c>
      <c r="AR252" s="24">
        <f t="shared" si="247"/>
        <v>0.91405728205832071</v>
      </c>
      <c r="AS252" s="24">
        <f t="shared" si="248"/>
        <v>0.14341200615818062</v>
      </c>
      <c r="AT252" s="25">
        <f t="shared" si="293"/>
        <v>0.85658799384181949</v>
      </c>
      <c r="AU252" s="213">
        <v>0.17174173332509099</v>
      </c>
      <c r="AV252" s="213">
        <f t="shared" si="249"/>
        <v>0.82825826667490898</v>
      </c>
      <c r="AW252" s="213">
        <v>0.22584415321407</v>
      </c>
      <c r="AX252" s="213">
        <f t="shared" ref="AX252" si="310">1-AW252</f>
        <v>0.77415584678592997</v>
      </c>
      <c r="AY252" s="213">
        <v>9.3248745146822395E-2</v>
      </c>
      <c r="AZ252" s="213">
        <f t="shared" si="260"/>
        <v>0.90675125485317765</v>
      </c>
      <c r="BA252" s="213">
        <f t="shared" si="251"/>
        <v>0.14807851533755262</v>
      </c>
      <c r="BB252" s="213">
        <f t="shared" si="252"/>
        <v>0.85192148466244744</v>
      </c>
      <c r="BC252" s="38">
        <v>0.16288854712645701</v>
      </c>
      <c r="BD252" s="38">
        <f t="shared" si="253"/>
        <v>0.83711145287354305</v>
      </c>
      <c r="BE252" s="38">
        <v>0.22271777212571001</v>
      </c>
      <c r="BF252" s="38">
        <f t="shared" si="253"/>
        <v>0.77728222787429002</v>
      </c>
      <c r="BG252" s="38">
        <v>9.2608802428173403E-2</v>
      </c>
      <c r="BH252" s="38">
        <f t="shared" si="254"/>
        <v>0.90739119757182662</v>
      </c>
      <c r="BI252" s="38">
        <v>0.14432058631507474</v>
      </c>
      <c r="BJ252" s="38">
        <v>0.85567941368492528</v>
      </c>
      <c r="BK252" s="39">
        <v>0.158959052089614</v>
      </c>
      <c r="BL252" s="39">
        <f t="shared" si="255"/>
        <v>0.84104094791038597</v>
      </c>
      <c r="BM252" s="39">
        <v>0.218643697958775</v>
      </c>
      <c r="BN252" s="39">
        <f t="shared" si="256"/>
        <v>0.78135630204122497</v>
      </c>
      <c r="BO252" s="39">
        <v>8.9135994806297095E-2</v>
      </c>
      <c r="BP252" s="39">
        <f t="shared" si="244"/>
        <v>0.91086400519370292</v>
      </c>
      <c r="BQ252" s="39">
        <v>0.14056791428919527</v>
      </c>
      <c r="BR252" s="39">
        <f t="shared" si="257"/>
        <v>0.85943208571080465</v>
      </c>
      <c r="BS252" s="48">
        <v>0.73934551250669001</v>
      </c>
      <c r="BT252" s="49">
        <v>0.26065448749330999</v>
      </c>
      <c r="BU252" s="219"/>
      <c r="CP252" s="21"/>
      <c r="CR252" s="21"/>
      <c r="CS252" s="22"/>
      <c r="CT252" s="22"/>
    </row>
    <row r="253" spans="38:98" x14ac:dyDescent="0.25">
      <c r="AL253" s="6">
        <v>246</v>
      </c>
      <c r="AM253" s="24">
        <v>0.16724508196257601</v>
      </c>
      <c r="AN253" s="24">
        <f t="shared" si="245"/>
        <v>0.83275491803742396</v>
      </c>
      <c r="AO253" s="24">
        <v>0.22726031464052099</v>
      </c>
      <c r="AP253" s="24">
        <f t="shared" si="246"/>
        <v>0.77273968535947901</v>
      </c>
      <c r="AQ253" s="24">
        <v>8.6294310208074806E-2</v>
      </c>
      <c r="AR253" s="24">
        <f t="shared" si="247"/>
        <v>0.91370568979192524</v>
      </c>
      <c r="AS253" s="24">
        <f t="shared" si="248"/>
        <v>0.14381123047143279</v>
      </c>
      <c r="AT253" s="25">
        <f t="shared" si="293"/>
        <v>0.85618876952856726</v>
      </c>
      <c r="AU253" s="213">
        <v>0.172208217065976</v>
      </c>
      <c r="AV253" s="213">
        <f t="shared" si="249"/>
        <v>0.827791782934024</v>
      </c>
      <c r="AW253" s="213">
        <v>0.226349324231924</v>
      </c>
      <c r="AX253" s="213">
        <f t="shared" ref="AX253" si="311">1-AW253</f>
        <v>0.773650675768076</v>
      </c>
      <c r="AY253" s="213">
        <v>9.3637820783065207E-2</v>
      </c>
      <c r="AZ253" s="213">
        <f t="shared" si="260"/>
        <v>0.90636217921693474</v>
      </c>
      <c r="BA253" s="213">
        <f t="shared" si="251"/>
        <v>0.14851828942400508</v>
      </c>
      <c r="BB253" s="213">
        <f t="shared" si="252"/>
        <v>0.85148171057599487</v>
      </c>
      <c r="BC253" s="38">
        <v>0.16331299999457499</v>
      </c>
      <c r="BD253" s="38">
        <f t="shared" si="253"/>
        <v>0.83668700000542495</v>
      </c>
      <c r="BE253" s="38">
        <v>0.22317571377883499</v>
      </c>
      <c r="BF253" s="38">
        <f t="shared" si="253"/>
        <v>0.77682428622116495</v>
      </c>
      <c r="BG253" s="38">
        <v>9.3002379845370298E-2</v>
      </c>
      <c r="BH253" s="38">
        <f t="shared" si="254"/>
        <v>0.9069976201546297</v>
      </c>
      <c r="BI253" s="38">
        <v>0.14473853889632063</v>
      </c>
      <c r="BJ253" s="38">
        <v>0.8552614611036794</v>
      </c>
      <c r="BK253" s="39">
        <v>0.159367586427137</v>
      </c>
      <c r="BL253" s="39">
        <f t="shared" si="255"/>
        <v>0.840632413572863</v>
      </c>
      <c r="BM253" s="39">
        <v>0.21911750582136899</v>
      </c>
      <c r="BN253" s="39">
        <f t="shared" si="256"/>
        <v>0.78088249417863098</v>
      </c>
      <c r="BO253" s="39">
        <v>8.95082080622399E-2</v>
      </c>
      <c r="BP253" s="39">
        <f t="shared" si="244"/>
        <v>0.91049179193776009</v>
      </c>
      <c r="BQ253" s="39">
        <v>0.14097475383995772</v>
      </c>
      <c r="BR253" s="39">
        <f t="shared" si="257"/>
        <v>0.85902524616004228</v>
      </c>
      <c r="BS253" s="48">
        <v>0.74028696804768901</v>
      </c>
      <c r="BT253" s="49">
        <v>0.25971303195231099</v>
      </c>
      <c r="BU253" s="219"/>
      <c r="CP253" s="21"/>
      <c r="CR253" s="21"/>
      <c r="CS253" s="22"/>
      <c r="CT253" s="22"/>
    </row>
    <row r="254" spans="38:98" x14ac:dyDescent="0.25">
      <c r="AL254" s="6">
        <v>247</v>
      </c>
      <c r="AM254" s="24">
        <v>0.16768739369882199</v>
      </c>
      <c r="AN254" s="24">
        <f t="shared" si="245"/>
        <v>0.83231260630117798</v>
      </c>
      <c r="AO254" s="24">
        <v>0.227694213089595</v>
      </c>
      <c r="AP254" s="24">
        <f t="shared" si="246"/>
        <v>0.77230578691040497</v>
      </c>
      <c r="AQ254" s="24">
        <v>8.6645843198633193E-2</v>
      </c>
      <c r="AR254" s="24">
        <f t="shared" si="247"/>
        <v>0.91335415680136678</v>
      </c>
      <c r="AS254" s="24">
        <f t="shared" si="248"/>
        <v>0.14420984892861294</v>
      </c>
      <c r="AT254" s="25">
        <f t="shared" si="293"/>
        <v>0.85579015107138712</v>
      </c>
      <c r="AU254" s="213">
        <v>0.172674081702616</v>
      </c>
      <c r="AV254" s="213">
        <f t="shared" si="249"/>
        <v>0.827325918297384</v>
      </c>
      <c r="AW254" s="213">
        <v>0.22685328974837199</v>
      </c>
      <c r="AX254" s="213">
        <f t="shared" ref="AX254" si="312">1-AW254</f>
        <v>0.77314671025162807</v>
      </c>
      <c r="AY254" s="213">
        <v>9.4026952939481198E-2</v>
      </c>
      <c r="AZ254" s="213">
        <f t="shared" si="260"/>
        <v>0.90597304706051884</v>
      </c>
      <c r="BA254" s="213">
        <f t="shared" si="251"/>
        <v>0.14895762032209786</v>
      </c>
      <c r="BB254" s="213">
        <f t="shared" si="252"/>
        <v>0.85104237967790208</v>
      </c>
      <c r="BC254" s="38">
        <v>0.163736390893889</v>
      </c>
      <c r="BD254" s="38">
        <f t="shared" si="253"/>
        <v>0.83626360910611097</v>
      </c>
      <c r="BE254" s="38">
        <v>0.22363282993327799</v>
      </c>
      <c r="BF254" s="38">
        <f t="shared" si="253"/>
        <v>0.77636717006672207</v>
      </c>
      <c r="BG254" s="38">
        <v>9.3395977069700306E-2</v>
      </c>
      <c r="BH254" s="38">
        <f t="shared" si="254"/>
        <v>0.90660402293029974</v>
      </c>
      <c r="BI254" s="38">
        <v>0.14515598151382167</v>
      </c>
      <c r="BJ254" s="38">
        <v>0.8548440184861783</v>
      </c>
      <c r="BK254" s="39">
        <v>0.15977592539586799</v>
      </c>
      <c r="BL254" s="39">
        <f t="shared" si="255"/>
        <v>0.84022407460413207</v>
      </c>
      <c r="BM254" s="39">
        <v>0.21959003972278701</v>
      </c>
      <c r="BN254" s="39">
        <f t="shared" si="256"/>
        <v>0.78040996027721299</v>
      </c>
      <c r="BO254" s="39">
        <v>8.9880675176197494E-2</v>
      </c>
      <c r="BP254" s="39">
        <f t="shared" si="244"/>
        <v>0.91011932482380253</v>
      </c>
      <c r="BQ254" s="39">
        <v>0.14138135659001094</v>
      </c>
      <c r="BR254" s="39">
        <f t="shared" si="257"/>
        <v>0.85861864340998917</v>
      </c>
      <c r="BS254" s="48">
        <v>0.74122299869933106</v>
      </c>
      <c r="BT254" s="49">
        <v>0.258777001300669</v>
      </c>
      <c r="BU254" s="219"/>
      <c r="CP254" s="21"/>
      <c r="CR254" s="21"/>
      <c r="CS254" s="22"/>
      <c r="CT254" s="22"/>
    </row>
    <row r="255" spans="38:98" x14ac:dyDescent="0.25">
      <c r="AL255" s="6">
        <v>248</v>
      </c>
      <c r="AM255" s="24">
        <v>0.168127379553906</v>
      </c>
      <c r="AN255" s="24">
        <f t="shared" si="245"/>
        <v>0.831872620446094</v>
      </c>
      <c r="AO255" s="24">
        <v>0.22812871804868701</v>
      </c>
      <c r="AP255" s="24">
        <f t="shared" si="246"/>
        <v>0.77187128195131294</v>
      </c>
      <c r="AQ255" s="24">
        <v>8.6997308261826001E-2</v>
      </c>
      <c r="AR255" s="24">
        <f t="shared" si="247"/>
        <v>0.91300269173817394</v>
      </c>
      <c r="AS255" s="24">
        <f t="shared" si="248"/>
        <v>0.14460785461334885</v>
      </c>
      <c r="AT255" s="25">
        <f t="shared" si="293"/>
        <v>0.85539214538665109</v>
      </c>
      <c r="AU255" s="213">
        <v>0.173139328036641</v>
      </c>
      <c r="AV255" s="213">
        <f t="shared" si="249"/>
        <v>0.826860671963359</v>
      </c>
      <c r="AW255" s="213">
        <v>0.22735605592352201</v>
      </c>
      <c r="AX255" s="213">
        <f t="shared" ref="AX255" si="313">1-AW255</f>
        <v>0.77264394407647796</v>
      </c>
      <c r="AY255" s="213">
        <v>9.4416140267639601E-2</v>
      </c>
      <c r="AZ255" s="213">
        <f t="shared" si="260"/>
        <v>0.90558385973236044</v>
      </c>
      <c r="BA255" s="213">
        <f t="shared" si="251"/>
        <v>0.14939650907688298</v>
      </c>
      <c r="BB255" s="213">
        <f t="shared" si="252"/>
        <v>0.85060349092311704</v>
      </c>
      <c r="BC255" s="38">
        <v>0.16415870064649701</v>
      </c>
      <c r="BD255" s="38">
        <f t="shared" si="253"/>
        <v>0.83584129935350293</v>
      </c>
      <c r="BE255" s="38">
        <v>0.22408919804858701</v>
      </c>
      <c r="BF255" s="38">
        <f t="shared" si="253"/>
        <v>0.77591080195141293</v>
      </c>
      <c r="BG255" s="38">
        <v>9.3789592010196807E-2</v>
      </c>
      <c r="BH255" s="38">
        <f t="shared" si="254"/>
        <v>0.90621040798980323</v>
      </c>
      <c r="BI255" s="38">
        <v>0.14557292507627961</v>
      </c>
      <c r="BJ255" s="38">
        <v>0.85442707492372039</v>
      </c>
      <c r="BK255" s="39">
        <v>0.160184091986875</v>
      </c>
      <c r="BL255" s="39">
        <f t="shared" si="255"/>
        <v>0.839815908013125</v>
      </c>
      <c r="BM255" s="39">
        <v>0.22006129989703099</v>
      </c>
      <c r="BN255" s="39">
        <f t="shared" si="256"/>
        <v>0.77993870010296895</v>
      </c>
      <c r="BO255" s="39">
        <v>9.0253436181554597E-2</v>
      </c>
      <c r="BP255" s="39">
        <f t="shared" si="244"/>
        <v>0.90974656381844543</v>
      </c>
      <c r="BQ255" s="39">
        <v>0.1417877481357635</v>
      </c>
      <c r="BR255" s="39">
        <f t="shared" si="257"/>
        <v>0.85821225186423655</v>
      </c>
      <c r="BS255" s="48">
        <v>0.74215375032980502</v>
      </c>
      <c r="BT255" s="49">
        <v>0.25784624967019498</v>
      </c>
      <c r="BU255" s="219"/>
      <c r="CP255" s="21"/>
      <c r="CR255" s="21"/>
      <c r="CS255" s="22"/>
      <c r="CT255" s="22"/>
    </row>
    <row r="256" spans="38:98" x14ac:dyDescent="0.25">
      <c r="AL256" s="6">
        <v>249</v>
      </c>
      <c r="AM256" s="24">
        <v>0.16856494612268</v>
      </c>
      <c r="AN256" s="24">
        <f t="shared" si="245"/>
        <v>0.83143505387731997</v>
      </c>
      <c r="AO256" s="24">
        <v>0.228563942643567</v>
      </c>
      <c r="AP256" s="24">
        <f t="shared" si="246"/>
        <v>0.77143605735643295</v>
      </c>
      <c r="AQ256" s="24">
        <v>8.7348696746124402E-2</v>
      </c>
      <c r="AR256" s="24">
        <f t="shared" si="247"/>
        <v>0.91265130325387556</v>
      </c>
      <c r="AS256" s="24">
        <f t="shared" si="248"/>
        <v>0.14500524060926842</v>
      </c>
      <c r="AT256" s="25">
        <f t="shared" si="293"/>
        <v>0.85499475939073144</v>
      </c>
      <c r="AU256" s="213">
        <v>0.173603956869679</v>
      </c>
      <c r="AV256" s="213">
        <f t="shared" si="249"/>
        <v>0.826396043130321</v>
      </c>
      <c r="AW256" s="213">
        <v>0.22785762891747899</v>
      </c>
      <c r="AX256" s="213">
        <f t="shared" ref="AX256" si="314">1-AW256</f>
        <v>0.77214237108252104</v>
      </c>
      <c r="AY256" s="213">
        <v>9.4805381419109297E-2</v>
      </c>
      <c r="AZ256" s="213">
        <f t="shared" si="260"/>
        <v>0.90519461858089068</v>
      </c>
      <c r="BA256" s="213">
        <f t="shared" si="251"/>
        <v>0.14983495673341093</v>
      </c>
      <c r="BB256" s="213">
        <f t="shared" si="252"/>
        <v>0.85016504326658904</v>
      </c>
      <c r="BC256" s="38">
        <v>0.16457991007449899</v>
      </c>
      <c r="BD256" s="38">
        <f t="shared" si="253"/>
        <v>0.83542008992550099</v>
      </c>
      <c r="BE256" s="38">
        <v>0.22454489558431301</v>
      </c>
      <c r="BF256" s="38">
        <f t="shared" si="253"/>
        <v>0.77545510441568699</v>
      </c>
      <c r="BG256" s="38">
        <v>9.4183222575893802E-2</v>
      </c>
      <c r="BH256" s="38">
        <f t="shared" si="254"/>
        <v>0.90581677742410616</v>
      </c>
      <c r="BI256" s="38">
        <v>0.14598938049239785</v>
      </c>
      <c r="BJ256" s="38">
        <v>0.85401061950760215</v>
      </c>
      <c r="BK256" s="39">
        <v>0.16059210919122899</v>
      </c>
      <c r="BL256" s="39">
        <f t="shared" si="255"/>
        <v>0.83940789080877098</v>
      </c>
      <c r="BM256" s="39">
        <v>0.220531286578102</v>
      </c>
      <c r="BN256" s="39">
        <f t="shared" si="256"/>
        <v>0.77946871342189805</v>
      </c>
      <c r="BO256" s="39">
        <v>9.0626531111696093E-2</v>
      </c>
      <c r="BP256" s="39">
        <f t="shared" si="244"/>
        <v>0.90937346888830395</v>
      </c>
      <c r="BQ256" s="39">
        <v>0.14219395407362467</v>
      </c>
      <c r="BR256" s="39">
        <f t="shared" si="257"/>
        <v>0.85780604592637544</v>
      </c>
      <c r="BS256" s="48">
        <v>0.74307936880729897</v>
      </c>
      <c r="BT256" s="49">
        <v>0.25692063119270098</v>
      </c>
      <c r="BU256" s="219"/>
      <c r="CP256" s="21"/>
      <c r="CR256" s="21"/>
      <c r="CS256" s="22"/>
      <c r="CT256" s="22"/>
    </row>
    <row r="257" spans="38:98" x14ac:dyDescent="0.25">
      <c r="AL257" s="6">
        <v>250</v>
      </c>
      <c r="AM257" s="24">
        <v>0.16899999999999701</v>
      </c>
      <c r="AN257" s="24">
        <f t="shared" si="245"/>
        <v>0.83100000000000296</v>
      </c>
      <c r="AO257" s="24">
        <v>0.22900000000000301</v>
      </c>
      <c r="AP257" s="24">
        <f t="shared" si="246"/>
        <v>0.77099999999999702</v>
      </c>
      <c r="AQ257" s="24">
        <v>8.7699999999999806E-2</v>
      </c>
      <c r="AR257" s="24">
        <f t="shared" si="247"/>
        <v>0.91230000000000022</v>
      </c>
      <c r="AS257" s="24">
        <f t="shared" si="248"/>
        <v>0.14540199999999967</v>
      </c>
      <c r="AT257" s="25">
        <f t="shared" si="293"/>
        <v>0.85459800000000041</v>
      </c>
      <c r="AU257" s="213">
        <v>0.174067969003359</v>
      </c>
      <c r="AV257" s="213">
        <f t="shared" si="249"/>
        <v>0.82593203099664103</v>
      </c>
      <c r="AW257" s="213">
        <v>0.22835801489034899</v>
      </c>
      <c r="AX257" s="213">
        <f t="shared" ref="AX257" si="315">1-AW257</f>
        <v>0.77164198510965099</v>
      </c>
      <c r="AY257" s="213">
        <v>9.5194675045459407E-2</v>
      </c>
      <c r="AZ257" s="213">
        <f t="shared" si="260"/>
        <v>0.90480532495454058</v>
      </c>
      <c r="BA257" s="213">
        <f t="shared" si="251"/>
        <v>0.1502729643367329</v>
      </c>
      <c r="BB257" s="213">
        <f t="shared" si="252"/>
        <v>0.84972703566326713</v>
      </c>
      <c r="BC257" s="38">
        <v>0.16499999999999501</v>
      </c>
      <c r="BD257" s="38">
        <f t="shared" si="253"/>
        <v>0.83500000000000496</v>
      </c>
      <c r="BE257" s="38">
        <v>0.225000000000006</v>
      </c>
      <c r="BF257" s="38">
        <f t="shared" si="253"/>
        <v>0.77499999999999403</v>
      </c>
      <c r="BG257" s="38">
        <v>9.4576866675824697E-2</v>
      </c>
      <c r="BH257" s="38">
        <f t="shared" si="254"/>
        <v>0.90542313332417534</v>
      </c>
      <c r="BI257" s="38">
        <v>0.1464053586708792</v>
      </c>
      <c r="BJ257" s="38">
        <v>0.85359464132912088</v>
      </c>
      <c r="BK257" s="39">
        <v>0.161</v>
      </c>
      <c r="BL257" s="39">
        <f t="shared" si="255"/>
        <v>0.83899999999999997</v>
      </c>
      <c r="BM257" s="39">
        <v>0.221</v>
      </c>
      <c r="BN257" s="39">
        <f t="shared" si="256"/>
        <v>0.77900000000000003</v>
      </c>
      <c r="BO257" s="39">
        <v>9.1000000000006701E-2</v>
      </c>
      <c r="BP257" s="39">
        <f t="shared" si="244"/>
        <v>0.90899999999999326</v>
      </c>
      <c r="BQ257" s="39">
        <v>0.14260000000000309</v>
      </c>
      <c r="BR257" s="39">
        <f t="shared" si="257"/>
        <v>0.85739999999999683</v>
      </c>
      <c r="BS257" s="48">
        <v>0.74400000000000299</v>
      </c>
      <c r="BT257" s="49">
        <v>0.25599999999999701</v>
      </c>
      <c r="BU257" s="219"/>
      <c r="CP257" s="21"/>
      <c r="CR257" s="21"/>
      <c r="CS257" s="22"/>
      <c r="CT257" s="22"/>
    </row>
    <row r="258" spans="38:98" x14ac:dyDescent="0.25">
      <c r="AL258" s="6">
        <v>251</v>
      </c>
      <c r="AM258" s="24">
        <v>0.16943247590263899</v>
      </c>
      <c r="AN258" s="24">
        <f t="shared" si="245"/>
        <v>0.83056752409736101</v>
      </c>
      <c r="AO258" s="24">
        <v>0.229436976326021</v>
      </c>
      <c r="AP258" s="24">
        <f t="shared" si="246"/>
        <v>0.770563023673979</v>
      </c>
      <c r="AQ258" s="24">
        <v>8.8051211249562403E-2</v>
      </c>
      <c r="AR258" s="24">
        <f t="shared" si="247"/>
        <v>0.91194878875043761</v>
      </c>
      <c r="AS258" s="24">
        <f t="shared" si="248"/>
        <v>0.14579812925960162</v>
      </c>
      <c r="AT258" s="25">
        <f t="shared" si="293"/>
        <v>0.85420187074039844</v>
      </c>
      <c r="AU258" s="213">
        <v>0.17453136523931001</v>
      </c>
      <c r="AV258" s="213">
        <f t="shared" si="249"/>
        <v>0.82546863476068999</v>
      </c>
      <c r="AW258" s="213">
        <v>0.22885722000224101</v>
      </c>
      <c r="AX258" s="213">
        <f t="shared" ref="AX258" si="316">1-AW258</f>
        <v>0.77114277999775904</v>
      </c>
      <c r="AY258" s="213">
        <v>9.5584019798258701E-2</v>
      </c>
      <c r="AZ258" s="213">
        <f t="shared" si="260"/>
        <v>0.9044159802017413</v>
      </c>
      <c r="BA258" s="213">
        <f t="shared" si="251"/>
        <v>0.15071053293190054</v>
      </c>
      <c r="BB258" s="213">
        <f t="shared" si="252"/>
        <v>0.84928946706809949</v>
      </c>
      <c r="BC258" s="38">
        <v>0.165418958018693</v>
      </c>
      <c r="BD258" s="38">
        <f t="shared" si="253"/>
        <v>0.834581041981307</v>
      </c>
      <c r="BE258" s="38">
        <v>0.22545457506842401</v>
      </c>
      <c r="BF258" s="38">
        <f t="shared" si="253"/>
        <v>0.77454542493157597</v>
      </c>
      <c r="BG258" s="38">
        <v>9.4970522691462902E-2</v>
      </c>
      <c r="BH258" s="38">
        <f t="shared" si="254"/>
        <v>0.90502947730853711</v>
      </c>
      <c r="BI258" s="38">
        <v>0.14682086968960528</v>
      </c>
      <c r="BJ258" s="38">
        <v>0.85317913031039483</v>
      </c>
      <c r="BK258" s="39">
        <v>0.16140778147234899</v>
      </c>
      <c r="BL258" s="39">
        <f t="shared" si="255"/>
        <v>0.83859221852765098</v>
      </c>
      <c r="BM258" s="39">
        <v>0.22146744185723</v>
      </c>
      <c r="BN258" s="39">
        <f t="shared" si="256"/>
        <v>0.77853255814277</v>
      </c>
      <c r="BO258" s="39">
        <v>9.1373874600040206E-2</v>
      </c>
      <c r="BP258" s="39">
        <f t="shared" si="244"/>
        <v>0.90862612539995979</v>
      </c>
      <c r="BQ258" s="39">
        <v>0.14300590619960957</v>
      </c>
      <c r="BR258" s="39">
        <f t="shared" si="257"/>
        <v>0.85699409380039038</v>
      </c>
      <c r="BS258" s="48">
        <v>0.74491576660443592</v>
      </c>
      <c r="BT258" s="49">
        <v>0.25508423339556402</v>
      </c>
      <c r="BU258" s="219"/>
      <c r="CP258" s="21"/>
      <c r="CR258" s="21"/>
      <c r="CS258" s="22"/>
      <c r="CT258" s="22"/>
    </row>
    <row r="259" spans="38:98" x14ac:dyDescent="0.25">
      <c r="AL259" s="6">
        <v>252</v>
      </c>
      <c r="AM259" s="24">
        <v>0.169862421035119</v>
      </c>
      <c r="AN259" s="24">
        <f t="shared" si="245"/>
        <v>0.83013757896488105</v>
      </c>
      <c r="AO259" s="24">
        <v>0.229874850158655</v>
      </c>
      <c r="AP259" s="24">
        <f t="shared" si="246"/>
        <v>0.77012514984134506</v>
      </c>
      <c r="AQ259" s="24">
        <v>8.8402331231478795E-2</v>
      </c>
      <c r="AR259" s="24">
        <f t="shared" si="247"/>
        <v>0.91159766876852122</v>
      </c>
      <c r="AS259" s="24">
        <f t="shared" si="248"/>
        <v>0.1461936384238578</v>
      </c>
      <c r="AT259" s="25">
        <f t="shared" si="293"/>
        <v>0.8538063615761422</v>
      </c>
      <c r="AU259" s="213">
        <v>0.174994146379159</v>
      </c>
      <c r="AV259" s="213">
        <f t="shared" si="249"/>
        <v>0.825005853620841</v>
      </c>
      <c r="AW259" s="213">
        <v>0.22935525041325799</v>
      </c>
      <c r="AX259" s="213">
        <f t="shared" ref="AX259" si="317">1-AW259</f>
        <v>0.77064474958674201</v>
      </c>
      <c r="AY259" s="213">
        <v>9.5973414329076495E-2</v>
      </c>
      <c r="AZ259" s="213">
        <f t="shared" si="260"/>
        <v>0.90402658567092353</v>
      </c>
      <c r="BA259" s="213">
        <f t="shared" si="251"/>
        <v>0.15114766356396381</v>
      </c>
      <c r="BB259" s="213">
        <f t="shared" si="252"/>
        <v>0.84885233643603619</v>
      </c>
      <c r="BC259" s="38">
        <v>0.16583679882073299</v>
      </c>
      <c r="BD259" s="38">
        <f t="shared" si="253"/>
        <v>0.83416320117926701</v>
      </c>
      <c r="BE259" s="38">
        <v>0.22590862981516499</v>
      </c>
      <c r="BF259" s="38">
        <f t="shared" si="253"/>
        <v>0.77409137018483498</v>
      </c>
      <c r="BG259" s="38">
        <v>9.5364190894039802E-2</v>
      </c>
      <c r="BH259" s="38">
        <f t="shared" si="254"/>
        <v>0.9046358091059602</v>
      </c>
      <c r="BI259" s="38">
        <v>0.14723592030317351</v>
      </c>
      <c r="BJ259" s="38">
        <v>0.85276407969682655</v>
      </c>
      <c r="BK259" s="39">
        <v>0.16181544693979599</v>
      </c>
      <c r="BL259" s="39">
        <f t="shared" si="255"/>
        <v>0.83818455306020401</v>
      </c>
      <c r="BM259" s="39">
        <v>0.22193361968631001</v>
      </c>
      <c r="BN259" s="39">
        <f t="shared" si="256"/>
        <v>0.77806638031369002</v>
      </c>
      <c r="BO259" s="39">
        <v>9.1748153546025904E-2</v>
      </c>
      <c r="BP259" s="39">
        <f t="shared" si="244"/>
        <v>0.90825184645397405</v>
      </c>
      <c r="BQ259" s="39">
        <v>0.14341167171035998</v>
      </c>
      <c r="BR259" s="39">
        <f t="shared" si="257"/>
        <v>0.85658832828964004</v>
      </c>
      <c r="BS259" s="48">
        <v>0.74582669863044693</v>
      </c>
      <c r="BT259" s="49">
        <v>0.25417330136955302</v>
      </c>
      <c r="BU259" s="219"/>
      <c r="CP259" s="21"/>
      <c r="CR259" s="21"/>
      <c r="CS259" s="22"/>
      <c r="CT259" s="22"/>
    </row>
    <row r="260" spans="38:98" x14ac:dyDescent="0.25">
      <c r="AL260" s="6">
        <v>253</v>
      </c>
      <c r="AM260" s="24">
        <v>0.170289910723883</v>
      </c>
      <c r="AN260" s="24">
        <f t="shared" si="245"/>
        <v>0.829710089276117</v>
      </c>
      <c r="AO260" s="24">
        <v>0.23031357311719799</v>
      </c>
      <c r="AP260" s="24">
        <f t="shared" si="246"/>
        <v>0.76968642688280198</v>
      </c>
      <c r="AQ260" s="24">
        <v>8.8753362560054602E-2</v>
      </c>
      <c r="AR260" s="24">
        <f t="shared" si="247"/>
        <v>0.91124663743994538</v>
      </c>
      <c r="AS260" s="24">
        <f t="shared" si="248"/>
        <v>0.14658854091898438</v>
      </c>
      <c r="AT260" s="25">
        <f t="shared" si="293"/>
        <v>0.85341145908101557</v>
      </c>
      <c r="AU260" s="213">
        <v>0.175456313224537</v>
      </c>
      <c r="AV260" s="213">
        <f t="shared" si="249"/>
        <v>0.82454368677546297</v>
      </c>
      <c r="AW260" s="213">
        <v>0.22985211228350899</v>
      </c>
      <c r="AX260" s="213">
        <f t="shared" ref="AX260" si="318">1-AW260</f>
        <v>0.77014788771649101</v>
      </c>
      <c r="AY260" s="213">
        <v>9.6362857289481796E-2</v>
      </c>
      <c r="AZ260" s="213">
        <f t="shared" si="260"/>
        <v>0.9036371427105182</v>
      </c>
      <c r="BA260" s="213">
        <f t="shared" si="251"/>
        <v>0.15158435727797517</v>
      </c>
      <c r="BB260" s="213">
        <f t="shared" si="252"/>
        <v>0.84841564272202485</v>
      </c>
      <c r="BC260" s="38">
        <v>0.16625354386986399</v>
      </c>
      <c r="BD260" s="38">
        <f t="shared" si="253"/>
        <v>0.83374645613013598</v>
      </c>
      <c r="BE260" s="38">
        <v>0.22636215957903899</v>
      </c>
      <c r="BF260" s="38">
        <f t="shared" si="253"/>
        <v>0.77363784042096095</v>
      </c>
      <c r="BG260" s="38">
        <v>9.5757872027226396E-2</v>
      </c>
      <c r="BH260" s="38">
        <f t="shared" si="254"/>
        <v>0.90424212797277359</v>
      </c>
      <c r="BI260" s="38">
        <v>0.14765051643536095</v>
      </c>
      <c r="BJ260" s="38">
        <v>0.85234948356463902</v>
      </c>
      <c r="BK260" s="39">
        <v>0.16222298380195199</v>
      </c>
      <c r="BL260" s="39">
        <f t="shared" si="255"/>
        <v>0.83777701619804801</v>
      </c>
      <c r="BM260" s="39">
        <v>0.222398542484261</v>
      </c>
      <c r="BN260" s="39">
        <f t="shared" si="256"/>
        <v>0.77760145751573906</v>
      </c>
      <c r="BO260" s="39">
        <v>9.21228271923622E-2</v>
      </c>
      <c r="BP260" s="39">
        <f t="shared" si="244"/>
        <v>0.9078771728076378</v>
      </c>
      <c r="BQ260" s="39">
        <v>0.14381729025847176</v>
      </c>
      <c r="BR260" s="39">
        <f t="shared" si="257"/>
        <v>0.85618270974152821</v>
      </c>
      <c r="BS260" s="48">
        <v>0.74673280291621802</v>
      </c>
      <c r="BT260" s="42">
        <v>0.25326719708378198</v>
      </c>
      <c r="BU260" s="219"/>
      <c r="CP260" s="21"/>
      <c r="CR260" s="21"/>
      <c r="CS260" s="22"/>
      <c r="CT260" s="22"/>
    </row>
    <row r="261" spans="38:98" x14ac:dyDescent="0.25">
      <c r="AL261" s="6">
        <v>254</v>
      </c>
      <c r="AM261" s="24">
        <v>0.170715020295375</v>
      </c>
      <c r="AN261" s="24">
        <f t="shared" si="245"/>
        <v>0.829284979704625</v>
      </c>
      <c r="AO261" s="24">
        <v>0.230753096820939</v>
      </c>
      <c r="AP261" s="24">
        <f t="shared" si="246"/>
        <v>0.76924690317906097</v>
      </c>
      <c r="AQ261" s="24">
        <v>8.9104307849595304E-2</v>
      </c>
      <c r="AR261" s="24">
        <f t="shared" si="247"/>
        <v>0.91089569215040467</v>
      </c>
      <c r="AS261" s="24">
        <f t="shared" si="248"/>
        <v>0.14698285017119606</v>
      </c>
      <c r="AT261" s="25">
        <f t="shared" si="293"/>
        <v>0.85301714982880394</v>
      </c>
      <c r="AU261" s="213">
        <v>0.17591786657707101</v>
      </c>
      <c r="AV261" s="213">
        <f t="shared" si="249"/>
        <v>0.82408213342292902</v>
      </c>
      <c r="AW261" s="213">
        <v>0.23034781177309899</v>
      </c>
      <c r="AX261" s="213">
        <f t="shared" ref="AX261" si="319">1-AW261</f>
        <v>0.76965218822690096</v>
      </c>
      <c r="AY261" s="213">
        <v>9.6752347331043403E-2</v>
      </c>
      <c r="AZ261" s="213">
        <f t="shared" si="260"/>
        <v>0.90324765266895657</v>
      </c>
      <c r="BA261" s="213">
        <f t="shared" si="251"/>
        <v>0.15202061511898474</v>
      </c>
      <c r="BB261" s="213">
        <f t="shared" si="252"/>
        <v>0.84797938488101521</v>
      </c>
      <c r="BC261" s="38">
        <v>0.166669214629834</v>
      </c>
      <c r="BD261" s="38">
        <f t="shared" si="253"/>
        <v>0.83333078537016603</v>
      </c>
      <c r="BE261" s="38">
        <v>0.22681515969885099</v>
      </c>
      <c r="BF261" s="38">
        <f t="shared" si="253"/>
        <v>0.77318484030114898</v>
      </c>
      <c r="BG261" s="38">
        <v>9.6151566834693697E-2</v>
      </c>
      <c r="BH261" s="38">
        <f t="shared" si="254"/>
        <v>0.90384843316530628</v>
      </c>
      <c r="BI261" s="38">
        <v>0.14806466400994339</v>
      </c>
      <c r="BJ261" s="38">
        <v>0.85193533599005666</v>
      </c>
      <c r="BK261" s="39">
        <v>0.16263037945843101</v>
      </c>
      <c r="BL261" s="39">
        <f t="shared" si="255"/>
        <v>0.83736962054156905</v>
      </c>
      <c r="BM261" s="39">
        <v>0.22286221924810601</v>
      </c>
      <c r="BN261" s="39">
        <f t="shared" si="256"/>
        <v>0.77713778075189399</v>
      </c>
      <c r="BO261" s="39">
        <v>9.2497885893447193E-2</v>
      </c>
      <c r="BP261" s="39">
        <f t="shared" si="244"/>
        <v>0.90750211410655279</v>
      </c>
      <c r="BQ261" s="39">
        <v>0.1442227555701637</v>
      </c>
      <c r="BR261" s="39">
        <f t="shared" si="257"/>
        <v>0.85577724442983638</v>
      </c>
      <c r="BS261" s="48">
        <v>0.747634086299929</v>
      </c>
      <c r="BT261" s="49">
        <v>0.252365913700071</v>
      </c>
      <c r="BU261" s="219"/>
      <c r="CP261" s="21"/>
      <c r="CR261" s="21"/>
      <c r="CS261" s="22"/>
      <c r="CT261" s="22"/>
    </row>
    <row r="262" spans="38:98" x14ac:dyDescent="0.25">
      <c r="AL262" s="6">
        <v>255</v>
      </c>
      <c r="AM262" s="24">
        <v>0.171137825076039</v>
      </c>
      <c r="AN262" s="24">
        <f t="shared" si="245"/>
        <v>0.82886217492396097</v>
      </c>
      <c r="AO262" s="24">
        <v>0.231193372889168</v>
      </c>
      <c r="AP262" s="24">
        <f t="shared" si="246"/>
        <v>0.76880662711083203</v>
      </c>
      <c r="AQ262" s="24">
        <v>8.9455169714406299E-2</v>
      </c>
      <c r="AR262" s="24">
        <f t="shared" si="247"/>
        <v>0.91054483028559374</v>
      </c>
      <c r="AS262" s="24">
        <f t="shared" si="248"/>
        <v>0.14737657960670764</v>
      </c>
      <c r="AT262" s="25">
        <f t="shared" si="293"/>
        <v>0.85262342039329242</v>
      </c>
      <c r="AU262" s="213">
        <v>0.176378807238391</v>
      </c>
      <c r="AV262" s="213">
        <f t="shared" si="249"/>
        <v>0.82362119276160906</v>
      </c>
      <c r="AW262" s="213">
        <v>0.23084235504213499</v>
      </c>
      <c r="AX262" s="213">
        <f t="shared" ref="AX262" si="320">1-AW262</f>
        <v>0.76915764495786498</v>
      </c>
      <c r="AY262" s="213">
        <v>9.7141883105330507E-2</v>
      </c>
      <c r="AZ262" s="213">
        <f t="shared" si="260"/>
        <v>0.90285811689466944</v>
      </c>
      <c r="BA262" s="213">
        <f t="shared" si="251"/>
        <v>0.15245643813204429</v>
      </c>
      <c r="BB262" s="213">
        <f t="shared" si="252"/>
        <v>0.84754356186795565</v>
      </c>
      <c r="BC262" s="38">
        <v>0.16708383256439199</v>
      </c>
      <c r="BD262" s="38">
        <f t="shared" si="253"/>
        <v>0.83291616743560803</v>
      </c>
      <c r="BE262" s="38">
        <v>0.22726762551341101</v>
      </c>
      <c r="BF262" s="38">
        <f t="shared" si="253"/>
        <v>0.77273237448658905</v>
      </c>
      <c r="BG262" s="38">
        <v>9.65452760601129E-2</v>
      </c>
      <c r="BH262" s="38">
        <f t="shared" si="254"/>
        <v>0.90345472393988713</v>
      </c>
      <c r="BI262" s="38">
        <v>0.14847836895069799</v>
      </c>
      <c r="BJ262" s="38">
        <v>0.85152163104930212</v>
      </c>
      <c r="BK262" s="39">
        <v>0.163037621308843</v>
      </c>
      <c r="BL262" s="39">
        <f t="shared" si="255"/>
        <v>0.83696237869115697</v>
      </c>
      <c r="BM262" s="39">
        <v>0.223324658974865</v>
      </c>
      <c r="BN262" s="39">
        <f t="shared" si="256"/>
        <v>0.77667534102513502</v>
      </c>
      <c r="BO262" s="39">
        <v>9.2873320003679496E-2</v>
      </c>
      <c r="BP262" s="39">
        <f t="shared" si="244"/>
        <v>0.90712667999632046</v>
      </c>
      <c r="BQ262" s="39">
        <v>0.14462806137165285</v>
      </c>
      <c r="BR262" s="39">
        <f t="shared" si="257"/>
        <v>0.85537193862834715</v>
      </c>
      <c r="BS262" s="48">
        <v>0.74853055561976101</v>
      </c>
      <c r="BT262" s="49">
        <v>0.25146944438023899</v>
      </c>
      <c r="BU262" s="219"/>
      <c r="CP262" s="21"/>
      <c r="CR262" s="21"/>
      <c r="CS262" s="22"/>
      <c r="CT262" s="22"/>
    </row>
    <row r="263" spans="38:98" x14ac:dyDescent="0.25">
      <c r="AL263" s="6">
        <v>256</v>
      </c>
      <c r="AM263" s="24">
        <v>0.17155840039232101</v>
      </c>
      <c r="AN263" s="24">
        <f t="shared" si="245"/>
        <v>0.82844159960767905</v>
      </c>
      <c r="AO263" s="24">
        <v>0.23163435294117701</v>
      </c>
      <c r="AP263" s="24">
        <f t="shared" si="246"/>
        <v>0.76836564705882293</v>
      </c>
      <c r="AQ263" s="24">
        <v>8.9805950768793302E-2</v>
      </c>
      <c r="AR263" s="24">
        <f t="shared" si="247"/>
        <v>0.91019404923120673</v>
      </c>
      <c r="AS263" s="24">
        <f t="shared" si="248"/>
        <v>0.14776974265173515</v>
      </c>
      <c r="AT263" s="25">
        <f t="shared" si="293"/>
        <v>0.85223025734826485</v>
      </c>
      <c r="AU263" s="213">
        <v>0.17683913601012499</v>
      </c>
      <c r="AV263" s="213">
        <f t="shared" si="249"/>
        <v>0.82316086398987498</v>
      </c>
      <c r="AW263" s="213">
        <v>0.23133574825072301</v>
      </c>
      <c r="AX263" s="213">
        <f t="shared" ref="AX263" si="321">1-AW263</f>
        <v>0.76866425174927699</v>
      </c>
      <c r="AY263" s="213">
        <v>9.7531463263912099E-2</v>
      </c>
      <c r="AZ263" s="213">
        <f t="shared" si="260"/>
        <v>0.90246853673608785</v>
      </c>
      <c r="BA263" s="213">
        <f t="shared" si="251"/>
        <v>0.15289182736220461</v>
      </c>
      <c r="BB263" s="213">
        <f t="shared" si="252"/>
        <v>0.84710817263779536</v>
      </c>
      <c r="BC263" s="38">
        <v>0.167497419137287</v>
      </c>
      <c r="BD263" s="38">
        <f t="shared" si="253"/>
        <v>0.832502580862713</v>
      </c>
      <c r="BE263" s="38">
        <v>0.227719552361525</v>
      </c>
      <c r="BF263" s="38">
        <f t="shared" si="253"/>
        <v>0.77228044763847503</v>
      </c>
      <c r="BG263" s="38">
        <v>9.6939000447154894E-2</v>
      </c>
      <c r="BH263" s="38">
        <f t="shared" si="254"/>
        <v>0.90306099955284513</v>
      </c>
      <c r="BI263" s="38">
        <v>0.14889163718140097</v>
      </c>
      <c r="BJ263" s="38">
        <v>0.85110836281859914</v>
      </c>
      <c r="BK263" s="39">
        <v>0.16344469675279899</v>
      </c>
      <c r="BL263" s="39">
        <f t="shared" si="255"/>
        <v>0.83655530324720107</v>
      </c>
      <c r="BM263" s="39">
        <v>0.22378587066156</v>
      </c>
      <c r="BN263" s="39">
        <f t="shared" si="256"/>
        <v>0.77621412933844003</v>
      </c>
      <c r="BO263" s="39">
        <v>9.3249119877457196E-2</v>
      </c>
      <c r="BP263" s="39">
        <f t="shared" si="244"/>
        <v>0.90675088012254279</v>
      </c>
      <c r="BQ263" s="39">
        <v>0.14503320138915679</v>
      </c>
      <c r="BR263" s="39">
        <f t="shared" si="257"/>
        <v>0.85496679861084324</v>
      </c>
      <c r="BS263" s="48">
        <v>0.74942221771389406</v>
      </c>
      <c r="BT263" s="49">
        <v>0.250577782286106</v>
      </c>
      <c r="BU263" s="219"/>
      <c r="CP263" s="21"/>
      <c r="CR263" s="21"/>
      <c r="CS263" s="22"/>
      <c r="CT263" s="22"/>
    </row>
    <row r="264" spans="38:98" x14ac:dyDescent="0.25">
      <c r="AL264" s="6">
        <v>257</v>
      </c>
      <c r="AM264" s="24">
        <v>0.17197682157066499</v>
      </c>
      <c r="AN264" s="24">
        <f t="shared" si="245"/>
        <v>0.82802317842933504</v>
      </c>
      <c r="AO264" s="24">
        <v>0.232075988596255</v>
      </c>
      <c r="AP264" s="24">
        <f t="shared" si="246"/>
        <v>0.767924011403745</v>
      </c>
      <c r="AQ264" s="24">
        <v>9.0156653627061697E-2</v>
      </c>
      <c r="AR264" s="24">
        <f t="shared" si="247"/>
        <v>0.90984334637293829</v>
      </c>
      <c r="AS264" s="24">
        <f t="shared" si="248"/>
        <v>0.14816235273249317</v>
      </c>
      <c r="AT264" s="25">
        <f t="shared" si="293"/>
        <v>0.85183764726750688</v>
      </c>
      <c r="AU264" s="213">
        <v>0.177298853693901</v>
      </c>
      <c r="AV264" s="213">
        <f t="shared" si="249"/>
        <v>0.82270114630609903</v>
      </c>
      <c r="AW264" s="213">
        <v>0.23182799755896999</v>
      </c>
      <c r="AX264" s="213">
        <f t="shared" ref="AX264" si="322">1-AW264</f>
        <v>0.76817200244103001</v>
      </c>
      <c r="AY264" s="213">
        <v>9.7921086458357204E-2</v>
      </c>
      <c r="AZ264" s="213">
        <f t="shared" si="260"/>
        <v>0.90207891354164282</v>
      </c>
      <c r="BA264" s="213">
        <f t="shared" si="251"/>
        <v>0.15332678385451673</v>
      </c>
      <c r="BB264" s="213">
        <f t="shared" si="252"/>
        <v>0.8466732161454833</v>
      </c>
      <c r="BC264" s="38">
        <v>0.16790999581226601</v>
      </c>
      <c r="BD264" s="38">
        <f t="shared" si="253"/>
        <v>0.83209000418773393</v>
      </c>
      <c r="BE264" s="38">
        <v>0.22817093558200299</v>
      </c>
      <c r="BF264" s="38">
        <f t="shared" si="253"/>
        <v>0.77182906441799704</v>
      </c>
      <c r="BG264" s="38">
        <v>9.7332740739490706E-2</v>
      </c>
      <c r="BH264" s="38">
        <f t="shared" si="254"/>
        <v>0.90266725926050928</v>
      </c>
      <c r="BI264" s="38">
        <v>0.14930447462582885</v>
      </c>
      <c r="BJ264" s="38">
        <v>0.85069552537417104</v>
      </c>
      <c r="BK264" s="39">
        <v>0.16385159318991199</v>
      </c>
      <c r="BL264" s="39">
        <f t="shared" si="255"/>
        <v>0.83614840681008795</v>
      </c>
      <c r="BM264" s="39">
        <v>0.22424586330521301</v>
      </c>
      <c r="BN264" s="39">
        <f t="shared" si="256"/>
        <v>0.77575413669478699</v>
      </c>
      <c r="BO264" s="39">
        <v>9.3625275869178598E-2</v>
      </c>
      <c r="BP264" s="39">
        <f t="shared" ref="BP264:BP327" si="323">1-BO264</f>
        <v>0.90637472413082143</v>
      </c>
      <c r="BQ264" s="39">
        <v>0.14543816934889386</v>
      </c>
      <c r="BR264" s="39">
        <f t="shared" si="257"/>
        <v>0.85456183065110625</v>
      </c>
      <c r="BS264" s="48">
        <v>0.75030907942051006</v>
      </c>
      <c r="BT264" s="49">
        <v>0.24969092057948999</v>
      </c>
      <c r="BU264" s="219"/>
      <c r="CP264" s="21"/>
      <c r="CR264" s="21"/>
      <c r="CS264" s="22"/>
      <c r="CT264" s="22"/>
    </row>
    <row r="265" spans="38:98" x14ac:dyDescent="0.25">
      <c r="AL265" s="6">
        <v>258</v>
      </c>
      <c r="AM265" s="24">
        <v>0.172393163937515</v>
      </c>
      <c r="AN265" s="24">
        <f t="shared" ref="AN265:AN328" si="324">1-AM265</f>
        <v>0.82760683606248497</v>
      </c>
      <c r="AO265" s="24">
        <v>0.23251823147369399</v>
      </c>
      <c r="AP265" s="24">
        <f t="shared" ref="AP265:AP328" si="325">1-AO265</f>
        <v>0.76748176852630601</v>
      </c>
      <c r="AQ265" s="24">
        <v>9.0507280903517201E-2</v>
      </c>
      <c r="AR265" s="24">
        <f t="shared" ref="AR265:AR328" si="326">1-AQ265</f>
        <v>0.90949271909648277</v>
      </c>
      <c r="AS265" s="24">
        <f t="shared" ref="AS265:AS328" si="327">(AO265*0.23)+(AM265*0.31)+(AQ265*0.46)</f>
        <v>0.14855442327519719</v>
      </c>
      <c r="AT265" s="25">
        <f t="shared" si="293"/>
        <v>0.85144557672480281</v>
      </c>
      <c r="AU265" s="213">
        <v>0.177757961091349</v>
      </c>
      <c r="AV265" s="213">
        <f t="shared" ref="AV265:AV328" si="328">1-AU265</f>
        <v>0.822242038908651</v>
      </c>
      <c r="AW265" s="213">
        <v>0.232319109126981</v>
      </c>
      <c r="AX265" s="213">
        <f t="shared" ref="AX265" si="329">1-AW265</f>
        <v>0.76768089087301905</v>
      </c>
      <c r="AY265" s="213">
        <v>9.83107513402348E-2</v>
      </c>
      <c r="AZ265" s="213">
        <f t="shared" si="260"/>
        <v>0.90168924865976519</v>
      </c>
      <c r="BA265" s="213">
        <f t="shared" ref="BA265:BA328" si="330">(AW265*0.23)+(AU265*0.31)+(AY265*0.46)</f>
        <v>0.15376130865403181</v>
      </c>
      <c r="BB265" s="213">
        <f t="shared" ref="BB265:BB328" si="331">(AX265*0.23)+(AV265*0.31)+(AZ265*0.46)</f>
        <v>0.84623869134596819</v>
      </c>
      <c r="BC265" s="38">
        <v>0.16832158405307801</v>
      </c>
      <c r="BD265" s="38">
        <f t="shared" ref="BD265:BF328" si="332">1-BC265</f>
        <v>0.83167841594692193</v>
      </c>
      <c r="BE265" s="38">
        <v>0.22862177051365001</v>
      </c>
      <c r="BF265" s="38">
        <f t="shared" si="332"/>
        <v>0.77137822948635004</v>
      </c>
      <c r="BG265" s="38">
        <v>9.7726497680791502E-2</v>
      </c>
      <c r="BH265" s="38">
        <f t="shared" ref="BH265:BH328" si="333">1-BG265</f>
        <v>0.90227350231920855</v>
      </c>
      <c r="BI265" s="38">
        <v>0.14971688720775778</v>
      </c>
      <c r="BJ265" s="38">
        <v>0.85028311279224233</v>
      </c>
      <c r="BK265" s="39">
        <v>0.164258298019793</v>
      </c>
      <c r="BL265" s="39">
        <f t="shared" ref="BL265:BL328" si="334">1-BK265</f>
        <v>0.83574170198020703</v>
      </c>
      <c r="BM265" s="39">
        <v>0.224704645902845</v>
      </c>
      <c r="BN265" s="39">
        <f t="shared" ref="BN265:BN328" si="335">1-BM265</f>
        <v>0.775295354097155</v>
      </c>
      <c r="BO265" s="39">
        <v>9.4001778333242206E-2</v>
      </c>
      <c r="BP265" s="39">
        <f t="shared" si="323"/>
        <v>0.90599822166675781</v>
      </c>
      <c r="BQ265" s="39">
        <v>0.1458429589770816</v>
      </c>
      <c r="BR265" s="39">
        <f t="shared" ref="BR265:BR328" si="336">(BN265*0.23)+(BL265*0.31)+(BP265*0.46)</f>
        <v>0.85415704102291845</v>
      </c>
      <c r="BS265" s="48">
        <v>0.75119114757779004</v>
      </c>
      <c r="BT265" s="49">
        <v>0.24880885242220999</v>
      </c>
      <c r="BU265" s="219"/>
      <c r="CP265" s="21"/>
      <c r="CR265" s="21"/>
      <c r="CS265" s="22"/>
      <c r="CT265" s="22"/>
    </row>
    <row r="266" spans="38:98" x14ac:dyDescent="0.25">
      <c r="AL266" s="6">
        <v>259</v>
      </c>
      <c r="AM266" s="24">
        <v>0.172807502819317</v>
      </c>
      <c r="AN266" s="24">
        <f t="shared" si="324"/>
        <v>0.827192497180683</v>
      </c>
      <c r="AO266" s="24">
        <v>0.232961033192783</v>
      </c>
      <c r="AP266" s="24">
        <f t="shared" si="325"/>
        <v>0.76703896680721706</v>
      </c>
      <c r="AQ266" s="24">
        <v>9.0857835212465196E-2</v>
      </c>
      <c r="AR266" s="24">
        <f t="shared" si="326"/>
        <v>0.90914216478753485</v>
      </c>
      <c r="AS266" s="24">
        <f t="shared" si="327"/>
        <v>0.14894596770606236</v>
      </c>
      <c r="AT266" s="25">
        <f t="shared" si="293"/>
        <v>0.85105403229393772</v>
      </c>
      <c r="AU266" s="213">
        <v>0.17821645900409699</v>
      </c>
      <c r="AV266" s="213">
        <f t="shared" si="328"/>
        <v>0.82178354099590301</v>
      </c>
      <c r="AW266" s="213">
        <v>0.232809089114864</v>
      </c>
      <c r="AX266" s="213">
        <f t="shared" ref="AX266" si="337">1-AW266</f>
        <v>0.76719091088513602</v>
      </c>
      <c r="AY266" s="213">
        <v>9.8700456561113994E-2</v>
      </c>
      <c r="AZ266" s="213">
        <f t="shared" si="260"/>
        <v>0.90129954343888596</v>
      </c>
      <c r="BA266" s="213">
        <f t="shared" si="330"/>
        <v>0.15419540280580124</v>
      </c>
      <c r="BB266" s="213">
        <f t="shared" si="331"/>
        <v>0.84580459719419876</v>
      </c>
      <c r="BC266" s="38">
        <v>0.16873220532347299</v>
      </c>
      <c r="BD266" s="38">
        <f t="shared" si="332"/>
        <v>0.83126779467652701</v>
      </c>
      <c r="BE266" s="38">
        <v>0.22907205249527601</v>
      </c>
      <c r="BF266" s="38">
        <f t="shared" si="332"/>
        <v>0.77092794750472393</v>
      </c>
      <c r="BG266" s="38">
        <v>9.8120272014728199E-2</v>
      </c>
      <c r="BH266" s="38">
        <f t="shared" si="333"/>
        <v>0.90187972798527183</v>
      </c>
      <c r="BI266" s="38">
        <v>0.1501288808509651</v>
      </c>
      <c r="BJ266" s="38">
        <v>0.8498711191490349</v>
      </c>
      <c r="BK266" s="39">
        <v>0.164664798642053</v>
      </c>
      <c r="BL266" s="39">
        <f t="shared" si="334"/>
        <v>0.83533520135794703</v>
      </c>
      <c r="BM266" s="39">
        <v>0.22516222745147799</v>
      </c>
      <c r="BN266" s="39">
        <f t="shared" si="335"/>
        <v>0.77483777254852204</v>
      </c>
      <c r="BO266" s="39">
        <v>9.4378617624046104E-2</v>
      </c>
      <c r="BP266" s="39">
        <f t="shared" si="323"/>
        <v>0.90562138237595391</v>
      </c>
      <c r="BQ266" s="39">
        <v>0.1462475639999376</v>
      </c>
      <c r="BR266" s="39">
        <f t="shared" si="336"/>
        <v>0.85375243600006256</v>
      </c>
      <c r="BS266" s="48">
        <v>0.75206842902391402</v>
      </c>
      <c r="BT266" s="49">
        <v>0.24793157097608601</v>
      </c>
      <c r="BU266" s="219"/>
      <c r="CP266" s="21"/>
      <c r="CR266" s="21"/>
      <c r="CS266" s="22"/>
      <c r="CT266" s="22"/>
    </row>
    <row r="267" spans="38:98" x14ac:dyDescent="0.25">
      <c r="AL267" s="6">
        <v>260</v>
      </c>
      <c r="AM267" s="24">
        <v>0.17321991354251401</v>
      </c>
      <c r="AN267" s="24">
        <f t="shared" si="324"/>
        <v>0.82678008645748602</v>
      </c>
      <c r="AO267" s="24">
        <v>0.23340434537281299</v>
      </c>
      <c r="AP267" s="24">
        <f t="shared" si="325"/>
        <v>0.76659565462718704</v>
      </c>
      <c r="AQ267" s="24">
        <v>9.1208319168211205E-2</v>
      </c>
      <c r="AR267" s="24">
        <f t="shared" si="326"/>
        <v>0.90879168083178885</v>
      </c>
      <c r="AS267" s="24">
        <f t="shared" si="327"/>
        <v>0.14933699945130346</v>
      </c>
      <c r="AT267" s="25">
        <f t="shared" si="293"/>
        <v>0.85066300054869659</v>
      </c>
      <c r="AU267" s="213">
        <v>0.17867434823377401</v>
      </c>
      <c r="AV267" s="213">
        <f t="shared" si="328"/>
        <v>0.82132565176622596</v>
      </c>
      <c r="AW267" s="213">
        <v>0.233297943682724</v>
      </c>
      <c r="AX267" s="213">
        <f t="shared" ref="AX267" si="338">1-AW267</f>
        <v>0.76670205631727595</v>
      </c>
      <c r="AY267" s="213">
        <v>9.9090200772563697E-2</v>
      </c>
      <c r="AZ267" s="213">
        <f t="shared" ref="AZ267:AZ330" si="339">1-AY267</f>
        <v>0.9009097992274363</v>
      </c>
      <c r="BA267" s="213">
        <f t="shared" si="330"/>
        <v>0.15462906735487578</v>
      </c>
      <c r="BB267" s="213">
        <f t="shared" si="331"/>
        <v>0.8453709326451242</v>
      </c>
      <c r="BC267" s="38">
        <v>0.16914188108719799</v>
      </c>
      <c r="BD267" s="38">
        <f t="shared" si="332"/>
        <v>0.83085811891280204</v>
      </c>
      <c r="BE267" s="38">
        <v>0.229521776865688</v>
      </c>
      <c r="BF267" s="38">
        <f t="shared" si="332"/>
        <v>0.77047822313431202</v>
      </c>
      <c r="BG267" s="38">
        <v>9.8514064484971797E-2</v>
      </c>
      <c r="BH267" s="38">
        <f t="shared" si="333"/>
        <v>0.9014859355150282</v>
      </c>
      <c r="BI267" s="38">
        <v>0.15054046147922664</v>
      </c>
      <c r="BJ267" s="38">
        <v>0.84945953852077338</v>
      </c>
      <c r="BK267" s="39">
        <v>0.165071082456305</v>
      </c>
      <c r="BL267" s="39">
        <f t="shared" si="334"/>
        <v>0.83492891754369503</v>
      </c>
      <c r="BM267" s="39">
        <v>0.22561861694813401</v>
      </c>
      <c r="BN267" s="39">
        <f t="shared" si="335"/>
        <v>0.77438138305186599</v>
      </c>
      <c r="BO267" s="39">
        <v>9.4755784095988699E-2</v>
      </c>
      <c r="BP267" s="39">
        <f t="shared" si="323"/>
        <v>0.90524421590401127</v>
      </c>
      <c r="BQ267" s="39">
        <v>0.1466519781436802</v>
      </c>
      <c r="BR267" s="39">
        <f t="shared" si="336"/>
        <v>0.85334802185631986</v>
      </c>
      <c r="BS267" s="48">
        <v>0.75294093059706402</v>
      </c>
      <c r="BT267" s="49">
        <v>0.24705906940293601</v>
      </c>
      <c r="BU267" s="219"/>
      <c r="CP267" s="21"/>
      <c r="CR267" s="21"/>
      <c r="CS267" s="22"/>
      <c r="CT267" s="22"/>
    </row>
    <row r="268" spans="38:98" x14ac:dyDescent="0.25">
      <c r="AL268" s="6">
        <v>261</v>
      </c>
      <c r="AM268" s="24">
        <v>0.17363047143355201</v>
      </c>
      <c r="AN268" s="24">
        <f t="shared" si="324"/>
        <v>0.82636952856644796</v>
      </c>
      <c r="AO268" s="24">
        <v>0.233848119633074</v>
      </c>
      <c r="AP268" s="24">
        <f t="shared" si="325"/>
        <v>0.76615188036692605</v>
      </c>
      <c r="AQ268" s="24">
        <v>9.1558735385060902E-2</v>
      </c>
      <c r="AR268" s="24">
        <f t="shared" si="326"/>
        <v>0.90844126461493913</v>
      </c>
      <c r="AS268" s="24">
        <f t="shared" si="327"/>
        <v>0.14972753193713617</v>
      </c>
      <c r="AT268" s="25">
        <f t="shared" si="293"/>
        <v>0.85027246806286394</v>
      </c>
      <c r="AU268" s="213">
        <v>0.17913162958200901</v>
      </c>
      <c r="AV268" s="213">
        <f t="shared" si="328"/>
        <v>0.82086837041799099</v>
      </c>
      <c r="AW268" s="213">
        <v>0.23378567899066899</v>
      </c>
      <c r="AX268" s="213">
        <f t="shared" ref="AX268" si="340">1-AW268</f>
        <v>0.76621432100933107</v>
      </c>
      <c r="AY268" s="213">
        <v>9.9479982626153096E-2</v>
      </c>
      <c r="AZ268" s="213">
        <f t="shared" si="339"/>
        <v>0.9005200173738469</v>
      </c>
      <c r="BA268" s="213">
        <f t="shared" si="330"/>
        <v>0.15506230334630711</v>
      </c>
      <c r="BB268" s="213">
        <f t="shared" si="331"/>
        <v>0.844937696653693</v>
      </c>
      <c r="BC268" s="38">
        <v>0.16955063280800101</v>
      </c>
      <c r="BD268" s="38">
        <f t="shared" si="332"/>
        <v>0.83044936719199902</v>
      </c>
      <c r="BE268" s="38">
        <v>0.229970938963694</v>
      </c>
      <c r="BF268" s="38">
        <f t="shared" si="332"/>
        <v>0.77002906103630597</v>
      </c>
      <c r="BG268" s="38">
        <v>9.8907875835193504E-2</v>
      </c>
      <c r="BH268" s="38">
        <f t="shared" si="333"/>
        <v>0.90109212416480644</v>
      </c>
      <c r="BI268" s="38">
        <v>0.15095163501631895</v>
      </c>
      <c r="BJ268" s="38">
        <v>0.84904836498368108</v>
      </c>
      <c r="BK268" s="39">
        <v>0.16547713686215901</v>
      </c>
      <c r="BL268" s="39">
        <f t="shared" si="334"/>
        <v>0.83452286313784096</v>
      </c>
      <c r="BM268" s="39">
        <v>0.22607382338983301</v>
      </c>
      <c r="BN268" s="39">
        <f t="shared" si="335"/>
        <v>0.77392617661016705</v>
      </c>
      <c r="BO268" s="39">
        <v>9.5133268103468296E-2</v>
      </c>
      <c r="BP268" s="39">
        <f t="shared" si="323"/>
        <v>0.90486673189653166</v>
      </c>
      <c r="BQ268" s="39">
        <v>0.14705619513452631</v>
      </c>
      <c r="BR268" s="39">
        <f t="shared" si="336"/>
        <v>0.85294380486547383</v>
      </c>
      <c r="BS268" s="48">
        <v>0.75380865913541895</v>
      </c>
      <c r="BT268" s="49">
        <v>0.246191340864581</v>
      </c>
      <c r="BU268" s="219"/>
      <c r="CP268" s="21"/>
      <c r="CR268" s="21"/>
      <c r="CS268" s="22"/>
      <c r="CT268" s="22"/>
    </row>
    <row r="269" spans="38:98" x14ac:dyDescent="0.25">
      <c r="AL269" s="6">
        <v>262</v>
      </c>
      <c r="AM269" s="24">
        <v>0.174039251818876</v>
      </c>
      <c r="AN269" s="24">
        <f t="shared" si="324"/>
        <v>0.82596074818112397</v>
      </c>
      <c r="AO269" s="24">
        <v>0.23429230759285799</v>
      </c>
      <c r="AP269" s="24">
        <f t="shared" si="325"/>
        <v>0.76570769240714198</v>
      </c>
      <c r="AQ269" s="24">
        <v>9.1909086477319699E-2</v>
      </c>
      <c r="AR269" s="24">
        <f t="shared" si="326"/>
        <v>0.90809091352268034</v>
      </c>
      <c r="AS269" s="24">
        <f t="shared" si="327"/>
        <v>0.15011757858977598</v>
      </c>
      <c r="AT269" s="25">
        <f t="shared" si="293"/>
        <v>0.84988242141022408</v>
      </c>
      <c r="AU269" s="213">
        <v>0.17958830385043001</v>
      </c>
      <c r="AV269" s="213">
        <f t="shared" si="328"/>
        <v>0.82041169614956999</v>
      </c>
      <c r="AW269" s="213">
        <v>0.23427230119880299</v>
      </c>
      <c r="AX269" s="213">
        <f t="shared" ref="AX269" si="341">1-AW269</f>
        <v>0.76572769880119695</v>
      </c>
      <c r="AY269" s="213">
        <v>9.9869800773451103E-2</v>
      </c>
      <c r="AZ269" s="213">
        <f t="shared" si="339"/>
        <v>0.90013019922654891</v>
      </c>
      <c r="BA269" s="213">
        <f t="shared" si="330"/>
        <v>0.1554951118251455</v>
      </c>
      <c r="BB269" s="213">
        <f t="shared" si="331"/>
        <v>0.84450488817485447</v>
      </c>
      <c r="BC269" s="38">
        <v>0.16995848194963201</v>
      </c>
      <c r="BD269" s="38">
        <f t="shared" si="332"/>
        <v>0.83004151805036797</v>
      </c>
      <c r="BE269" s="38">
        <v>0.23041953412810101</v>
      </c>
      <c r="BF269" s="38">
        <f t="shared" si="332"/>
        <v>0.76958046587189899</v>
      </c>
      <c r="BG269" s="38">
        <v>9.9301706809064194E-2</v>
      </c>
      <c r="BH269" s="38">
        <f t="shared" si="333"/>
        <v>0.90069829319093575</v>
      </c>
      <c r="BI269" s="38">
        <v>0.15136240738601869</v>
      </c>
      <c r="BJ269" s="38">
        <v>0.84863759261398131</v>
      </c>
      <c r="BK269" s="39">
        <v>0.165882949259227</v>
      </c>
      <c r="BL269" s="39">
        <f t="shared" si="334"/>
        <v>0.83411705074077303</v>
      </c>
      <c r="BM269" s="39">
        <v>0.22652785577359799</v>
      </c>
      <c r="BN269" s="39">
        <f t="shared" si="335"/>
        <v>0.77347214422640198</v>
      </c>
      <c r="BO269" s="39">
        <v>9.5511060000883205E-2</v>
      </c>
      <c r="BP269" s="39">
        <f t="shared" si="323"/>
        <v>0.90448893999911684</v>
      </c>
      <c r="BQ269" s="39">
        <v>0.1474602086986942</v>
      </c>
      <c r="BR269" s="39">
        <f t="shared" si="336"/>
        <v>0.85253979130130586</v>
      </c>
      <c r="BS269" s="48">
        <v>0.75467162147716205</v>
      </c>
      <c r="BT269" s="49">
        <v>0.24532837852283801</v>
      </c>
      <c r="BU269" s="219"/>
      <c r="CP269" s="21"/>
      <c r="CR269" s="21"/>
      <c r="CS269" s="22"/>
      <c r="CT269" s="22"/>
    </row>
    <row r="270" spans="38:98" x14ac:dyDescent="0.25">
      <c r="AL270" s="6">
        <v>263</v>
      </c>
      <c r="AM270" s="24">
        <v>0.17444633002493001</v>
      </c>
      <c r="AN270" s="24">
        <f t="shared" si="324"/>
        <v>0.82555366997506996</v>
      </c>
      <c r="AO270" s="24">
        <v>0.23473686087145401</v>
      </c>
      <c r="AP270" s="24">
        <f t="shared" si="325"/>
        <v>0.76526313912854604</v>
      </c>
      <c r="AQ270" s="24">
        <v>9.22593750592932E-2</v>
      </c>
      <c r="AR270" s="24">
        <f t="shared" si="326"/>
        <v>0.90774062494070684</v>
      </c>
      <c r="AS270" s="24">
        <f t="shared" si="327"/>
        <v>0.15050715283543761</v>
      </c>
      <c r="AT270" s="25">
        <f t="shared" si="293"/>
        <v>0.84949284716456241</v>
      </c>
      <c r="AU270" s="213">
        <v>0.18004437184066499</v>
      </c>
      <c r="AV270" s="213">
        <f t="shared" si="328"/>
        <v>0.81995562815933498</v>
      </c>
      <c r="AW270" s="213">
        <v>0.23475781646723501</v>
      </c>
      <c r="AX270" s="213">
        <f t="shared" ref="AX270" si="342">1-AW270</f>
        <v>0.76524218353276496</v>
      </c>
      <c r="AY270" s="213">
        <v>0.100259653866027</v>
      </c>
      <c r="AZ270" s="213">
        <f t="shared" si="339"/>
        <v>0.89974034613397302</v>
      </c>
      <c r="BA270" s="213">
        <f t="shared" si="330"/>
        <v>0.15592749383644264</v>
      </c>
      <c r="BB270" s="213">
        <f t="shared" si="331"/>
        <v>0.84407250616355733</v>
      </c>
      <c r="BC270" s="38">
        <v>0.170365449975839</v>
      </c>
      <c r="BD270" s="38">
        <f t="shared" si="332"/>
        <v>0.82963455002416098</v>
      </c>
      <c r="BE270" s="38">
        <v>0.230867557697717</v>
      </c>
      <c r="BF270" s="38">
        <f t="shared" si="332"/>
        <v>0.76913244230228295</v>
      </c>
      <c r="BG270" s="38">
        <v>9.9695558150255006E-2</v>
      </c>
      <c r="BH270" s="38">
        <f t="shared" si="333"/>
        <v>0.90030444184974501</v>
      </c>
      <c r="BI270" s="38">
        <v>0.1517727845121023</v>
      </c>
      <c r="BJ270" s="38">
        <v>0.8482272154878977</v>
      </c>
      <c r="BK270" s="39">
        <v>0.166288507047122</v>
      </c>
      <c r="BL270" s="39">
        <f t="shared" si="334"/>
        <v>0.83371149295287794</v>
      </c>
      <c r="BM270" s="39">
        <v>0.22698072309644901</v>
      </c>
      <c r="BN270" s="39">
        <f t="shared" si="335"/>
        <v>0.77301927690355099</v>
      </c>
      <c r="BO270" s="39">
        <v>9.5889150142631802E-2</v>
      </c>
      <c r="BP270" s="39">
        <f t="shared" si="323"/>
        <v>0.90411084985736823</v>
      </c>
      <c r="BQ270" s="39">
        <v>0.14786401256240173</v>
      </c>
      <c r="BR270" s="39">
        <f t="shared" si="336"/>
        <v>0.85213598743759822</v>
      </c>
      <c r="BS270" s="48">
        <v>0.75552982446047201</v>
      </c>
      <c r="BT270" s="49">
        <v>0.24447017553952799</v>
      </c>
      <c r="BU270" s="219"/>
      <c r="CP270" s="21"/>
      <c r="CR270" s="21"/>
      <c r="CS270" s="22"/>
      <c r="CT270" s="22"/>
    </row>
    <row r="271" spans="38:98" x14ac:dyDescent="0.25">
      <c r="AL271" s="6">
        <v>264</v>
      </c>
      <c r="AM271" s="24">
        <v>0.17485178137815799</v>
      </c>
      <c r="AN271" s="24">
        <f t="shared" si="324"/>
        <v>0.82514821862184196</v>
      </c>
      <c r="AO271" s="24">
        <v>0.23518173108815199</v>
      </c>
      <c r="AP271" s="24">
        <f t="shared" si="325"/>
        <v>0.76481826891184801</v>
      </c>
      <c r="AQ271" s="24">
        <v>9.26096037452869E-2</v>
      </c>
      <c r="AR271" s="24">
        <f t="shared" si="326"/>
        <v>0.90739039625471307</v>
      </c>
      <c r="AS271" s="24">
        <f t="shared" si="327"/>
        <v>0.15089626810033591</v>
      </c>
      <c r="AT271" s="25">
        <f t="shared" si="293"/>
        <v>0.84910373189966415</v>
      </c>
      <c r="AU271" s="213">
        <v>0.180499834354345</v>
      </c>
      <c r="AV271" s="213">
        <f t="shared" si="328"/>
        <v>0.81950016564565498</v>
      </c>
      <c r="AW271" s="213">
        <v>0.235242230956069</v>
      </c>
      <c r="AX271" s="213">
        <f t="shared" ref="AX271" si="343">1-AW271</f>
        <v>0.764757769043931</v>
      </c>
      <c r="AY271" s="213">
        <v>0.100649540555449</v>
      </c>
      <c r="AZ271" s="213">
        <f t="shared" si="339"/>
        <v>0.89935045944455094</v>
      </c>
      <c r="BA271" s="213">
        <f t="shared" si="330"/>
        <v>0.15635945042524937</v>
      </c>
      <c r="BB271" s="213">
        <f t="shared" si="331"/>
        <v>0.84364054957475065</v>
      </c>
      <c r="BC271" s="38">
        <v>0.170771558350371</v>
      </c>
      <c r="BD271" s="38">
        <f t="shared" si="332"/>
        <v>0.82922844164962894</v>
      </c>
      <c r="BE271" s="38">
        <v>0.23131500501135099</v>
      </c>
      <c r="BF271" s="38">
        <f t="shared" si="332"/>
        <v>0.76868499498864895</v>
      </c>
      <c r="BG271" s="38">
        <v>0.100089430602437</v>
      </c>
      <c r="BH271" s="38">
        <f t="shared" si="333"/>
        <v>0.89991056939756298</v>
      </c>
      <c r="BI271" s="38">
        <v>0.15218277231834676</v>
      </c>
      <c r="BJ271" s="38">
        <v>0.84781722768165324</v>
      </c>
      <c r="BK271" s="39">
        <v>0.166693797625453</v>
      </c>
      <c r="BL271" s="39">
        <f t="shared" si="334"/>
        <v>0.833306202374547</v>
      </c>
      <c r="BM271" s="39">
        <v>0.227432434355409</v>
      </c>
      <c r="BN271" s="39">
        <f t="shared" si="335"/>
        <v>0.77256756564459095</v>
      </c>
      <c r="BO271" s="39">
        <v>9.6267528883112199E-2</v>
      </c>
      <c r="BP271" s="39">
        <f t="shared" si="323"/>
        <v>0.90373247111688781</v>
      </c>
      <c r="BQ271" s="39">
        <v>0.1482676004518661</v>
      </c>
      <c r="BR271" s="39">
        <f t="shared" si="336"/>
        <v>0.85173239954813396</v>
      </c>
      <c r="BS271" s="48">
        <v>0.75638327492353097</v>
      </c>
      <c r="BT271" s="49">
        <v>0.243616725076469</v>
      </c>
      <c r="BU271" s="219"/>
      <c r="CP271" s="21"/>
      <c r="CR271" s="21"/>
      <c r="CS271" s="22"/>
      <c r="CT271" s="22"/>
    </row>
    <row r="272" spans="38:98" x14ac:dyDescent="0.25">
      <c r="AL272" s="6">
        <v>265</v>
      </c>
      <c r="AM272" s="24">
        <v>0.17525568120500601</v>
      </c>
      <c r="AN272" s="24">
        <f t="shared" si="324"/>
        <v>0.82474431879499399</v>
      </c>
      <c r="AO272" s="24">
        <v>0.23562686986224399</v>
      </c>
      <c r="AP272" s="24">
        <f t="shared" si="325"/>
        <v>0.76437313013775599</v>
      </c>
      <c r="AQ272" s="24">
        <v>9.2959775149606294E-2</v>
      </c>
      <c r="AR272" s="24">
        <f t="shared" si="326"/>
        <v>0.90704022485039371</v>
      </c>
      <c r="AS272" s="24">
        <f t="shared" si="327"/>
        <v>0.15128493781068689</v>
      </c>
      <c r="AT272" s="25">
        <f t="shared" si="293"/>
        <v>0.84871506218931314</v>
      </c>
      <c r="AU272" s="213">
        <v>0.18095469219309701</v>
      </c>
      <c r="AV272" s="213">
        <f t="shared" si="328"/>
        <v>0.81904530780690299</v>
      </c>
      <c r="AW272" s="213">
        <v>0.23572555082541399</v>
      </c>
      <c r="AX272" s="213">
        <f t="shared" ref="AX272" si="344">1-AW272</f>
        <v>0.76427444917458598</v>
      </c>
      <c r="AY272" s="213">
        <v>0.10103945949328701</v>
      </c>
      <c r="AZ272" s="213">
        <f t="shared" si="339"/>
        <v>0.89896054050671304</v>
      </c>
      <c r="BA272" s="213">
        <f t="shared" si="330"/>
        <v>0.15679098263661731</v>
      </c>
      <c r="BB272" s="213">
        <f t="shared" si="331"/>
        <v>0.84320901736338272</v>
      </c>
      <c r="BC272" s="38">
        <v>0.171176828536975</v>
      </c>
      <c r="BD272" s="38">
        <f t="shared" si="332"/>
        <v>0.82882317146302498</v>
      </c>
      <c r="BE272" s="38">
        <v>0.23176187140780999</v>
      </c>
      <c r="BF272" s="38">
        <f t="shared" si="332"/>
        <v>0.76823812859218998</v>
      </c>
      <c r="BG272" s="38">
        <v>0.100483324909281</v>
      </c>
      <c r="BH272" s="38">
        <f t="shared" si="333"/>
        <v>0.89951667509071898</v>
      </c>
      <c r="BI272" s="38">
        <v>0.15259237672852782</v>
      </c>
      <c r="BJ272" s="38">
        <v>0.84740762327147223</v>
      </c>
      <c r="BK272" s="39">
        <v>0.16709880839383401</v>
      </c>
      <c r="BL272" s="39">
        <f t="shared" si="334"/>
        <v>0.83290119160616594</v>
      </c>
      <c r="BM272" s="39">
        <v>0.22788299854749899</v>
      </c>
      <c r="BN272" s="39">
        <f t="shared" si="335"/>
        <v>0.77211700145250095</v>
      </c>
      <c r="BO272" s="39">
        <v>9.6646186576722998E-2</v>
      </c>
      <c r="BP272" s="39">
        <f t="shared" si="323"/>
        <v>0.90335381342327703</v>
      </c>
      <c r="BQ272" s="39">
        <v>0.14867096609330591</v>
      </c>
      <c r="BR272" s="39">
        <f t="shared" si="336"/>
        <v>0.85132903390669412</v>
      </c>
      <c r="BS272" s="48">
        <v>0.75723197970451994</v>
      </c>
      <c r="BT272" s="49">
        <v>0.24276802029548</v>
      </c>
      <c r="BU272" s="219"/>
      <c r="CP272" s="21"/>
      <c r="CR272" s="21"/>
      <c r="CS272" s="22"/>
      <c r="CT272" s="22"/>
    </row>
    <row r="273" spans="38:98" x14ac:dyDescent="0.25">
      <c r="AL273" s="6">
        <v>266</v>
      </c>
      <c r="AM273" s="24">
        <v>0.17565810483191699</v>
      </c>
      <c r="AN273" s="24">
        <f t="shared" si="324"/>
        <v>0.82434189516808298</v>
      </c>
      <c r="AO273" s="24">
        <v>0.23607222881301901</v>
      </c>
      <c r="AP273" s="24">
        <f t="shared" si="325"/>
        <v>0.76392777118698096</v>
      </c>
      <c r="AQ273" s="24">
        <v>9.3309891886557E-2</v>
      </c>
      <c r="AR273" s="24">
        <f t="shared" si="326"/>
        <v>0.90669010811344297</v>
      </c>
      <c r="AS273" s="24">
        <f t="shared" si="327"/>
        <v>0.15167317539270486</v>
      </c>
      <c r="AT273" s="25">
        <f t="shared" si="293"/>
        <v>0.84832682460729525</v>
      </c>
      <c r="AU273" s="213">
        <v>0.18140894615854899</v>
      </c>
      <c r="AV273" s="213">
        <f t="shared" si="328"/>
        <v>0.81859105384145103</v>
      </c>
      <c r="AW273" s="213">
        <v>0.236207782235374</v>
      </c>
      <c r="AX273" s="213">
        <f t="shared" ref="AX273" si="345">1-AW273</f>
        <v>0.76379221776462602</v>
      </c>
      <c r="AY273" s="213">
        <v>0.10142940933111</v>
      </c>
      <c r="AZ273" s="213">
        <f t="shared" si="339"/>
        <v>0.89857059066889</v>
      </c>
      <c r="BA273" s="213">
        <f t="shared" si="330"/>
        <v>0.15722209151559682</v>
      </c>
      <c r="BB273" s="213">
        <f t="shared" si="331"/>
        <v>0.84277790848440315</v>
      </c>
      <c r="BC273" s="38">
        <v>0.17158128199940001</v>
      </c>
      <c r="BD273" s="38">
        <f t="shared" si="332"/>
        <v>0.82841871800059996</v>
      </c>
      <c r="BE273" s="38">
        <v>0.23220815222590099</v>
      </c>
      <c r="BF273" s="38">
        <f t="shared" si="332"/>
        <v>0.76779184777409903</v>
      </c>
      <c r="BG273" s="38">
        <v>0.10087724181445799</v>
      </c>
      <c r="BH273" s="38">
        <f t="shared" si="333"/>
        <v>0.89912275818554199</v>
      </c>
      <c r="BI273" s="38">
        <v>0.1530016036664219</v>
      </c>
      <c r="BJ273" s="38">
        <v>0.8469983963335781</v>
      </c>
      <c r="BK273" s="39">
        <v>0.16750352675187499</v>
      </c>
      <c r="BL273" s="39">
        <f t="shared" si="334"/>
        <v>0.83249647324812504</v>
      </c>
      <c r="BM273" s="39">
        <v>0.22833242466974099</v>
      </c>
      <c r="BN273" s="39">
        <f t="shared" si="335"/>
        <v>0.77166757533025898</v>
      </c>
      <c r="BO273" s="39">
        <v>9.7025113577862199E-2</v>
      </c>
      <c r="BP273" s="39">
        <f t="shared" si="323"/>
        <v>0.90297488642213786</v>
      </c>
      <c r="BQ273" s="39">
        <v>0.14907410321293829</v>
      </c>
      <c r="BR273" s="39">
        <f t="shared" si="336"/>
        <v>0.85092589678706176</v>
      </c>
      <c r="BS273" s="48">
        <v>0.75807594564161906</v>
      </c>
      <c r="BT273" s="49">
        <v>0.24192405435838099</v>
      </c>
      <c r="BU273" s="219"/>
      <c r="CP273" s="21"/>
      <c r="CR273" s="21"/>
      <c r="CS273" s="22"/>
      <c r="CT273" s="22"/>
    </row>
    <row r="274" spans="38:98" x14ac:dyDescent="0.25">
      <c r="AL274" s="6">
        <v>267</v>
      </c>
      <c r="AM274" s="24">
        <v>0.17605912758533801</v>
      </c>
      <c r="AN274" s="24">
        <f t="shared" si="324"/>
        <v>0.82394087241466196</v>
      </c>
      <c r="AO274" s="24">
        <v>0.236517759559769</v>
      </c>
      <c r="AP274" s="24">
        <f t="shared" si="325"/>
        <v>0.76348224044023105</v>
      </c>
      <c r="AQ274" s="24">
        <v>9.36599565704445E-2</v>
      </c>
      <c r="AR274" s="24">
        <f t="shared" si="326"/>
        <v>0.90634004342955554</v>
      </c>
      <c r="AS274" s="24">
        <f t="shared" si="327"/>
        <v>0.15206099427260614</v>
      </c>
      <c r="AT274" s="25">
        <f t="shared" si="293"/>
        <v>0.84793900572739389</v>
      </c>
      <c r="AU274" s="213">
        <v>0.18186259705233199</v>
      </c>
      <c r="AV274" s="213">
        <f t="shared" si="328"/>
        <v>0.81813740294766801</v>
      </c>
      <c r="AW274" s="213">
        <v>0.23668893134605601</v>
      </c>
      <c r="AX274" s="213">
        <f t="shared" ref="AX274" si="346">1-AW274</f>
        <v>0.76331106865394394</v>
      </c>
      <c r="AY274" s="213">
        <v>0.101819388720486</v>
      </c>
      <c r="AZ274" s="213">
        <f t="shared" si="339"/>
        <v>0.89818061127951399</v>
      </c>
      <c r="BA274" s="213">
        <f t="shared" si="330"/>
        <v>0.15765277810723938</v>
      </c>
      <c r="BB274" s="213">
        <f t="shared" si="331"/>
        <v>0.84234722189276068</v>
      </c>
      <c r="BC274" s="38">
        <v>0.17198494020139601</v>
      </c>
      <c r="BD274" s="38">
        <f t="shared" si="332"/>
        <v>0.82801505979860401</v>
      </c>
      <c r="BE274" s="38">
        <v>0.23265384280443199</v>
      </c>
      <c r="BF274" s="38">
        <f t="shared" si="332"/>
        <v>0.76734615719556798</v>
      </c>
      <c r="BG274" s="38">
        <v>0.10127118206164</v>
      </c>
      <c r="BH274" s="38">
        <f t="shared" si="333"/>
        <v>0.89872881793836001</v>
      </c>
      <c r="BI274" s="38">
        <v>0.15341045905580653</v>
      </c>
      <c r="BJ274" s="38">
        <v>0.84658954094419347</v>
      </c>
      <c r="BK274" s="39">
        <v>0.167907940099189</v>
      </c>
      <c r="BL274" s="39">
        <f t="shared" si="334"/>
        <v>0.83209205990081103</v>
      </c>
      <c r="BM274" s="39">
        <v>0.228780721719156</v>
      </c>
      <c r="BN274" s="39">
        <f t="shared" si="335"/>
        <v>0.77121927828084402</v>
      </c>
      <c r="BO274" s="39">
        <v>9.7404300240928304E-2</v>
      </c>
      <c r="BP274" s="39">
        <f t="shared" si="323"/>
        <v>0.90259569975907172</v>
      </c>
      <c r="BQ274" s="39">
        <v>0.14947700553698151</v>
      </c>
      <c r="BR274" s="39">
        <f t="shared" si="336"/>
        <v>0.8505229944630186</v>
      </c>
      <c r="BS274" s="48">
        <v>0.75891517957300902</v>
      </c>
      <c r="BT274" s="49">
        <v>0.241084820426991</v>
      </c>
      <c r="BU274" s="219"/>
      <c r="CP274" s="21"/>
      <c r="CR274" s="21"/>
      <c r="CS274" s="22"/>
      <c r="CT274" s="22"/>
    </row>
    <row r="275" spans="38:98" x14ac:dyDescent="0.25">
      <c r="AL275" s="6">
        <v>268</v>
      </c>
      <c r="AM275" s="24">
        <v>0.17645882479171099</v>
      </c>
      <c r="AN275" s="24">
        <f t="shared" si="324"/>
        <v>0.82354117520828907</v>
      </c>
      <c r="AO275" s="24">
        <v>0.23696341372178301</v>
      </c>
      <c r="AP275" s="24">
        <f t="shared" si="325"/>
        <v>0.76303658627821702</v>
      </c>
      <c r="AQ275" s="24">
        <v>9.4009971815574397E-2</v>
      </c>
      <c r="AR275" s="24">
        <f t="shared" si="326"/>
        <v>0.90599002818442564</v>
      </c>
      <c r="AS275" s="24">
        <f t="shared" si="327"/>
        <v>0.15244840787660474</v>
      </c>
      <c r="AT275" s="25">
        <f t="shared" si="293"/>
        <v>0.84755159212339537</v>
      </c>
      <c r="AU275" s="213">
        <v>0.182315645676073</v>
      </c>
      <c r="AV275" s="213">
        <f t="shared" si="328"/>
        <v>0.81768435432392694</v>
      </c>
      <c r="AW275" s="213">
        <v>0.23716900431756699</v>
      </c>
      <c r="AX275" s="213">
        <f t="shared" ref="AX275" si="347">1-AW275</f>
        <v>0.76283099568243307</v>
      </c>
      <c r="AY275" s="213">
        <v>0.10220939631298501</v>
      </c>
      <c r="AZ275" s="213">
        <f t="shared" si="339"/>
        <v>0.89779060368701502</v>
      </c>
      <c r="BA275" s="213">
        <f t="shared" si="330"/>
        <v>0.15808304345659616</v>
      </c>
      <c r="BB275" s="213">
        <f t="shared" si="331"/>
        <v>0.84191695654340393</v>
      </c>
      <c r="BC275" s="38">
        <v>0.17238782460671001</v>
      </c>
      <c r="BD275" s="38">
        <f t="shared" si="332"/>
        <v>0.82761217539329002</v>
      </c>
      <c r="BE275" s="38">
        <v>0.233098938482212</v>
      </c>
      <c r="BF275" s="38">
        <f t="shared" si="332"/>
        <v>0.76690106151778803</v>
      </c>
      <c r="BG275" s="38">
        <v>0.101665146394496</v>
      </c>
      <c r="BH275" s="38">
        <f t="shared" si="333"/>
        <v>0.89833485360550402</v>
      </c>
      <c r="BI275" s="38">
        <v>0.15381894882045705</v>
      </c>
      <c r="BJ275" s="38">
        <v>0.84618105117954301</v>
      </c>
      <c r="BK275" s="39">
        <v>0.16831203583538601</v>
      </c>
      <c r="BL275" s="39">
        <f t="shared" si="334"/>
        <v>0.83168796416461399</v>
      </c>
      <c r="BM275" s="39">
        <v>0.229227898692766</v>
      </c>
      <c r="BN275" s="39">
        <f t="shared" si="335"/>
        <v>0.77077210130723395</v>
      </c>
      <c r="BO275" s="39">
        <v>9.7783736920319594E-2</v>
      </c>
      <c r="BP275" s="39">
        <f t="shared" si="323"/>
        <v>0.90221626307968039</v>
      </c>
      <c r="BQ275" s="39">
        <v>0.14987966679165285</v>
      </c>
      <c r="BR275" s="39">
        <f t="shared" si="336"/>
        <v>0.85012033320834712</v>
      </c>
      <c r="BS275" s="48">
        <v>0.75974968833687107</v>
      </c>
      <c r="BT275" s="49">
        <v>0.24025031166312899</v>
      </c>
      <c r="BU275" s="219"/>
      <c r="CP275" s="21"/>
      <c r="CR275" s="21"/>
      <c r="CS275" s="22"/>
      <c r="CT275" s="22"/>
    </row>
    <row r="276" spans="38:98" x14ac:dyDescent="0.25">
      <c r="AL276" s="6">
        <v>269</v>
      </c>
      <c r="AM276" s="24">
        <v>0.176857271777483</v>
      </c>
      <c r="AN276" s="24">
        <f t="shared" si="324"/>
        <v>0.823142728222517</v>
      </c>
      <c r="AO276" s="24">
        <v>0.237409142918352</v>
      </c>
      <c r="AP276" s="24">
        <f t="shared" si="325"/>
        <v>0.76259085708164798</v>
      </c>
      <c r="AQ276" s="24">
        <v>9.4359940236252104E-2</v>
      </c>
      <c r="AR276" s="24">
        <f t="shared" si="326"/>
        <v>0.90564005976374795</v>
      </c>
      <c r="AS276" s="24">
        <f t="shared" si="327"/>
        <v>0.15283542963091665</v>
      </c>
      <c r="AT276" s="25">
        <f t="shared" si="293"/>
        <v>0.84716457036908333</v>
      </c>
      <c r="AU276" s="213">
        <v>0.182768092831401</v>
      </c>
      <c r="AV276" s="213">
        <f t="shared" si="328"/>
        <v>0.81723190716859895</v>
      </c>
      <c r="AW276" s="213">
        <v>0.23764800731001301</v>
      </c>
      <c r="AX276" s="213">
        <f t="shared" ref="AX276" si="348">1-AW276</f>
        <v>0.76235199268998699</v>
      </c>
      <c r="AY276" s="213">
        <v>0.102599430760176</v>
      </c>
      <c r="AZ276" s="213">
        <f t="shared" si="339"/>
        <v>0.89740056923982403</v>
      </c>
      <c r="BA276" s="213">
        <f t="shared" si="330"/>
        <v>0.15851288860871826</v>
      </c>
      <c r="BB276" s="213">
        <f t="shared" si="331"/>
        <v>0.84148711139128185</v>
      </c>
      <c r="BC276" s="38">
        <v>0.172789956679091</v>
      </c>
      <c r="BD276" s="38">
        <f t="shared" si="332"/>
        <v>0.82721004332090897</v>
      </c>
      <c r="BE276" s="38">
        <v>0.23354343459804799</v>
      </c>
      <c r="BF276" s="38">
        <f t="shared" si="332"/>
        <v>0.76645656540195195</v>
      </c>
      <c r="BG276" s="38">
        <v>0.102059135556699</v>
      </c>
      <c r="BH276" s="38">
        <f t="shared" si="333"/>
        <v>0.89794086444330101</v>
      </c>
      <c r="BI276" s="38">
        <v>0.1542270788841508</v>
      </c>
      <c r="BJ276" s="38">
        <v>0.84577292111584923</v>
      </c>
      <c r="BK276" s="39">
        <v>0.16871580136007899</v>
      </c>
      <c r="BL276" s="39">
        <f t="shared" si="334"/>
        <v>0.83128419863992098</v>
      </c>
      <c r="BM276" s="39">
        <v>0.22967396458759201</v>
      </c>
      <c r="BN276" s="39">
        <f t="shared" si="335"/>
        <v>0.77032603541240796</v>
      </c>
      <c r="BO276" s="39">
        <v>9.8163413970434293E-2</v>
      </c>
      <c r="BP276" s="39">
        <f t="shared" si="323"/>
        <v>0.90183658602956573</v>
      </c>
      <c r="BQ276" s="39">
        <v>0.15028208070317042</v>
      </c>
      <c r="BR276" s="39">
        <f t="shared" si="336"/>
        <v>0.8497179192968296</v>
      </c>
      <c r="BS276" s="48">
        <v>0.76057947877138599</v>
      </c>
      <c r="BT276" s="49">
        <v>0.23942052122861401</v>
      </c>
      <c r="BU276" s="219"/>
      <c r="CP276" s="21"/>
      <c r="CR276" s="21"/>
      <c r="CS276" s="22"/>
      <c r="CT276" s="22"/>
    </row>
    <row r="277" spans="38:98" x14ac:dyDescent="0.25">
      <c r="AL277" s="6">
        <v>270</v>
      </c>
      <c r="AM277" s="24">
        <v>0.177254543869098</v>
      </c>
      <c r="AN277" s="24">
        <f t="shared" si="324"/>
        <v>0.822745456130902</v>
      </c>
      <c r="AO277" s="24">
        <v>0.237854898768767</v>
      </c>
      <c r="AP277" s="24">
        <f t="shared" si="325"/>
        <v>0.76214510123123302</v>
      </c>
      <c r="AQ277" s="24">
        <v>9.4709864446783198E-2</v>
      </c>
      <c r="AR277" s="24">
        <f t="shared" si="326"/>
        <v>0.9052901355532168</v>
      </c>
      <c r="AS277" s="24">
        <f t="shared" si="327"/>
        <v>0.15322207296175705</v>
      </c>
      <c r="AT277" s="25">
        <f t="shared" si="293"/>
        <v>0.84677792703824295</v>
      </c>
      <c r="AU277" s="213">
        <v>0.18321993931994501</v>
      </c>
      <c r="AV277" s="213">
        <f t="shared" si="328"/>
        <v>0.81678006068005504</v>
      </c>
      <c r="AW277" s="213">
        <v>0.2381259464835</v>
      </c>
      <c r="AX277" s="213">
        <f t="shared" ref="AX277" si="349">1-AW277</f>
        <v>0.76187405351650006</v>
      </c>
      <c r="AY277" s="213">
        <v>0.10298949071362801</v>
      </c>
      <c r="AZ277" s="213">
        <f t="shared" si="339"/>
        <v>0.89701050928637205</v>
      </c>
      <c r="BA277" s="213">
        <f t="shared" si="330"/>
        <v>0.15894231460865685</v>
      </c>
      <c r="BB277" s="213">
        <f t="shared" si="331"/>
        <v>0.84105768539134318</v>
      </c>
      <c r="BC277" s="38">
        <v>0.17319135788228801</v>
      </c>
      <c r="BD277" s="38">
        <f t="shared" si="332"/>
        <v>0.82680864211771199</v>
      </c>
      <c r="BE277" s="38">
        <v>0.23398732649074799</v>
      </c>
      <c r="BF277" s="38">
        <f t="shared" si="332"/>
        <v>0.76601267350925206</v>
      </c>
      <c r="BG277" s="38">
        <v>0.10245315029191999</v>
      </c>
      <c r="BH277" s="38">
        <f t="shared" si="333"/>
        <v>0.89754684970807996</v>
      </c>
      <c r="BI277" s="38">
        <v>0.15463485517066453</v>
      </c>
      <c r="BJ277" s="38">
        <v>0.84536514482933556</v>
      </c>
      <c r="BK277" s="39">
        <v>0.16911922407287799</v>
      </c>
      <c r="BL277" s="39">
        <f t="shared" si="334"/>
        <v>0.83088077592712195</v>
      </c>
      <c r="BM277" s="39">
        <v>0.23011892840065501</v>
      </c>
      <c r="BN277" s="39">
        <f t="shared" si="335"/>
        <v>0.76988107159934493</v>
      </c>
      <c r="BO277" s="39">
        <v>9.8543321745670806E-2</v>
      </c>
      <c r="BP277" s="39">
        <f t="shared" si="323"/>
        <v>0.90145667825432918</v>
      </c>
      <c r="BQ277" s="39">
        <v>0.15068424099775141</v>
      </c>
      <c r="BR277" s="39">
        <f t="shared" si="336"/>
        <v>0.84931575900224865</v>
      </c>
      <c r="BS277" s="48">
        <v>0.76140455771473603</v>
      </c>
      <c r="BT277" s="49">
        <v>0.238595442285264</v>
      </c>
      <c r="BU277" s="219"/>
      <c r="CP277" s="21"/>
      <c r="CR277" s="21"/>
      <c r="CS277" s="22"/>
      <c r="CT277" s="22"/>
    </row>
    <row r="278" spans="38:98" x14ac:dyDescent="0.25">
      <c r="AL278" s="6">
        <v>271</v>
      </c>
      <c r="AM278" s="24">
        <v>0.17765071639300001</v>
      </c>
      <c r="AN278" s="24">
        <f t="shared" si="324"/>
        <v>0.82234928360699999</v>
      </c>
      <c r="AO278" s="24">
        <v>0.23830063289231801</v>
      </c>
      <c r="AP278" s="24">
        <f t="shared" si="325"/>
        <v>0.76169936710768193</v>
      </c>
      <c r="AQ278" s="24">
        <v>9.5059747061473299E-2</v>
      </c>
      <c r="AR278" s="24">
        <f t="shared" si="326"/>
        <v>0.90494025293852665</v>
      </c>
      <c r="AS278" s="24">
        <f t="shared" si="327"/>
        <v>0.15360835129534087</v>
      </c>
      <c r="AT278" s="25">
        <f t="shared" si="293"/>
        <v>0.84639164870465922</v>
      </c>
      <c r="AU278" s="213">
        <v>0.18367118594333401</v>
      </c>
      <c r="AV278" s="213">
        <f t="shared" si="328"/>
        <v>0.81632881405666602</v>
      </c>
      <c r="AW278" s="213">
        <v>0.23860282799813601</v>
      </c>
      <c r="AX278" s="213">
        <f t="shared" ref="AX278" si="350">1-AW278</f>
        <v>0.76139717200186396</v>
      </c>
      <c r="AY278" s="213">
        <v>0.10337957482491</v>
      </c>
      <c r="AZ278" s="213">
        <f t="shared" si="339"/>
        <v>0.89662042517509</v>
      </c>
      <c r="BA278" s="213">
        <f t="shared" si="330"/>
        <v>0.15937132250146344</v>
      </c>
      <c r="BB278" s="213">
        <f t="shared" si="331"/>
        <v>0.84062867749853654</v>
      </c>
      <c r="BC278" s="38">
        <v>0.17359204968004799</v>
      </c>
      <c r="BD278" s="38">
        <f t="shared" si="332"/>
        <v>0.82640795031995196</v>
      </c>
      <c r="BE278" s="38">
        <v>0.23443060949911901</v>
      </c>
      <c r="BF278" s="38">
        <f t="shared" si="332"/>
        <v>0.76556939050088102</v>
      </c>
      <c r="BG278" s="38">
        <v>0.102847191343828</v>
      </c>
      <c r="BH278" s="38">
        <f t="shared" si="333"/>
        <v>0.89715280865617197</v>
      </c>
      <c r="BI278" s="38">
        <v>0.15504228360377315</v>
      </c>
      <c r="BJ278" s="38">
        <v>0.84495771639622685</v>
      </c>
      <c r="BK278" s="39">
        <v>0.169522291373396</v>
      </c>
      <c r="BL278" s="39">
        <f t="shared" si="334"/>
        <v>0.83047770862660397</v>
      </c>
      <c r="BM278" s="39">
        <v>0.23056279912897801</v>
      </c>
      <c r="BN278" s="39">
        <f t="shared" si="335"/>
        <v>0.76943720087102196</v>
      </c>
      <c r="BO278" s="39">
        <v>9.8923450600427301E-2</v>
      </c>
      <c r="BP278" s="39">
        <f t="shared" si="323"/>
        <v>0.90107654939957271</v>
      </c>
      <c r="BQ278" s="39">
        <v>0.15108614140161425</v>
      </c>
      <c r="BR278" s="39">
        <f t="shared" si="336"/>
        <v>0.84891385859838575</v>
      </c>
      <c r="BS278" s="48">
        <v>0.762224932005099</v>
      </c>
      <c r="BT278" s="49">
        <v>0.237775067994901</v>
      </c>
      <c r="BU278" s="219"/>
      <c r="CP278" s="21"/>
      <c r="CR278" s="21"/>
      <c r="CS278" s="22"/>
      <c r="CT278" s="22"/>
    </row>
    <row r="279" spans="38:98" x14ac:dyDescent="0.25">
      <c r="AL279" s="6">
        <v>272</v>
      </c>
      <c r="AM279" s="24">
        <v>0.17804586467563399</v>
      </c>
      <c r="AN279" s="24">
        <f t="shared" si="324"/>
        <v>0.82195413532436601</v>
      </c>
      <c r="AO279" s="24">
        <v>0.23874629690829499</v>
      </c>
      <c r="AP279" s="24">
        <f t="shared" si="325"/>
        <v>0.76125370309170504</v>
      </c>
      <c r="AQ279" s="24">
        <v>9.5409590694627899E-2</v>
      </c>
      <c r="AR279" s="24">
        <f t="shared" si="326"/>
        <v>0.90459040930537205</v>
      </c>
      <c r="AS279" s="24">
        <f t="shared" si="327"/>
        <v>0.15399427805788324</v>
      </c>
      <c r="AT279" s="25">
        <f t="shared" si="293"/>
        <v>0.84600572194211687</v>
      </c>
      <c r="AU279" s="213">
        <v>0.184121833503196</v>
      </c>
      <c r="AV279" s="213">
        <f t="shared" si="328"/>
        <v>0.815878166496804</v>
      </c>
      <c r="AW279" s="213">
        <v>0.239078658014025</v>
      </c>
      <c r="AX279" s="213">
        <f t="shared" ref="AX279" si="351">1-AW279</f>
        <v>0.76092134198597505</v>
      </c>
      <c r="AY279" s="213">
        <v>0.10376968174559</v>
      </c>
      <c r="AZ279" s="213">
        <f t="shared" si="339"/>
        <v>0.89623031825441002</v>
      </c>
      <c r="BA279" s="213">
        <f t="shared" si="330"/>
        <v>0.1597999133321879</v>
      </c>
      <c r="BB279" s="213">
        <f t="shared" si="331"/>
        <v>0.8402000866678121</v>
      </c>
      <c r="BC279" s="38">
        <v>0.17399205353612199</v>
      </c>
      <c r="BD279" s="38">
        <f t="shared" si="332"/>
        <v>0.82600794646387798</v>
      </c>
      <c r="BE279" s="38">
        <v>0.23487327896196999</v>
      </c>
      <c r="BF279" s="38">
        <f t="shared" si="332"/>
        <v>0.76512672103803003</v>
      </c>
      <c r="BG279" s="38">
        <v>0.103241259456096</v>
      </c>
      <c r="BH279" s="38">
        <f t="shared" si="333"/>
        <v>0.89675874054390403</v>
      </c>
      <c r="BI279" s="38">
        <v>0.15544937010725507</v>
      </c>
      <c r="BJ279" s="38">
        <v>0.84455062989274499</v>
      </c>
      <c r="BK279" s="39">
        <v>0.169924990661244</v>
      </c>
      <c r="BL279" s="39">
        <f t="shared" si="334"/>
        <v>0.830075009338756</v>
      </c>
      <c r="BM279" s="39">
        <v>0.23100558576958199</v>
      </c>
      <c r="BN279" s="39">
        <f t="shared" si="335"/>
        <v>0.76899441423041803</v>
      </c>
      <c r="BO279" s="39">
        <v>9.9303790889102295E-2</v>
      </c>
      <c r="BP279" s="39">
        <f t="shared" si="323"/>
        <v>0.90069620911089765</v>
      </c>
      <c r="BQ279" s="39">
        <v>0.15148777564097657</v>
      </c>
      <c r="BR279" s="39">
        <f t="shared" si="336"/>
        <v>0.84851222435902351</v>
      </c>
      <c r="BS279" s="48">
        <v>0.76304060848065902</v>
      </c>
      <c r="BT279" s="49">
        <v>0.23695939151934101</v>
      </c>
      <c r="BU279" s="219"/>
      <c r="CP279" s="21"/>
      <c r="CR279" s="21"/>
      <c r="CS279" s="22"/>
      <c r="CT279" s="22"/>
    </row>
    <row r="280" spans="38:98" x14ac:dyDescent="0.25">
      <c r="AL280" s="6">
        <v>273</v>
      </c>
      <c r="AM280" s="24">
        <v>0.17844006404344501</v>
      </c>
      <c r="AN280" s="24">
        <f t="shared" si="324"/>
        <v>0.82155993595655497</v>
      </c>
      <c r="AO280" s="24">
        <v>0.23919184243598901</v>
      </c>
      <c r="AP280" s="24">
        <f t="shared" si="325"/>
        <v>0.76080815756401099</v>
      </c>
      <c r="AQ280" s="24">
        <v>9.5759397960552398E-2</v>
      </c>
      <c r="AR280" s="24">
        <f t="shared" si="326"/>
        <v>0.90424060203944756</v>
      </c>
      <c r="AS280" s="24">
        <f t="shared" si="327"/>
        <v>0.15437986667559955</v>
      </c>
      <c r="AT280" s="25">
        <f t="shared" si="293"/>
        <v>0.84562013332440045</v>
      </c>
      <c r="AU280" s="213">
        <v>0.18457188280115999</v>
      </c>
      <c r="AV280" s="213">
        <f t="shared" si="328"/>
        <v>0.81542811719884001</v>
      </c>
      <c r="AW280" s="213">
        <v>0.23955344269127499</v>
      </c>
      <c r="AX280" s="213">
        <f t="shared" ref="AX280" si="352">1-AW280</f>
        <v>0.76044655730872501</v>
      </c>
      <c r="AY280" s="213">
        <v>0.104159810127239</v>
      </c>
      <c r="AZ280" s="213">
        <f t="shared" si="339"/>
        <v>0.89584018987276104</v>
      </c>
      <c r="BA280" s="213">
        <f t="shared" si="330"/>
        <v>0.1602280881458828</v>
      </c>
      <c r="BB280" s="213">
        <f t="shared" si="331"/>
        <v>0.83977191185411715</v>
      </c>
      <c r="BC280" s="38">
        <v>0.17439139091425601</v>
      </c>
      <c r="BD280" s="38">
        <f t="shared" si="332"/>
        <v>0.82560860908574396</v>
      </c>
      <c r="BE280" s="38">
        <v>0.23531533021810799</v>
      </c>
      <c r="BF280" s="38">
        <f t="shared" si="332"/>
        <v>0.76468466978189198</v>
      </c>
      <c r="BG280" s="38">
        <v>0.103635355372395</v>
      </c>
      <c r="BH280" s="38">
        <f t="shared" si="333"/>
        <v>0.89636464462760501</v>
      </c>
      <c r="BI280" s="38">
        <v>0.15585612060488591</v>
      </c>
      <c r="BJ280" s="38">
        <v>0.84414387939511415</v>
      </c>
      <c r="BK280" s="39">
        <v>0.17032730933603399</v>
      </c>
      <c r="BL280" s="39">
        <f t="shared" si="334"/>
        <v>0.82967269066396598</v>
      </c>
      <c r="BM280" s="39">
        <v>0.23144729731948799</v>
      </c>
      <c r="BN280" s="39">
        <f t="shared" si="335"/>
        <v>0.76855270268051201</v>
      </c>
      <c r="BO280" s="39">
        <v>9.96843329660939E-2</v>
      </c>
      <c r="BP280" s="39">
        <f t="shared" si="323"/>
        <v>0.90031566703390609</v>
      </c>
      <c r="BQ280" s="39">
        <v>0.15188913744205595</v>
      </c>
      <c r="BR280" s="39">
        <f t="shared" si="336"/>
        <v>0.8481108625579441</v>
      </c>
      <c r="BS280" s="48">
        <v>0.76385159397959501</v>
      </c>
      <c r="BT280" s="49">
        <v>0.23614840602040499</v>
      </c>
      <c r="BU280" s="219"/>
      <c r="CP280" s="21"/>
      <c r="CR280" s="21"/>
      <c r="CS280" s="22"/>
      <c r="CT280" s="22"/>
    </row>
    <row r="281" spans="38:98" x14ac:dyDescent="0.25">
      <c r="AL281" s="6">
        <v>274</v>
      </c>
      <c r="AM281" s="24">
        <v>0.178833389822877</v>
      </c>
      <c r="AN281" s="24">
        <f t="shared" si="324"/>
        <v>0.821166610177123</v>
      </c>
      <c r="AO281" s="24">
        <v>0.23963722109468999</v>
      </c>
      <c r="AP281" s="24">
        <f t="shared" si="325"/>
        <v>0.76036277890531001</v>
      </c>
      <c r="AQ281" s="24">
        <v>9.6109171473552593E-2</v>
      </c>
      <c r="AR281" s="24">
        <f t="shared" si="326"/>
        <v>0.90389082852644742</v>
      </c>
      <c r="AS281" s="24">
        <f t="shared" si="327"/>
        <v>0.15476513057470476</v>
      </c>
      <c r="AT281" s="25">
        <f t="shared" si="293"/>
        <v>0.84523486942529535</v>
      </c>
      <c r="AU281" s="213">
        <v>0.18502133463885501</v>
      </c>
      <c r="AV281" s="213">
        <f t="shared" si="328"/>
        <v>0.81497866536114505</v>
      </c>
      <c r="AW281" s="213">
        <v>0.240027188189992</v>
      </c>
      <c r="AX281" s="213">
        <f t="shared" ref="AX281" si="353">1-AW281</f>
        <v>0.75997281181000798</v>
      </c>
      <c r="AY281" s="213">
        <v>0.10454995862142399</v>
      </c>
      <c r="AZ281" s="213">
        <f t="shared" si="339"/>
        <v>0.89545004137857598</v>
      </c>
      <c r="BA281" s="213">
        <f t="shared" si="330"/>
        <v>0.16065584798759824</v>
      </c>
      <c r="BB281" s="213">
        <f t="shared" si="331"/>
        <v>0.83934415201240176</v>
      </c>
      <c r="BC281" s="38">
        <v>0.174790083278199</v>
      </c>
      <c r="BD281" s="38">
        <f t="shared" si="332"/>
        <v>0.825209916721801</v>
      </c>
      <c r="BE281" s="38">
        <v>0.23575675860634099</v>
      </c>
      <c r="BF281" s="38">
        <f t="shared" si="332"/>
        <v>0.76424324139365907</v>
      </c>
      <c r="BG281" s="38">
        <v>0.104029479836395</v>
      </c>
      <c r="BH281" s="38">
        <f t="shared" si="333"/>
        <v>0.89597052016360501</v>
      </c>
      <c r="BI281" s="38">
        <v>0.15626254102044182</v>
      </c>
      <c r="BJ281" s="38">
        <v>0.84373745897955832</v>
      </c>
      <c r="BK281" s="39">
        <v>0.17072923479737701</v>
      </c>
      <c r="BL281" s="39">
        <f t="shared" si="334"/>
        <v>0.82927076520262299</v>
      </c>
      <c r="BM281" s="39">
        <v>0.231887942775719</v>
      </c>
      <c r="BN281" s="39">
        <f t="shared" si="335"/>
        <v>0.768112057224281</v>
      </c>
      <c r="BO281" s="39">
        <v>0.10006506718580099</v>
      </c>
      <c r="BP281" s="39">
        <f t="shared" si="323"/>
        <v>0.89993493281419901</v>
      </c>
      <c r="BQ281" s="39">
        <v>0.15229022053107072</v>
      </c>
      <c r="BR281" s="39">
        <f t="shared" si="336"/>
        <v>0.84770977946892923</v>
      </c>
      <c r="BS281" s="48">
        <v>0.76465789534008799</v>
      </c>
      <c r="BT281" s="49">
        <v>0.23534210465991201</v>
      </c>
      <c r="BU281" s="219"/>
      <c r="CP281" s="21"/>
      <c r="CR281" s="21"/>
      <c r="CS281" s="22"/>
      <c r="CT281" s="22"/>
    </row>
    <row r="282" spans="38:98" x14ac:dyDescent="0.25">
      <c r="AL282" s="6">
        <v>275</v>
      </c>
      <c r="AM282" s="24">
        <v>0.17922591734037599</v>
      </c>
      <c r="AN282" s="24">
        <f t="shared" si="324"/>
        <v>0.82077408265962404</v>
      </c>
      <c r="AO282" s="24">
        <v>0.24008238450368899</v>
      </c>
      <c r="AP282" s="24">
        <f t="shared" si="325"/>
        <v>0.75991761549631098</v>
      </c>
      <c r="AQ282" s="24">
        <v>9.6458913847933703E-2</v>
      </c>
      <c r="AR282" s="24">
        <f t="shared" si="326"/>
        <v>0.9035410861520663</v>
      </c>
      <c r="AS282" s="24">
        <f t="shared" si="327"/>
        <v>0.15515008318141454</v>
      </c>
      <c r="AT282" s="25">
        <f t="shared" si="293"/>
        <v>0.84484991681858546</v>
      </c>
      <c r="AU282" s="213">
        <v>0.185470189817909</v>
      </c>
      <c r="AV282" s="213">
        <f t="shared" si="328"/>
        <v>0.81452981018209103</v>
      </c>
      <c r="AW282" s="213">
        <v>0.24049990067028201</v>
      </c>
      <c r="AX282" s="213">
        <f t="shared" ref="AX282" si="354">1-AW282</f>
        <v>0.75950009932971796</v>
      </c>
      <c r="AY282" s="213">
        <v>0.104940125879715</v>
      </c>
      <c r="AZ282" s="213">
        <f t="shared" si="339"/>
        <v>0.89505987412028498</v>
      </c>
      <c r="BA282" s="213">
        <f t="shared" si="330"/>
        <v>0.16108319390238557</v>
      </c>
      <c r="BB282" s="213">
        <f t="shared" si="331"/>
        <v>0.83891680609761443</v>
      </c>
      <c r="BC282" s="38">
        <v>0.17518815209170099</v>
      </c>
      <c r="BD282" s="38">
        <f t="shared" si="332"/>
        <v>0.82481184790829898</v>
      </c>
      <c r="BE282" s="38">
        <v>0.23619755946547599</v>
      </c>
      <c r="BF282" s="38">
        <f t="shared" si="332"/>
        <v>0.76380244053452406</v>
      </c>
      <c r="BG282" s="38">
        <v>0.104423633591767</v>
      </c>
      <c r="BH282" s="38">
        <f t="shared" si="333"/>
        <v>0.89557636640823302</v>
      </c>
      <c r="BI282" s="38">
        <v>0.15666863727769961</v>
      </c>
      <c r="BJ282" s="38">
        <v>0.84333136272230047</v>
      </c>
      <c r="BK282" s="39">
        <v>0.17113075444488399</v>
      </c>
      <c r="BL282" s="39">
        <f t="shared" si="334"/>
        <v>0.82886924555511599</v>
      </c>
      <c r="BM282" s="39">
        <v>0.232327531135295</v>
      </c>
      <c r="BN282" s="39">
        <f t="shared" si="335"/>
        <v>0.76767246886470497</v>
      </c>
      <c r="BO282" s="39">
        <v>0.10044598390262099</v>
      </c>
      <c r="BP282" s="39">
        <f t="shared" si="323"/>
        <v>0.89955401609737895</v>
      </c>
      <c r="BQ282" s="39">
        <v>0.15269101863423756</v>
      </c>
      <c r="BR282" s="39">
        <f t="shared" si="336"/>
        <v>0.84730898136576238</v>
      </c>
      <c r="BS282" s="48">
        <v>0.76545951940031898</v>
      </c>
      <c r="BT282" s="49">
        <v>0.23454048059968099</v>
      </c>
      <c r="BU282" s="219"/>
      <c r="CP282" s="21"/>
      <c r="CR282" s="21"/>
      <c r="CS282" s="22"/>
      <c r="CT282" s="22"/>
    </row>
    <row r="283" spans="38:98" x14ac:dyDescent="0.25">
      <c r="AL283" s="6">
        <v>276</v>
      </c>
      <c r="AM283" s="24">
        <v>0.17961772192238501</v>
      </c>
      <c r="AN283" s="24">
        <f t="shared" si="324"/>
        <v>0.82038227807761499</v>
      </c>
      <c r="AO283" s="24">
        <v>0.24052728428227699</v>
      </c>
      <c r="AP283" s="24">
        <f t="shared" si="325"/>
        <v>0.75947271571772301</v>
      </c>
      <c r="AQ283" s="24">
        <v>9.6808627698001498E-2</v>
      </c>
      <c r="AR283" s="24">
        <f t="shared" si="326"/>
        <v>0.90319137230199853</v>
      </c>
      <c r="AS283" s="24">
        <f t="shared" si="327"/>
        <v>0.15553473792194375</v>
      </c>
      <c r="AT283" s="25">
        <f t="shared" si="293"/>
        <v>0.84446526207805639</v>
      </c>
      <c r="AU283" s="213">
        <v>0.18591844913995101</v>
      </c>
      <c r="AV283" s="213">
        <f t="shared" si="328"/>
        <v>0.81408155086004896</v>
      </c>
      <c r="AW283" s="213">
        <v>0.24097158629225099</v>
      </c>
      <c r="AX283" s="213">
        <f t="shared" ref="AX283" si="355">1-AW283</f>
        <v>0.75902841370774898</v>
      </c>
      <c r="AY283" s="213">
        <v>0.105330310553681</v>
      </c>
      <c r="AZ283" s="213">
        <f t="shared" si="339"/>
        <v>0.89466968944631897</v>
      </c>
      <c r="BA283" s="213">
        <f t="shared" si="330"/>
        <v>0.16151012693529582</v>
      </c>
      <c r="BB283" s="213">
        <f t="shared" si="331"/>
        <v>0.83848987306470413</v>
      </c>
      <c r="BC283" s="38">
        <v>0.17558561881850901</v>
      </c>
      <c r="BD283" s="38">
        <f t="shared" si="332"/>
        <v>0.82441438118149102</v>
      </c>
      <c r="BE283" s="38">
        <v>0.23663772813432199</v>
      </c>
      <c r="BF283" s="38">
        <f t="shared" si="332"/>
        <v>0.76336227186567807</v>
      </c>
      <c r="BG283" s="38">
        <v>0.104817817382183</v>
      </c>
      <c r="BH283" s="38">
        <f t="shared" si="333"/>
        <v>0.89518218261781701</v>
      </c>
      <c r="BI283" s="38">
        <v>0.15707441530043603</v>
      </c>
      <c r="BJ283" s="38">
        <v>0.84292558469956402</v>
      </c>
      <c r="BK283" s="39">
        <v>0.171531855678168</v>
      </c>
      <c r="BL283" s="39">
        <f t="shared" si="334"/>
        <v>0.82846814432183202</v>
      </c>
      <c r="BM283" s="39">
        <v>0.232766071395237</v>
      </c>
      <c r="BN283" s="39">
        <f t="shared" si="335"/>
        <v>0.76723392860476303</v>
      </c>
      <c r="BO283" s="39">
        <v>0.100827073470952</v>
      </c>
      <c r="BP283" s="39">
        <f t="shared" si="323"/>
        <v>0.89917292652904801</v>
      </c>
      <c r="BQ283" s="39">
        <v>0.15309152547777452</v>
      </c>
      <c r="BR283" s="39">
        <f t="shared" si="336"/>
        <v>0.84690847452222551</v>
      </c>
      <c r="BS283" s="48">
        <v>0.766256472998469</v>
      </c>
      <c r="BT283" s="42">
        <v>0.233743527001531</v>
      </c>
      <c r="BU283" s="219"/>
      <c r="CP283" s="21"/>
      <c r="CR283" s="21"/>
      <c r="CS283" s="22"/>
      <c r="CT283" s="22"/>
    </row>
    <row r="284" spans="38:98" x14ac:dyDescent="0.25">
      <c r="AL284" s="6">
        <v>277</v>
      </c>
      <c r="AM284" s="24">
        <v>0.18000887889535</v>
      </c>
      <c r="AN284" s="24">
        <f t="shared" si="324"/>
        <v>0.81999112110465</v>
      </c>
      <c r="AO284" s="24">
        <v>0.24097187204974199</v>
      </c>
      <c r="AP284" s="24">
        <f t="shared" si="325"/>
        <v>0.75902812795025798</v>
      </c>
      <c r="AQ284" s="24">
        <v>9.7158315638061502E-2</v>
      </c>
      <c r="AR284" s="24">
        <f t="shared" si="326"/>
        <v>0.90284168436193846</v>
      </c>
      <c r="AS284" s="24">
        <f t="shared" si="327"/>
        <v>0.15591910822250746</v>
      </c>
      <c r="AT284" s="25">
        <f t="shared" si="293"/>
        <v>0.84408089177749257</v>
      </c>
      <c r="AU284" s="213">
        <v>0.186366113406609</v>
      </c>
      <c r="AV284" s="213">
        <f t="shared" si="328"/>
        <v>0.81363388659339098</v>
      </c>
      <c r="AW284" s="213">
        <v>0.24144225121600699</v>
      </c>
      <c r="AX284" s="213">
        <f t="shared" ref="AX284" si="356">1-AW284</f>
        <v>0.75855774878399296</v>
      </c>
      <c r="AY284" s="213">
        <v>0.105720511294892</v>
      </c>
      <c r="AZ284" s="213">
        <f t="shared" si="339"/>
        <v>0.89427948870510798</v>
      </c>
      <c r="BA284" s="213">
        <f t="shared" si="330"/>
        <v>0.16193664813138073</v>
      </c>
      <c r="BB284" s="213">
        <f t="shared" si="331"/>
        <v>0.83806335186861924</v>
      </c>
      <c r="BC284" s="38">
        <v>0.175982504922372</v>
      </c>
      <c r="BD284" s="38">
        <f t="shared" si="332"/>
        <v>0.824017495077628</v>
      </c>
      <c r="BE284" s="38">
        <v>0.23707725995168599</v>
      </c>
      <c r="BF284" s="38">
        <f t="shared" si="332"/>
        <v>0.76292274004831406</v>
      </c>
      <c r="BG284" s="38">
        <v>0.105212031951314</v>
      </c>
      <c r="BH284" s="38">
        <f t="shared" si="333"/>
        <v>0.89478796804868599</v>
      </c>
      <c r="BI284" s="38">
        <v>0.15747988101242755</v>
      </c>
      <c r="BJ284" s="38">
        <v>0.84252011898757251</v>
      </c>
      <c r="BK284" s="39">
        <v>0.17193252589683999</v>
      </c>
      <c r="BL284" s="39">
        <f t="shared" si="334"/>
        <v>0.82806747410315995</v>
      </c>
      <c r="BM284" s="39">
        <v>0.23320357255256899</v>
      </c>
      <c r="BN284" s="39">
        <f t="shared" si="335"/>
        <v>0.76679642744743104</v>
      </c>
      <c r="BO284" s="39">
        <v>0.10120832624519401</v>
      </c>
      <c r="BP284" s="39">
        <f t="shared" si="323"/>
        <v>0.89879167375480595</v>
      </c>
      <c r="BQ284" s="39">
        <v>0.15349173478790051</v>
      </c>
      <c r="BR284" s="39">
        <f t="shared" si="336"/>
        <v>0.84650826521209954</v>
      </c>
      <c r="BS284" s="48">
        <v>0.76704876297271896</v>
      </c>
      <c r="BT284" s="49">
        <v>0.23295123702728099</v>
      </c>
      <c r="BU284" s="219"/>
      <c r="CP284" s="21"/>
      <c r="CR284" s="21"/>
      <c r="CS284" s="22"/>
      <c r="CT284" s="22"/>
    </row>
    <row r="285" spans="38:98" x14ac:dyDescent="0.25">
      <c r="AL285" s="6">
        <v>278</v>
      </c>
      <c r="AM285" s="24">
        <v>0.18039946358571399</v>
      </c>
      <c r="AN285" s="24">
        <f t="shared" si="324"/>
        <v>0.81960053641428599</v>
      </c>
      <c r="AO285" s="24">
        <v>0.24141609942537701</v>
      </c>
      <c r="AP285" s="24">
        <f t="shared" si="325"/>
        <v>0.75858390057462299</v>
      </c>
      <c r="AQ285" s="24">
        <v>9.7507980282419096E-2</v>
      </c>
      <c r="AR285" s="24">
        <f t="shared" si="326"/>
        <v>0.90249201971758086</v>
      </c>
      <c r="AS285" s="24">
        <f t="shared" si="327"/>
        <v>0.15630320750932084</v>
      </c>
      <c r="AT285" s="25">
        <f t="shared" si="293"/>
        <v>0.84369679249067919</v>
      </c>
      <c r="AU285" s="213">
        <v>0.186813183419514</v>
      </c>
      <c r="AV285" s="213">
        <f t="shared" si="328"/>
        <v>0.81318681658048597</v>
      </c>
      <c r="AW285" s="213">
        <v>0.24191190160165499</v>
      </c>
      <c r="AX285" s="213">
        <f t="shared" ref="AX285" si="357">1-AW285</f>
        <v>0.75808809839834501</v>
      </c>
      <c r="AY285" s="213">
        <v>0.10611072675491499</v>
      </c>
      <c r="AZ285" s="213">
        <f t="shared" si="339"/>
        <v>0.89388927324508505</v>
      </c>
      <c r="BA285" s="213">
        <f t="shared" si="330"/>
        <v>0.16236275853569088</v>
      </c>
      <c r="BB285" s="213">
        <f t="shared" si="331"/>
        <v>0.83763724146430918</v>
      </c>
      <c r="BC285" s="38">
        <v>0.17637883186703901</v>
      </c>
      <c r="BD285" s="38">
        <f t="shared" si="332"/>
        <v>0.82362116813296105</v>
      </c>
      <c r="BE285" s="38">
        <v>0.23751615025637601</v>
      </c>
      <c r="BF285" s="38">
        <f t="shared" si="332"/>
        <v>0.76248384974362393</v>
      </c>
      <c r="BG285" s="38">
        <v>0.10560627804283</v>
      </c>
      <c r="BH285" s="38">
        <f t="shared" si="333"/>
        <v>0.89439372195717004</v>
      </c>
      <c r="BI285" s="38">
        <v>0.15788504033745038</v>
      </c>
      <c r="BJ285" s="38">
        <v>0.84211495966254968</v>
      </c>
      <c r="BK285" s="39">
        <v>0.172332752500512</v>
      </c>
      <c r="BL285" s="39">
        <f t="shared" si="334"/>
        <v>0.82766724749948795</v>
      </c>
      <c r="BM285" s="39">
        <v>0.23364004360431001</v>
      </c>
      <c r="BN285" s="39">
        <f t="shared" si="335"/>
        <v>0.76635995639568999</v>
      </c>
      <c r="BO285" s="39">
        <v>0.10158973257974301</v>
      </c>
      <c r="BP285" s="39">
        <f t="shared" si="323"/>
        <v>0.89841026742025698</v>
      </c>
      <c r="BQ285" s="39">
        <v>0.1538916402908318</v>
      </c>
      <c r="BR285" s="39">
        <f t="shared" si="336"/>
        <v>0.8461083597091682</v>
      </c>
      <c r="BS285" s="48">
        <v>0.76783639616124999</v>
      </c>
      <c r="BT285" s="49">
        <v>0.23216360383875001</v>
      </c>
      <c r="BU285" s="219"/>
      <c r="CP285" s="21"/>
      <c r="CR285" s="21"/>
      <c r="CS285" s="22"/>
      <c r="CT285" s="22"/>
    </row>
    <row r="286" spans="38:98" x14ac:dyDescent="0.25">
      <c r="AL286" s="6">
        <v>279</v>
      </c>
      <c r="AM286" s="24">
        <v>0.180789551319924</v>
      </c>
      <c r="AN286" s="24">
        <f t="shared" si="324"/>
        <v>0.81921044868007598</v>
      </c>
      <c r="AO286" s="24">
        <v>0.24185991802847201</v>
      </c>
      <c r="AP286" s="24">
        <f t="shared" si="325"/>
        <v>0.75814008197152805</v>
      </c>
      <c r="AQ286" s="24">
        <v>9.7857624245379901E-2</v>
      </c>
      <c r="AR286" s="24">
        <f t="shared" si="326"/>
        <v>0.90214237575462009</v>
      </c>
      <c r="AS286" s="24">
        <f t="shared" si="327"/>
        <v>0.15668704920859977</v>
      </c>
      <c r="AT286" s="25">
        <f t="shared" si="293"/>
        <v>0.84331295079140034</v>
      </c>
      <c r="AU286" s="213">
        <v>0.18725965998029201</v>
      </c>
      <c r="AV286" s="213">
        <f t="shared" si="328"/>
        <v>0.81274034001970796</v>
      </c>
      <c r="AW286" s="213">
        <v>0.242380543609302</v>
      </c>
      <c r="AX286" s="213">
        <f t="shared" ref="AX286" si="358">1-AW286</f>
        <v>0.75761945639069794</v>
      </c>
      <c r="AY286" s="213">
        <v>0.10650095558532</v>
      </c>
      <c r="AZ286" s="213">
        <f t="shared" si="339"/>
        <v>0.89349904441467998</v>
      </c>
      <c r="BA286" s="213">
        <f t="shared" si="330"/>
        <v>0.16278845919327717</v>
      </c>
      <c r="BB286" s="213">
        <f t="shared" si="331"/>
        <v>0.83721154080672289</v>
      </c>
      <c r="BC286" s="38">
        <v>0.176774621116258</v>
      </c>
      <c r="BD286" s="38">
        <f t="shared" si="332"/>
        <v>0.82322537888374203</v>
      </c>
      <c r="BE286" s="38">
        <v>0.23795439438720101</v>
      </c>
      <c r="BF286" s="38">
        <f t="shared" si="332"/>
        <v>0.76204560561279899</v>
      </c>
      <c r="BG286" s="38">
        <v>0.106000556400402</v>
      </c>
      <c r="BH286" s="38">
        <f t="shared" si="333"/>
        <v>0.89399944359959804</v>
      </c>
      <c r="BI286" s="38">
        <v>0.15828989919928113</v>
      </c>
      <c r="BJ286" s="38">
        <v>0.84171010080071884</v>
      </c>
      <c r="BK286" s="39">
        <v>0.17273252288879401</v>
      </c>
      <c r="BL286" s="39">
        <f t="shared" si="334"/>
        <v>0.82726747711120596</v>
      </c>
      <c r="BM286" s="39">
        <v>0.234075493547484</v>
      </c>
      <c r="BN286" s="39">
        <f t="shared" si="335"/>
        <v>0.76592450645251597</v>
      </c>
      <c r="BO286" s="39">
        <v>0.101971282829</v>
      </c>
      <c r="BP286" s="39">
        <f t="shared" si="323"/>
        <v>0.89802871717099997</v>
      </c>
      <c r="BQ286" s="39">
        <v>0.15429123571278747</v>
      </c>
      <c r="BR286" s="39">
        <f t="shared" si="336"/>
        <v>0.84570876428721253</v>
      </c>
      <c r="BS286" s="48">
        <v>0.76861937940224201</v>
      </c>
      <c r="BT286" s="49">
        <v>0.23138062059775799</v>
      </c>
      <c r="BU286" s="219"/>
      <c r="CP286" s="21"/>
      <c r="CR286" s="21"/>
      <c r="CS286" s="22"/>
      <c r="CT286" s="22"/>
    </row>
    <row r="287" spans="38:98" x14ac:dyDescent="0.25">
      <c r="AL287" s="6">
        <v>280</v>
      </c>
      <c r="AM287" s="24">
        <v>0.181179217424423</v>
      </c>
      <c r="AN287" s="24">
        <f t="shared" si="324"/>
        <v>0.818820782575577</v>
      </c>
      <c r="AO287" s="24">
        <v>0.24230327947831601</v>
      </c>
      <c r="AP287" s="24">
        <f t="shared" si="325"/>
        <v>0.75769672052168402</v>
      </c>
      <c r="AQ287" s="24">
        <v>9.8207250141249494E-2</v>
      </c>
      <c r="AR287" s="24">
        <f t="shared" si="326"/>
        <v>0.90179274985875046</v>
      </c>
      <c r="AS287" s="24">
        <f t="shared" si="327"/>
        <v>0.15707064674655857</v>
      </c>
      <c r="AT287" s="25">
        <f t="shared" si="293"/>
        <v>0.84292935325344143</v>
      </c>
      <c r="AU287" s="213">
        <v>0.18770554389057301</v>
      </c>
      <c r="AV287" s="213">
        <f t="shared" si="328"/>
        <v>0.81229445610942697</v>
      </c>
      <c r="AW287" s="213">
        <v>0.24284818339905401</v>
      </c>
      <c r="AX287" s="213">
        <f t="shared" ref="AX287" si="359">1-AW287</f>
        <v>0.75715181660094599</v>
      </c>
      <c r="AY287" s="213">
        <v>0.106891196437676</v>
      </c>
      <c r="AZ287" s="213">
        <f t="shared" si="339"/>
        <v>0.89310880356232403</v>
      </c>
      <c r="BA287" s="213">
        <f t="shared" si="330"/>
        <v>0.16321375114919101</v>
      </c>
      <c r="BB287" s="213">
        <f t="shared" si="331"/>
        <v>0.83678624885080899</v>
      </c>
      <c r="BC287" s="38">
        <v>0.17716989413377801</v>
      </c>
      <c r="BD287" s="38">
        <f t="shared" si="332"/>
        <v>0.82283010586622196</v>
      </c>
      <c r="BE287" s="38">
        <v>0.23839198768296599</v>
      </c>
      <c r="BF287" s="38">
        <f t="shared" si="332"/>
        <v>0.76160801231703401</v>
      </c>
      <c r="BG287" s="38">
        <v>0.106394867767703</v>
      </c>
      <c r="BH287" s="38">
        <f t="shared" si="333"/>
        <v>0.89360513223229698</v>
      </c>
      <c r="BI287" s="38">
        <v>0.15869446352169675</v>
      </c>
      <c r="BJ287" s="38">
        <v>0.84130553647830331</v>
      </c>
      <c r="BK287" s="39">
        <v>0.17313182446129899</v>
      </c>
      <c r="BL287" s="39">
        <f t="shared" si="334"/>
        <v>0.82686817553870107</v>
      </c>
      <c r="BM287" s="39">
        <v>0.23450993137911</v>
      </c>
      <c r="BN287" s="39">
        <f t="shared" si="335"/>
        <v>0.76549006862088997</v>
      </c>
      <c r="BO287" s="39">
        <v>0.102352967347361</v>
      </c>
      <c r="BP287" s="39">
        <f t="shared" si="323"/>
        <v>0.89764703265263901</v>
      </c>
      <c r="BQ287" s="39">
        <v>0.15469051477998405</v>
      </c>
      <c r="BR287" s="39">
        <f t="shared" si="336"/>
        <v>0.84530948522001603</v>
      </c>
      <c r="BS287" s="48">
        <v>0.76939771953387703</v>
      </c>
      <c r="BT287" s="49">
        <v>0.23060228046612299</v>
      </c>
      <c r="BU287" s="219"/>
      <c r="CP287" s="21"/>
      <c r="CR287" s="21"/>
      <c r="CS287" s="22"/>
      <c r="CT287" s="22"/>
    </row>
    <row r="288" spans="38:98" x14ac:dyDescent="0.25">
      <c r="AL288" s="6">
        <v>281</v>
      </c>
      <c r="AM288" s="24">
        <v>0.181568537225657</v>
      </c>
      <c r="AN288" s="24">
        <f t="shared" si="324"/>
        <v>0.81843146277434298</v>
      </c>
      <c r="AO288" s="24">
        <v>0.24274613539420101</v>
      </c>
      <c r="AP288" s="24">
        <f t="shared" si="325"/>
        <v>0.75725386460579902</v>
      </c>
      <c r="AQ288" s="24">
        <v>9.8556860584333397E-2</v>
      </c>
      <c r="AR288" s="24">
        <f t="shared" si="326"/>
        <v>0.90144313941566656</v>
      </c>
      <c r="AS288" s="24">
        <f t="shared" si="327"/>
        <v>0.15745401354941327</v>
      </c>
      <c r="AT288" s="25">
        <f t="shared" si="293"/>
        <v>0.84254598645058676</v>
      </c>
      <c r="AU288" s="213">
        <v>0.18815083595198601</v>
      </c>
      <c r="AV288" s="213">
        <f t="shared" si="328"/>
        <v>0.81184916404801399</v>
      </c>
      <c r="AW288" s="213">
        <v>0.24331482713101801</v>
      </c>
      <c r="AX288" s="213">
        <f t="shared" ref="AX288" si="360">1-AW288</f>
        <v>0.75668517286898196</v>
      </c>
      <c r="AY288" s="213">
        <v>0.107281447963552</v>
      </c>
      <c r="AZ288" s="213">
        <f t="shared" si="339"/>
        <v>0.89271855203644801</v>
      </c>
      <c r="BA288" s="213">
        <f t="shared" si="330"/>
        <v>0.16363863544848373</v>
      </c>
      <c r="BB288" s="213">
        <f t="shared" si="331"/>
        <v>0.83636136455151633</v>
      </c>
      <c r="BC288" s="38">
        <v>0.177564672383346</v>
      </c>
      <c r="BD288" s="38">
        <f t="shared" si="332"/>
        <v>0.82243532761665405</v>
      </c>
      <c r="BE288" s="38">
        <v>0.238828925482481</v>
      </c>
      <c r="BF288" s="38">
        <f t="shared" si="332"/>
        <v>0.76117107451751898</v>
      </c>
      <c r="BG288" s="38">
        <v>0.106789212888402</v>
      </c>
      <c r="BH288" s="38">
        <f t="shared" si="333"/>
        <v>0.89321078711159796</v>
      </c>
      <c r="BI288" s="38">
        <v>0.15909873922847281</v>
      </c>
      <c r="BJ288" s="38">
        <v>0.84090126077152716</v>
      </c>
      <c r="BK288" s="39">
        <v>0.17353064461763901</v>
      </c>
      <c r="BL288" s="39">
        <f t="shared" si="334"/>
        <v>0.82646935538236099</v>
      </c>
      <c r="BM288" s="39">
        <v>0.234943366096211</v>
      </c>
      <c r="BN288" s="39">
        <f t="shared" si="335"/>
        <v>0.76505663390378897</v>
      </c>
      <c r="BO288" s="39">
        <v>0.10273477648922499</v>
      </c>
      <c r="BP288" s="39">
        <f t="shared" si="323"/>
        <v>0.89726522351077498</v>
      </c>
      <c r="BQ288" s="39">
        <v>0.15508947121864011</v>
      </c>
      <c r="BR288" s="39">
        <f t="shared" si="336"/>
        <v>0.84491052878135986</v>
      </c>
      <c r="BS288" s="48">
        <v>0.77017142339433498</v>
      </c>
      <c r="BT288" s="49">
        <v>0.229828576605665</v>
      </c>
      <c r="BU288" s="219"/>
      <c r="CP288" s="21"/>
      <c r="CR288" s="21"/>
      <c r="CS288" s="22"/>
      <c r="CT288" s="22"/>
    </row>
    <row r="289" spans="38:98" x14ac:dyDescent="0.25">
      <c r="AL289" s="6">
        <v>282</v>
      </c>
      <c r="AM289" s="24">
        <v>0.18195758605006901</v>
      </c>
      <c r="AN289" s="24">
        <f t="shared" si="324"/>
        <v>0.81804241394993094</v>
      </c>
      <c r="AO289" s="24">
        <v>0.24318843739541701</v>
      </c>
      <c r="AP289" s="24">
        <f t="shared" si="325"/>
        <v>0.75681156260458304</v>
      </c>
      <c r="AQ289" s="24">
        <v>9.8906458188937105E-2</v>
      </c>
      <c r="AR289" s="24">
        <f t="shared" si="326"/>
        <v>0.90109354181106294</v>
      </c>
      <c r="AS289" s="24">
        <f t="shared" si="327"/>
        <v>0.15783716304337836</v>
      </c>
      <c r="AT289" s="25">
        <f t="shared" si="293"/>
        <v>0.84216283695662164</v>
      </c>
      <c r="AU289" s="213">
        <v>0.18859553696615899</v>
      </c>
      <c r="AV289" s="213">
        <f t="shared" si="328"/>
        <v>0.81140446303384106</v>
      </c>
      <c r="AW289" s="213">
        <v>0.2437804809653</v>
      </c>
      <c r="AX289" s="213">
        <f t="shared" ref="AX289" si="361">1-AW289</f>
        <v>0.75621951903469997</v>
      </c>
      <c r="AY289" s="213">
        <v>0.107671708814518</v>
      </c>
      <c r="AZ289" s="213">
        <f t="shared" si="339"/>
        <v>0.89232829118548196</v>
      </c>
      <c r="BA289" s="213">
        <f t="shared" si="330"/>
        <v>0.16406311313620658</v>
      </c>
      <c r="BB289" s="213">
        <f t="shared" si="331"/>
        <v>0.83593688686379342</v>
      </c>
      <c r="BC289" s="38">
        <v>0.17795897732871199</v>
      </c>
      <c r="BD289" s="38">
        <f t="shared" si="332"/>
        <v>0.82204102267128798</v>
      </c>
      <c r="BE289" s="38">
        <v>0.23926520312455399</v>
      </c>
      <c r="BF289" s="38">
        <f t="shared" si="332"/>
        <v>0.76073479687544598</v>
      </c>
      <c r="BG289" s="38">
        <v>0.107183592506171</v>
      </c>
      <c r="BH289" s="38">
        <f t="shared" si="333"/>
        <v>0.89281640749382896</v>
      </c>
      <c r="BI289" s="38">
        <v>0.15950273224338679</v>
      </c>
      <c r="BJ289" s="38">
        <v>0.84049726775661315</v>
      </c>
      <c r="BK289" s="39">
        <v>0.173928970757424</v>
      </c>
      <c r="BL289" s="39">
        <f t="shared" si="334"/>
        <v>0.82607102924257603</v>
      </c>
      <c r="BM289" s="39">
        <v>0.23537580669580899</v>
      </c>
      <c r="BN289" s="39">
        <f t="shared" si="335"/>
        <v>0.76462419330419107</v>
      </c>
      <c r="BO289" s="39">
        <v>0.103116700608991</v>
      </c>
      <c r="BP289" s="39">
        <f t="shared" si="323"/>
        <v>0.89688329939100897</v>
      </c>
      <c r="BQ289" s="39">
        <v>0.15548809875497338</v>
      </c>
      <c r="BR289" s="39">
        <f t="shared" si="336"/>
        <v>0.84451190124502662</v>
      </c>
      <c r="BS289" s="48">
        <v>0.77094049782179697</v>
      </c>
      <c r="BT289" s="49">
        <v>0.22905950217820301</v>
      </c>
      <c r="BU289" s="219"/>
      <c r="CP289" s="21"/>
      <c r="CR289" s="21"/>
      <c r="CS289" s="22"/>
      <c r="CT289" s="22"/>
    </row>
    <row r="290" spans="38:98" x14ac:dyDescent="0.25">
      <c r="AL290" s="6">
        <v>283</v>
      </c>
      <c r="AM290" s="24">
        <v>0.18234643922410501</v>
      </c>
      <c r="AN290" s="24">
        <f t="shared" si="324"/>
        <v>0.81765356077589502</v>
      </c>
      <c r="AO290" s="24">
        <v>0.243630137101254</v>
      </c>
      <c r="AP290" s="24">
        <f t="shared" si="325"/>
        <v>0.75636986289874597</v>
      </c>
      <c r="AQ290" s="24">
        <v>9.9256045569366097E-2</v>
      </c>
      <c r="AR290" s="24">
        <f t="shared" si="326"/>
        <v>0.90074395443063393</v>
      </c>
      <c r="AS290" s="24">
        <f t="shared" si="327"/>
        <v>0.1582201086546694</v>
      </c>
      <c r="AT290" s="25">
        <f t="shared" si="293"/>
        <v>0.84177989134533071</v>
      </c>
      <c r="AU290" s="213">
        <v>0.18903964773472101</v>
      </c>
      <c r="AV290" s="213">
        <f t="shared" si="328"/>
        <v>0.81096035226527896</v>
      </c>
      <c r="AW290" s="213">
        <v>0.24424515106200501</v>
      </c>
      <c r="AX290" s="213">
        <f t="shared" ref="AX290" si="362">1-AW290</f>
        <v>0.75575484893799505</v>
      </c>
      <c r="AY290" s="213">
        <v>0.108061977642141</v>
      </c>
      <c r="AZ290" s="213">
        <f t="shared" si="339"/>
        <v>0.89193802235785902</v>
      </c>
      <c r="BA290" s="213">
        <f t="shared" si="330"/>
        <v>0.16448718525740952</v>
      </c>
      <c r="BB290" s="213">
        <f t="shared" si="331"/>
        <v>0.83551281474259054</v>
      </c>
      <c r="BC290" s="38">
        <v>0.17835283043362499</v>
      </c>
      <c r="BD290" s="38">
        <f t="shared" si="332"/>
        <v>0.82164716956637496</v>
      </c>
      <c r="BE290" s="38">
        <v>0.239700815947991</v>
      </c>
      <c r="BF290" s="38">
        <f t="shared" si="332"/>
        <v>0.76029918405200902</v>
      </c>
      <c r="BG290" s="38">
        <v>0.10757800736468</v>
      </c>
      <c r="BH290" s="38">
        <f t="shared" si="333"/>
        <v>0.89242199263531996</v>
      </c>
      <c r="BI290" s="38">
        <v>0.15990644849021449</v>
      </c>
      <c r="BJ290" s="38">
        <v>0.8400935515097856</v>
      </c>
      <c r="BK290" s="39">
        <v>0.17432679028026701</v>
      </c>
      <c r="BL290" s="39">
        <f t="shared" si="334"/>
        <v>0.82567320971973301</v>
      </c>
      <c r="BM290" s="39">
        <v>0.23580726217492401</v>
      </c>
      <c r="BN290" s="39">
        <f t="shared" si="335"/>
        <v>0.76419273782507602</v>
      </c>
      <c r="BO290" s="39">
        <v>0.103498730061057</v>
      </c>
      <c r="BP290" s="39">
        <f t="shared" si="323"/>
        <v>0.89650126993894297</v>
      </c>
      <c r="BQ290" s="39">
        <v>0.15588639111520153</v>
      </c>
      <c r="BR290" s="39">
        <f t="shared" si="336"/>
        <v>0.84411360888479847</v>
      </c>
      <c r="BS290" s="48">
        <v>0.77170494965444403</v>
      </c>
      <c r="BT290" s="49">
        <v>0.228295050345556</v>
      </c>
      <c r="BU290" s="219"/>
      <c r="CP290" s="21"/>
      <c r="CR290" s="21"/>
      <c r="CS290" s="22"/>
      <c r="CT290" s="22"/>
    </row>
    <row r="291" spans="38:98" x14ac:dyDescent="0.25">
      <c r="AL291" s="6">
        <v>284</v>
      </c>
      <c r="AM291" s="24">
        <v>0.182735172074209</v>
      </c>
      <c r="AN291" s="24">
        <f t="shared" si="324"/>
        <v>0.81726482792579103</v>
      </c>
      <c r="AO291" s="24">
        <v>0.24407118613100301</v>
      </c>
      <c r="AP291" s="24">
        <f t="shared" si="325"/>
        <v>0.75592881386899702</v>
      </c>
      <c r="AQ291" s="24">
        <v>9.9605625339925993E-2</v>
      </c>
      <c r="AR291" s="24">
        <f t="shared" si="326"/>
        <v>0.90039437466007399</v>
      </c>
      <c r="AS291" s="24">
        <f t="shared" si="327"/>
        <v>0.15860286380950145</v>
      </c>
      <c r="AT291" s="25">
        <f t="shared" si="293"/>
        <v>0.84139713619049861</v>
      </c>
      <c r="AU291" s="213">
        <v>0.18948316905930099</v>
      </c>
      <c r="AV291" s="213">
        <f t="shared" si="328"/>
        <v>0.81051683094069904</v>
      </c>
      <c r="AW291" s="213">
        <v>0.24470884358124201</v>
      </c>
      <c r="AX291" s="213">
        <f t="shared" ref="AX291" si="363">1-AW291</f>
        <v>0.75529115641875799</v>
      </c>
      <c r="AY291" s="213">
        <v>0.108452253097992</v>
      </c>
      <c r="AZ291" s="213">
        <f t="shared" si="339"/>
        <v>0.891547746902008</v>
      </c>
      <c r="BA291" s="213">
        <f t="shared" si="330"/>
        <v>0.1649108528571453</v>
      </c>
      <c r="BB291" s="213">
        <f t="shared" si="331"/>
        <v>0.83508914714285476</v>
      </c>
      <c r="BC291" s="38">
        <v>0.17874625316183201</v>
      </c>
      <c r="BD291" s="38">
        <f t="shared" si="332"/>
        <v>0.82125374683816799</v>
      </c>
      <c r="BE291" s="38">
        <v>0.240135759291601</v>
      </c>
      <c r="BF291" s="38">
        <f t="shared" si="332"/>
        <v>0.75986424070839897</v>
      </c>
      <c r="BG291" s="38">
        <v>0.107972458207602</v>
      </c>
      <c r="BH291" s="38">
        <f t="shared" si="333"/>
        <v>0.89202754179239796</v>
      </c>
      <c r="BI291" s="38">
        <v>0.16030989389273309</v>
      </c>
      <c r="BJ291" s="38">
        <v>0.83969010610726691</v>
      </c>
      <c r="BK291" s="39">
        <v>0.17472409058577901</v>
      </c>
      <c r="BL291" s="39">
        <f t="shared" si="334"/>
        <v>0.82527590941422102</v>
      </c>
      <c r="BM291" s="39">
        <v>0.236237741530579</v>
      </c>
      <c r="BN291" s="39">
        <f t="shared" si="335"/>
        <v>0.76376225846942103</v>
      </c>
      <c r="BO291" s="39">
        <v>0.10388085519982</v>
      </c>
      <c r="BP291" s="39">
        <f t="shared" si="323"/>
        <v>0.89611914480017996</v>
      </c>
      <c r="BQ291" s="39">
        <v>0.15628434202554187</v>
      </c>
      <c r="BR291" s="39">
        <f t="shared" si="336"/>
        <v>0.84371565797445824</v>
      </c>
      <c r="BS291" s="48">
        <v>0.77246478573045696</v>
      </c>
      <c r="BT291" s="49">
        <v>0.22753521426954301</v>
      </c>
      <c r="BU291" s="219"/>
      <c r="CP291" s="21"/>
      <c r="CR291" s="21"/>
      <c r="CS291" s="22"/>
      <c r="CT291" s="22"/>
    </row>
    <row r="292" spans="38:98" x14ac:dyDescent="0.25">
      <c r="AL292" s="6">
        <v>285</v>
      </c>
      <c r="AM292" s="24">
        <v>0.18312385992682501</v>
      </c>
      <c r="AN292" s="24">
        <f t="shared" si="324"/>
        <v>0.81687614007317499</v>
      </c>
      <c r="AO292" s="24">
        <v>0.24451153610395501</v>
      </c>
      <c r="AP292" s="24">
        <f t="shared" si="325"/>
        <v>0.75548846389604496</v>
      </c>
      <c r="AQ292" s="24">
        <v>9.9955200114922302E-2</v>
      </c>
      <c r="AR292" s="24">
        <f t="shared" si="326"/>
        <v>0.90004479988507768</v>
      </c>
      <c r="AS292" s="24">
        <f t="shared" si="327"/>
        <v>0.15898544193408964</v>
      </c>
      <c r="AT292" s="25">
        <f t="shared" si="293"/>
        <v>0.8410145580659103</v>
      </c>
      <c r="AU292" s="213">
        <v>0.18992610174152699</v>
      </c>
      <c r="AV292" s="213">
        <f t="shared" si="328"/>
        <v>0.81007389825847298</v>
      </c>
      <c r="AW292" s="213">
        <v>0.24517156468311599</v>
      </c>
      <c r="AX292" s="213">
        <f t="shared" ref="AX292" si="364">1-AW292</f>
        <v>0.75482843531688404</v>
      </c>
      <c r="AY292" s="213">
        <v>0.108842533833639</v>
      </c>
      <c r="AZ292" s="213">
        <f t="shared" si="339"/>
        <v>0.89115746616636105</v>
      </c>
      <c r="BA292" s="213">
        <f t="shared" si="330"/>
        <v>0.16533411698046399</v>
      </c>
      <c r="BB292" s="213">
        <f t="shared" si="331"/>
        <v>0.83466588301953615</v>
      </c>
      <c r="BC292" s="38">
        <v>0.17913926697708199</v>
      </c>
      <c r="BD292" s="38">
        <f t="shared" si="332"/>
        <v>0.82086073302291807</v>
      </c>
      <c r="BE292" s="38">
        <v>0.24057002849419101</v>
      </c>
      <c r="BF292" s="38">
        <f t="shared" si="332"/>
        <v>0.75942997150580904</v>
      </c>
      <c r="BG292" s="38">
        <v>0.10836694577860601</v>
      </c>
      <c r="BH292" s="38">
        <f t="shared" si="333"/>
        <v>0.89163305422139394</v>
      </c>
      <c r="BI292" s="38">
        <v>0.1607130743747181</v>
      </c>
      <c r="BJ292" s="38">
        <v>0.83928692562528195</v>
      </c>
      <c r="BK292" s="39">
        <v>0.175120859073571</v>
      </c>
      <c r="BL292" s="39">
        <f t="shared" si="334"/>
        <v>0.824879140926429</v>
      </c>
      <c r="BM292" s="39">
        <v>0.236667253759795</v>
      </c>
      <c r="BN292" s="39">
        <f t="shared" si="335"/>
        <v>0.76333274624020497</v>
      </c>
      <c r="BO292" s="39">
        <v>0.10426306637968</v>
      </c>
      <c r="BP292" s="39">
        <f t="shared" si="323"/>
        <v>0.89573693362032003</v>
      </c>
      <c r="BQ292" s="39">
        <v>0.15668194521221265</v>
      </c>
      <c r="BR292" s="39">
        <f t="shared" si="336"/>
        <v>0.84331805478778743</v>
      </c>
      <c r="BS292" s="48">
        <v>0.77322001288801601</v>
      </c>
      <c r="BT292" s="49">
        <v>0.22677998711198399</v>
      </c>
      <c r="BU292" s="219"/>
      <c r="CP292" s="21"/>
      <c r="CR292" s="21"/>
      <c r="CS292" s="22"/>
      <c r="CT292" s="22"/>
    </row>
    <row r="293" spans="38:98" x14ac:dyDescent="0.25">
      <c r="AL293" s="6">
        <v>286</v>
      </c>
      <c r="AM293" s="24">
        <v>0.18351257810839999</v>
      </c>
      <c r="AN293" s="24">
        <f t="shared" si="324"/>
        <v>0.81648742189160006</v>
      </c>
      <c r="AO293" s="24">
        <v>0.24495113863939899</v>
      </c>
      <c r="AP293" s="24">
        <f t="shared" si="325"/>
        <v>0.75504886136060101</v>
      </c>
      <c r="AQ293" s="24">
        <v>0.100304772508661</v>
      </c>
      <c r="AR293" s="24">
        <f t="shared" si="326"/>
        <v>0.89969522749133901</v>
      </c>
      <c r="AS293" s="24">
        <f t="shared" si="327"/>
        <v>0.15936785645464982</v>
      </c>
      <c r="AT293" s="25">
        <f t="shared" si="293"/>
        <v>0.84063214354535032</v>
      </c>
      <c r="AU293" s="213">
        <v>0.19036844658302801</v>
      </c>
      <c r="AV293" s="213">
        <f t="shared" si="328"/>
        <v>0.80963155341697202</v>
      </c>
      <c r="AW293" s="213">
        <v>0.24563332052773301</v>
      </c>
      <c r="AX293" s="213">
        <f t="shared" ref="AX293" si="365">1-AW293</f>
        <v>0.75436667947226699</v>
      </c>
      <c r="AY293" s="213">
        <v>0.10923281850065</v>
      </c>
      <c r="AZ293" s="213">
        <f t="shared" si="339"/>
        <v>0.89076718149934997</v>
      </c>
      <c r="BA293" s="213">
        <f t="shared" si="330"/>
        <v>0.16575697867241629</v>
      </c>
      <c r="BB293" s="213">
        <f t="shared" si="331"/>
        <v>0.83424302132758377</v>
      </c>
      <c r="BC293" s="38">
        <v>0.179531893343124</v>
      </c>
      <c r="BD293" s="38">
        <f t="shared" si="332"/>
        <v>0.82046810665687597</v>
      </c>
      <c r="BE293" s="38">
        <v>0.24100361889457</v>
      </c>
      <c r="BF293" s="38">
        <f t="shared" si="332"/>
        <v>0.75899638110543</v>
      </c>
      <c r="BG293" s="38">
        <v>0.108761470821364</v>
      </c>
      <c r="BH293" s="38">
        <f t="shared" si="333"/>
        <v>0.891238529178636</v>
      </c>
      <c r="BI293" s="38">
        <v>0.16111599585994699</v>
      </c>
      <c r="BJ293" s="38">
        <v>0.83888400414005304</v>
      </c>
      <c r="BK293" s="39">
        <v>0.17551708314325601</v>
      </c>
      <c r="BL293" s="39">
        <f t="shared" si="334"/>
        <v>0.82448291685674402</v>
      </c>
      <c r="BM293" s="39">
        <v>0.237095807859594</v>
      </c>
      <c r="BN293" s="39">
        <f t="shared" si="335"/>
        <v>0.76290419214040606</v>
      </c>
      <c r="BO293" s="39">
        <v>0.10464535395503501</v>
      </c>
      <c r="BP293" s="39">
        <f t="shared" si="323"/>
        <v>0.89535464604496495</v>
      </c>
      <c r="BQ293" s="39">
        <v>0.15707919440143209</v>
      </c>
      <c r="BR293" s="39">
        <f t="shared" si="336"/>
        <v>0.84292080559856797</v>
      </c>
      <c r="BS293" s="48">
        <v>0.77397063796530297</v>
      </c>
      <c r="BT293" s="49">
        <v>0.22602936203469701</v>
      </c>
      <c r="BU293" s="219"/>
      <c r="CP293" s="21"/>
      <c r="CR293" s="21"/>
      <c r="CS293" s="22"/>
      <c r="CT293" s="22"/>
    </row>
    <row r="294" spans="38:98" x14ac:dyDescent="0.25">
      <c r="AL294" s="6">
        <v>287</v>
      </c>
      <c r="AM294" s="24">
        <v>0.18390140194537599</v>
      </c>
      <c r="AN294" s="24">
        <f t="shared" si="324"/>
        <v>0.81609859805462404</v>
      </c>
      <c r="AO294" s="24">
        <v>0.245389945356626</v>
      </c>
      <c r="AP294" s="24">
        <f t="shared" si="325"/>
        <v>0.75461005464337405</v>
      </c>
      <c r="AQ294" s="24">
        <v>0.10065434513544599</v>
      </c>
      <c r="AR294" s="24">
        <f t="shared" si="326"/>
        <v>0.89934565486455398</v>
      </c>
      <c r="AS294" s="24">
        <f t="shared" si="327"/>
        <v>0.1597501207973957</v>
      </c>
      <c r="AT294" s="25">
        <f t="shared" si="293"/>
        <v>0.8402498792026043</v>
      </c>
      <c r="AU294" s="213">
        <v>0.190810204385433</v>
      </c>
      <c r="AV294" s="213">
        <f t="shared" si="328"/>
        <v>0.80918979561456705</v>
      </c>
      <c r="AW294" s="213">
        <v>0.246094117275199</v>
      </c>
      <c r="AX294" s="213">
        <f t="shared" ref="AX294" si="366">1-AW294</f>
        <v>0.75390588272480097</v>
      </c>
      <c r="AY294" s="213">
        <v>0.109623105750597</v>
      </c>
      <c r="AZ294" s="213">
        <f t="shared" si="339"/>
        <v>0.89037689424940303</v>
      </c>
      <c r="BA294" s="213">
        <f t="shared" si="330"/>
        <v>0.16617943897805462</v>
      </c>
      <c r="BB294" s="213">
        <f t="shared" si="331"/>
        <v>0.83382056102194535</v>
      </c>
      <c r="BC294" s="38">
        <v>0.17992415372370599</v>
      </c>
      <c r="BD294" s="38">
        <f t="shared" si="332"/>
        <v>0.82007584627629404</v>
      </c>
      <c r="BE294" s="38">
        <v>0.24143652583154501</v>
      </c>
      <c r="BF294" s="38">
        <f t="shared" si="332"/>
        <v>0.75856347416845504</v>
      </c>
      <c r="BG294" s="38">
        <v>0.10915603407954701</v>
      </c>
      <c r="BH294" s="38">
        <f t="shared" si="333"/>
        <v>0.89084396592045301</v>
      </c>
      <c r="BI294" s="38">
        <v>0.16151866427219583</v>
      </c>
      <c r="BJ294" s="38">
        <v>0.83848133572780426</v>
      </c>
      <c r="BK294" s="39">
        <v>0.175912750194444</v>
      </c>
      <c r="BL294" s="39">
        <f t="shared" si="334"/>
        <v>0.82408724980555603</v>
      </c>
      <c r="BM294" s="39">
        <v>0.23752341282699599</v>
      </c>
      <c r="BN294" s="39">
        <f t="shared" si="335"/>
        <v>0.76247658717300404</v>
      </c>
      <c r="BO294" s="39">
        <v>0.105027708280283</v>
      </c>
      <c r="BP294" s="39">
        <f t="shared" si="323"/>
        <v>0.89497229171971704</v>
      </c>
      <c r="BQ294" s="39">
        <v>0.1574760833194169</v>
      </c>
      <c r="BR294" s="39">
        <f t="shared" si="336"/>
        <v>0.84252391668058313</v>
      </c>
      <c r="BS294" s="48">
        <v>0.77471666780049897</v>
      </c>
      <c r="BT294" s="49">
        <v>0.225283332199501</v>
      </c>
      <c r="BU294" s="219"/>
      <c r="CP294" s="21"/>
      <c r="CR294" s="21"/>
      <c r="CS294" s="22"/>
      <c r="CT294" s="22"/>
    </row>
    <row r="295" spans="38:98" x14ac:dyDescent="0.25">
      <c r="AL295" s="6">
        <v>288</v>
      </c>
      <c r="AM295" s="24">
        <v>0.1842904067642</v>
      </c>
      <c r="AN295" s="24">
        <f t="shared" si="324"/>
        <v>0.81570959323580006</v>
      </c>
      <c r="AO295" s="24">
        <v>0.245827907874926</v>
      </c>
      <c r="AP295" s="24">
        <f t="shared" si="325"/>
        <v>0.75417209212507397</v>
      </c>
      <c r="AQ295" s="24">
        <v>0.101003920609585</v>
      </c>
      <c r="AR295" s="24">
        <f t="shared" si="326"/>
        <v>0.89899607939041504</v>
      </c>
      <c r="AS295" s="24">
        <f t="shared" si="327"/>
        <v>0.16013224838854409</v>
      </c>
      <c r="AT295" s="25">
        <f t="shared" si="293"/>
        <v>0.83986775161145599</v>
      </c>
      <c r="AU295" s="213">
        <v>0.19125137595037101</v>
      </c>
      <c r="AV295" s="213">
        <f t="shared" si="328"/>
        <v>0.80874862404962899</v>
      </c>
      <c r="AW295" s="213">
        <v>0.246553961085622</v>
      </c>
      <c r="AX295" s="213">
        <f t="shared" ref="AX295" si="367">1-AW295</f>
        <v>0.753446038914378</v>
      </c>
      <c r="AY295" s="213">
        <v>0.110013394235046</v>
      </c>
      <c r="AZ295" s="213">
        <f t="shared" si="339"/>
        <v>0.88998660576495403</v>
      </c>
      <c r="BA295" s="213">
        <f t="shared" si="330"/>
        <v>0.16660149894242923</v>
      </c>
      <c r="BB295" s="213">
        <f t="shared" si="331"/>
        <v>0.83339850105757085</v>
      </c>
      <c r="BC295" s="38">
        <v>0.18031606958257701</v>
      </c>
      <c r="BD295" s="38">
        <f t="shared" si="332"/>
        <v>0.81968393041742305</v>
      </c>
      <c r="BE295" s="38">
        <v>0.24186874464392299</v>
      </c>
      <c r="BF295" s="38">
        <f t="shared" si="332"/>
        <v>0.75813125535607706</v>
      </c>
      <c r="BG295" s="38">
        <v>0.109550636296826</v>
      </c>
      <c r="BH295" s="38">
        <f t="shared" si="333"/>
        <v>0.89044936370317396</v>
      </c>
      <c r="BI295" s="38">
        <v>0.16192108553524112</v>
      </c>
      <c r="BJ295" s="38">
        <v>0.83807891446475891</v>
      </c>
      <c r="BK295" s="39">
        <v>0.176307847626748</v>
      </c>
      <c r="BL295" s="39">
        <f t="shared" si="334"/>
        <v>0.823692152373252</v>
      </c>
      <c r="BM295" s="39">
        <v>0.23795007765902401</v>
      </c>
      <c r="BN295" s="39">
        <f t="shared" si="335"/>
        <v>0.76204992234097602</v>
      </c>
      <c r="BO295" s="39">
        <v>0.105410119709822</v>
      </c>
      <c r="BP295" s="39">
        <f t="shared" si="323"/>
        <v>0.89458988029017794</v>
      </c>
      <c r="BQ295" s="39">
        <v>0.15787260569238554</v>
      </c>
      <c r="BR295" s="39">
        <f t="shared" si="336"/>
        <v>0.84212739430761452</v>
      </c>
      <c r="BS295" s="48">
        <v>0.77545810923178404</v>
      </c>
      <c r="BT295" s="49">
        <v>0.22454189076821601</v>
      </c>
      <c r="BU295" s="219"/>
      <c r="CP295" s="21"/>
      <c r="CR295" s="21"/>
      <c r="CS295" s="22"/>
      <c r="CT295" s="22"/>
    </row>
    <row r="296" spans="38:98" x14ac:dyDescent="0.25">
      <c r="AL296" s="6">
        <v>289</v>
      </c>
      <c r="AM296" s="24">
        <v>0.18467966789131501</v>
      </c>
      <c r="AN296" s="24">
        <f t="shared" si="324"/>
        <v>0.81532033210868504</v>
      </c>
      <c r="AO296" s="24">
        <v>0.246264977813591</v>
      </c>
      <c r="AP296" s="24">
        <f t="shared" si="325"/>
        <v>0.75373502218640898</v>
      </c>
      <c r="AQ296" s="24">
        <v>0.101353501545382</v>
      </c>
      <c r="AR296" s="24">
        <f t="shared" si="326"/>
        <v>0.89864649845461797</v>
      </c>
      <c r="AS296" s="24">
        <f t="shared" si="327"/>
        <v>0.16051425265430933</v>
      </c>
      <c r="AT296" s="25">
        <f t="shared" si="293"/>
        <v>0.8394857473456907</v>
      </c>
      <c r="AU296" s="213">
        <v>0.19169196207946901</v>
      </c>
      <c r="AV296" s="213">
        <f t="shared" si="328"/>
        <v>0.80830803792053096</v>
      </c>
      <c r="AW296" s="213">
        <v>0.247012858119108</v>
      </c>
      <c r="AX296" s="213">
        <f t="shared" ref="AX296" si="368">1-AW296</f>
        <v>0.752987141880892</v>
      </c>
      <c r="AY296" s="213">
        <v>0.110403682605568</v>
      </c>
      <c r="AZ296" s="213">
        <f t="shared" si="339"/>
        <v>0.88959631739443201</v>
      </c>
      <c r="BA296" s="213">
        <f t="shared" si="330"/>
        <v>0.1670231596105915</v>
      </c>
      <c r="BB296" s="213">
        <f t="shared" si="331"/>
        <v>0.83297684038940845</v>
      </c>
      <c r="BC296" s="38">
        <v>0.18070766238348501</v>
      </c>
      <c r="BD296" s="38">
        <f t="shared" si="332"/>
        <v>0.81929233761651499</v>
      </c>
      <c r="BE296" s="38">
        <v>0.24230027067051299</v>
      </c>
      <c r="BF296" s="38">
        <f t="shared" si="332"/>
        <v>0.75769972932948704</v>
      </c>
      <c r="BG296" s="38">
        <v>0.109945278216872</v>
      </c>
      <c r="BH296" s="38">
        <f t="shared" si="333"/>
        <v>0.89005472178312806</v>
      </c>
      <c r="BI296" s="38">
        <v>0.16232326557285948</v>
      </c>
      <c r="BJ296" s="38">
        <v>0.83767673442714052</v>
      </c>
      <c r="BK296" s="39">
        <v>0.176702362839778</v>
      </c>
      <c r="BL296" s="39">
        <f t="shared" si="334"/>
        <v>0.82329763716022197</v>
      </c>
      <c r="BM296" s="39">
        <v>0.238375811352699</v>
      </c>
      <c r="BN296" s="39">
        <f t="shared" si="335"/>
        <v>0.76162418864730097</v>
      </c>
      <c r="BO296" s="39">
        <v>0.105792578598051</v>
      </c>
      <c r="BP296" s="39">
        <f t="shared" si="323"/>
        <v>0.89420742140194898</v>
      </c>
      <c r="BQ296" s="39">
        <v>0.15826875524655543</v>
      </c>
      <c r="BR296" s="39">
        <f t="shared" si="336"/>
        <v>0.84173124475344463</v>
      </c>
      <c r="BS296" s="48">
        <v>0.77619496909733898</v>
      </c>
      <c r="BT296" s="49">
        <v>0.22380503090266099</v>
      </c>
      <c r="BU296" s="219"/>
      <c r="CP296" s="21"/>
      <c r="CR296" s="21"/>
      <c r="CS296" s="22"/>
      <c r="CT296" s="22"/>
    </row>
    <row r="297" spans="38:98" x14ac:dyDescent="0.25">
      <c r="AL297" s="6">
        <v>290</v>
      </c>
      <c r="AM297" s="24">
        <v>0.18506926065316601</v>
      </c>
      <c r="AN297" s="24">
        <f t="shared" si="324"/>
        <v>0.81493073934683402</v>
      </c>
      <c r="AO297" s="24">
        <v>0.24670110679191001</v>
      </c>
      <c r="AP297" s="24">
        <f t="shared" si="325"/>
        <v>0.75329889320808996</v>
      </c>
      <c r="AQ297" s="24">
        <v>0.10170309055714399</v>
      </c>
      <c r="AR297" s="24">
        <f t="shared" si="326"/>
        <v>0.89829690944285601</v>
      </c>
      <c r="AS297" s="24">
        <f t="shared" si="327"/>
        <v>0.16089614702090702</v>
      </c>
      <c r="AT297" s="25">
        <f t="shared" si="293"/>
        <v>0.83910385297909307</v>
      </c>
      <c r="AU297" s="213">
        <v>0.19213196357435799</v>
      </c>
      <c r="AV297" s="213">
        <f t="shared" si="328"/>
        <v>0.80786803642564198</v>
      </c>
      <c r="AW297" s="213">
        <v>0.247470814535762</v>
      </c>
      <c r="AX297" s="213">
        <f t="shared" ref="AX297" si="369">1-AW297</f>
        <v>0.75252918546423797</v>
      </c>
      <c r="AY297" s="213">
        <v>0.11079396951373099</v>
      </c>
      <c r="AZ297" s="213">
        <f t="shared" si="339"/>
        <v>0.88920603048626901</v>
      </c>
      <c r="BA297" s="213">
        <f t="shared" si="330"/>
        <v>0.16744442202759249</v>
      </c>
      <c r="BB297" s="213">
        <f t="shared" si="331"/>
        <v>0.83255557797240753</v>
      </c>
      <c r="BC297" s="38">
        <v>0.181098953590179</v>
      </c>
      <c r="BD297" s="38">
        <f t="shared" si="332"/>
        <v>0.81890104640982098</v>
      </c>
      <c r="BE297" s="38">
        <v>0.24273109925012301</v>
      </c>
      <c r="BF297" s="38">
        <f t="shared" si="332"/>
        <v>0.75726890074987696</v>
      </c>
      <c r="BG297" s="38">
        <v>0.110339960583356</v>
      </c>
      <c r="BH297" s="38">
        <f t="shared" si="333"/>
        <v>0.88966003941664396</v>
      </c>
      <c r="BI297" s="38">
        <v>0.16272521030882753</v>
      </c>
      <c r="BJ297" s="38">
        <v>0.83727478969117242</v>
      </c>
      <c r="BK297" s="39">
        <v>0.17709628323314699</v>
      </c>
      <c r="BL297" s="39">
        <f t="shared" si="334"/>
        <v>0.82290371676685303</v>
      </c>
      <c r="BM297" s="39">
        <v>0.238800622905043</v>
      </c>
      <c r="BN297" s="39">
        <f t="shared" si="335"/>
        <v>0.761199377094957</v>
      </c>
      <c r="BO297" s="39">
        <v>0.106175075299368</v>
      </c>
      <c r="BP297" s="39">
        <f t="shared" si="323"/>
        <v>0.89382492470063202</v>
      </c>
      <c r="BQ297" s="39">
        <v>0.15866452570814474</v>
      </c>
      <c r="BR297" s="39">
        <f t="shared" si="336"/>
        <v>0.84133547429185529</v>
      </c>
      <c r="BS297" s="48">
        <v>0.77692725423534503</v>
      </c>
      <c r="BT297" s="49">
        <v>0.22307274576465499</v>
      </c>
      <c r="BU297" s="219"/>
      <c r="CP297" s="21"/>
      <c r="CR297" s="21"/>
      <c r="CS297" s="22"/>
      <c r="CT297" s="22"/>
    </row>
    <row r="298" spans="38:98" x14ac:dyDescent="0.25">
      <c r="AL298" s="6">
        <v>291</v>
      </c>
      <c r="AM298" s="24">
        <v>0.185459260376198</v>
      </c>
      <c r="AN298" s="24">
        <f t="shared" si="324"/>
        <v>0.81454073962380202</v>
      </c>
      <c r="AO298" s="24">
        <v>0.247136246429175</v>
      </c>
      <c r="AP298" s="24">
        <f t="shared" si="325"/>
        <v>0.75286375357082502</v>
      </c>
      <c r="AQ298" s="24">
        <v>0.102052690259175</v>
      </c>
      <c r="AR298" s="24">
        <f t="shared" si="326"/>
        <v>0.89794730974082504</v>
      </c>
      <c r="AS298" s="24">
        <f t="shared" si="327"/>
        <v>0.16127794491455213</v>
      </c>
      <c r="AT298" s="25">
        <f t="shared" si="293"/>
        <v>0.83872205508544795</v>
      </c>
      <c r="AU298" s="213">
        <v>0.19257138123666501</v>
      </c>
      <c r="AV298" s="213">
        <f t="shared" si="328"/>
        <v>0.80742861876333505</v>
      </c>
      <c r="AW298" s="213">
        <v>0.247927836495692</v>
      </c>
      <c r="AX298" s="213">
        <f t="shared" ref="AX298" si="370">1-AW298</f>
        <v>0.75207216350430794</v>
      </c>
      <c r="AY298" s="213">
        <v>0.111184253611104</v>
      </c>
      <c r="AZ298" s="213">
        <f t="shared" si="339"/>
        <v>0.88881574638889604</v>
      </c>
      <c r="BA298" s="213">
        <f t="shared" si="330"/>
        <v>0.16786528723848315</v>
      </c>
      <c r="BB298" s="213">
        <f t="shared" si="331"/>
        <v>0.83213471276151685</v>
      </c>
      <c r="BC298" s="38">
        <v>0.18148996466640699</v>
      </c>
      <c r="BD298" s="38">
        <f t="shared" si="332"/>
        <v>0.81851003533359301</v>
      </c>
      <c r="BE298" s="38">
        <v>0.24316122572155999</v>
      </c>
      <c r="BF298" s="38">
        <f t="shared" si="332"/>
        <v>0.75683877427844004</v>
      </c>
      <c r="BG298" s="38">
        <v>0.110734684139949</v>
      </c>
      <c r="BH298" s="38">
        <f t="shared" si="333"/>
        <v>0.88926531586005098</v>
      </c>
      <c r="BI298" s="38">
        <v>0.1631269256669215</v>
      </c>
      <c r="BJ298" s="38">
        <v>0.83687307433307856</v>
      </c>
      <c r="BK298" s="39">
        <v>0.17748959620646601</v>
      </c>
      <c r="BL298" s="39">
        <f t="shared" si="334"/>
        <v>0.82251040379353402</v>
      </c>
      <c r="BM298" s="39">
        <v>0.239224521313077</v>
      </c>
      <c r="BN298" s="39">
        <f t="shared" si="335"/>
        <v>0.76077547868692297</v>
      </c>
      <c r="BO298" s="39">
        <v>0.10655760016816999</v>
      </c>
      <c r="BP298" s="39">
        <f t="shared" si="323"/>
        <v>0.89344239983183005</v>
      </c>
      <c r="BQ298" s="39">
        <v>0.15905991080337037</v>
      </c>
      <c r="BR298" s="39">
        <f t="shared" si="336"/>
        <v>0.84094008919662966</v>
      </c>
      <c r="BS298" s="48">
        <v>0.77765497148398299</v>
      </c>
      <c r="BT298" s="49">
        <v>0.22234502851601701</v>
      </c>
      <c r="BU298" s="219"/>
      <c r="CP298" s="21"/>
      <c r="CR298" s="21"/>
      <c r="CS298" s="22"/>
      <c r="CT298" s="22"/>
    </row>
    <row r="299" spans="38:98" x14ac:dyDescent="0.25">
      <c r="AL299" s="6">
        <v>292</v>
      </c>
      <c r="AM299" s="24">
        <v>0.185849742386856</v>
      </c>
      <c r="AN299" s="24">
        <f t="shared" si="324"/>
        <v>0.81415025761314397</v>
      </c>
      <c r="AO299" s="24">
        <v>0.24757034834467401</v>
      </c>
      <c r="AP299" s="24">
        <f t="shared" si="325"/>
        <v>0.75242965165532594</v>
      </c>
      <c r="AQ299" s="24">
        <v>0.10240230326578099</v>
      </c>
      <c r="AR299" s="24">
        <f t="shared" si="326"/>
        <v>0.89759769673421896</v>
      </c>
      <c r="AS299" s="24">
        <f t="shared" si="327"/>
        <v>0.16165965976145966</v>
      </c>
      <c r="AT299" s="25">
        <f t="shared" si="293"/>
        <v>0.83834034023854032</v>
      </c>
      <c r="AU299" s="213">
        <v>0.193010215868019</v>
      </c>
      <c r="AV299" s="213">
        <f t="shared" si="328"/>
        <v>0.80698978413198097</v>
      </c>
      <c r="AW299" s="213">
        <v>0.24838393015900301</v>
      </c>
      <c r="AX299" s="213">
        <f t="shared" ref="AX299" si="371">1-AW299</f>
        <v>0.75161606984099705</v>
      </c>
      <c r="AY299" s="213">
        <v>0.11157453354925601</v>
      </c>
      <c r="AZ299" s="213">
        <f t="shared" si="339"/>
        <v>0.88842546645074405</v>
      </c>
      <c r="BA299" s="213">
        <f t="shared" si="330"/>
        <v>0.16828575628831435</v>
      </c>
      <c r="BB299" s="213">
        <f t="shared" si="331"/>
        <v>0.83171424371168579</v>
      </c>
      <c r="BC299" s="38">
        <v>0.18188071707591699</v>
      </c>
      <c r="BD299" s="38">
        <f t="shared" si="332"/>
        <v>0.81811928292408298</v>
      </c>
      <c r="BE299" s="38">
        <v>0.24359064542363201</v>
      </c>
      <c r="BF299" s="38">
        <f t="shared" si="332"/>
        <v>0.75640935457636793</v>
      </c>
      <c r="BG299" s="38">
        <v>0.11112944963032199</v>
      </c>
      <c r="BH299" s="38">
        <f t="shared" si="333"/>
        <v>0.88887055036967799</v>
      </c>
      <c r="BI299" s="38">
        <v>0.16352841757091774</v>
      </c>
      <c r="BJ299" s="38">
        <v>0.83647158242908226</v>
      </c>
      <c r="BK299" s="39">
        <v>0.17788228915934701</v>
      </c>
      <c r="BL299" s="39">
        <f t="shared" si="334"/>
        <v>0.82211771084065299</v>
      </c>
      <c r="BM299" s="39">
        <v>0.23964751557382299</v>
      </c>
      <c r="BN299" s="39">
        <f t="shared" si="335"/>
        <v>0.76035248442617698</v>
      </c>
      <c r="BO299" s="39">
        <v>0.106940143558858</v>
      </c>
      <c r="BP299" s="39">
        <f t="shared" si="323"/>
        <v>0.89305985644114205</v>
      </c>
      <c r="BQ299" s="39">
        <v>0.15945490425845155</v>
      </c>
      <c r="BR299" s="39">
        <f t="shared" si="336"/>
        <v>0.84054509574154845</v>
      </c>
      <c r="BS299" s="48">
        <v>0.778378127681434</v>
      </c>
      <c r="BT299" s="49">
        <v>0.221621872318566</v>
      </c>
      <c r="BU299" s="219"/>
      <c r="CP299" s="21"/>
      <c r="CR299" s="21"/>
      <c r="CS299" s="22"/>
      <c r="CT299" s="22"/>
    </row>
    <row r="300" spans="38:98" x14ac:dyDescent="0.25">
      <c r="AL300" s="6">
        <v>293</v>
      </c>
      <c r="AM300" s="24">
        <v>0.18624078201158401</v>
      </c>
      <c r="AN300" s="24">
        <f t="shared" si="324"/>
        <v>0.81375921798841599</v>
      </c>
      <c r="AO300" s="24">
        <v>0.248003364157699</v>
      </c>
      <c r="AP300" s="24">
        <f t="shared" si="325"/>
        <v>0.75199663584230103</v>
      </c>
      <c r="AQ300" s="24">
        <v>0.10275193219126801</v>
      </c>
      <c r="AR300" s="24">
        <f t="shared" si="326"/>
        <v>0.89724806780873201</v>
      </c>
      <c r="AS300" s="24">
        <f t="shared" si="327"/>
        <v>0.16204130498784508</v>
      </c>
      <c r="AT300" s="25">
        <f t="shared" ref="AT300:AT363" si="372">(AP300*0.23)+(AN300*0.31)+(AR300*0.46)</f>
        <v>0.83795869501215492</v>
      </c>
      <c r="AU300" s="213">
        <v>0.19344846827004999</v>
      </c>
      <c r="AV300" s="213">
        <f t="shared" si="328"/>
        <v>0.80655153172994998</v>
      </c>
      <c r="AW300" s="213">
        <v>0.248839101685803</v>
      </c>
      <c r="AX300" s="213">
        <f t="shared" ref="AX300" si="373">1-AW300</f>
        <v>0.75116089831419697</v>
      </c>
      <c r="AY300" s="213">
        <v>0.111964807979757</v>
      </c>
      <c r="AZ300" s="213">
        <f t="shared" si="339"/>
        <v>0.88803519202024295</v>
      </c>
      <c r="BA300" s="213">
        <f t="shared" si="330"/>
        <v>0.16870583022213842</v>
      </c>
      <c r="BB300" s="213">
        <f t="shared" si="331"/>
        <v>0.83129416977786164</v>
      </c>
      <c r="BC300" s="38">
        <v>0.18227123228245901</v>
      </c>
      <c r="BD300" s="38">
        <f t="shared" si="332"/>
        <v>0.81772876771754099</v>
      </c>
      <c r="BE300" s="38">
        <v>0.24401935369514599</v>
      </c>
      <c r="BF300" s="38">
        <f t="shared" si="332"/>
        <v>0.75598064630485395</v>
      </c>
      <c r="BG300" s="38">
        <v>0.111524257798146</v>
      </c>
      <c r="BH300" s="38">
        <f t="shared" si="333"/>
        <v>0.88847574220185399</v>
      </c>
      <c r="BI300" s="38">
        <v>0.16392969194459303</v>
      </c>
      <c r="BJ300" s="38">
        <v>0.83607030805540694</v>
      </c>
      <c r="BK300" s="39">
        <v>0.1782743494914</v>
      </c>
      <c r="BL300" s="39">
        <f t="shared" si="334"/>
        <v>0.82172565050860003</v>
      </c>
      <c r="BM300" s="39">
        <v>0.24006961468430299</v>
      </c>
      <c r="BN300" s="39">
        <f t="shared" si="335"/>
        <v>0.75993038531569701</v>
      </c>
      <c r="BO300" s="39">
        <v>0.107322695825828</v>
      </c>
      <c r="BP300" s="39">
        <f t="shared" si="323"/>
        <v>0.89267730417417201</v>
      </c>
      <c r="BQ300" s="39">
        <v>0.15984949979960456</v>
      </c>
      <c r="BR300" s="39">
        <f t="shared" si="336"/>
        <v>0.8401505002003955</v>
      </c>
      <c r="BS300" s="48">
        <v>0.77909672966587795</v>
      </c>
      <c r="BT300" s="49">
        <v>0.22090327033412199</v>
      </c>
      <c r="BU300" s="219"/>
      <c r="CP300" s="21"/>
      <c r="CR300" s="21"/>
      <c r="CS300" s="22"/>
      <c r="CT300" s="22"/>
    </row>
    <row r="301" spans="38:98" x14ac:dyDescent="0.25">
      <c r="AL301" s="6">
        <v>294</v>
      </c>
      <c r="AM301" s="24">
        <v>0.18663245457682801</v>
      </c>
      <c r="AN301" s="24">
        <f t="shared" si="324"/>
        <v>0.81336754542317202</v>
      </c>
      <c r="AO301" s="24">
        <v>0.24843524548754101</v>
      </c>
      <c r="AP301" s="24">
        <f t="shared" si="325"/>
        <v>0.75156475451245897</v>
      </c>
      <c r="AQ301" s="24">
        <v>0.103101579649941</v>
      </c>
      <c r="AR301" s="24">
        <f t="shared" si="326"/>
        <v>0.89689842035005896</v>
      </c>
      <c r="AS301" s="24">
        <f t="shared" si="327"/>
        <v>0.16242289401992399</v>
      </c>
      <c r="AT301" s="25">
        <f t="shared" si="372"/>
        <v>0.83757710598007606</v>
      </c>
      <c r="AU301" s="213">
        <v>0.193886139244385</v>
      </c>
      <c r="AV301" s="213">
        <f t="shared" si="328"/>
        <v>0.80611386075561497</v>
      </c>
      <c r="AW301" s="213">
        <v>0.249293357236197</v>
      </c>
      <c r="AX301" s="213">
        <f t="shared" ref="AX301" si="374">1-AW301</f>
        <v>0.75070664276380294</v>
      </c>
      <c r="AY301" s="213">
        <v>0.112355075554176</v>
      </c>
      <c r="AZ301" s="213">
        <f t="shared" si="339"/>
        <v>0.88764492444582399</v>
      </c>
      <c r="BA301" s="213">
        <f t="shared" si="330"/>
        <v>0.16912551008500562</v>
      </c>
      <c r="BB301" s="213">
        <f t="shared" si="331"/>
        <v>0.83087448991499435</v>
      </c>
      <c r="BC301" s="38">
        <v>0.182661531749781</v>
      </c>
      <c r="BD301" s="38">
        <f t="shared" si="332"/>
        <v>0.81733846825021894</v>
      </c>
      <c r="BE301" s="38">
        <v>0.24444734587491199</v>
      </c>
      <c r="BF301" s="38">
        <f t="shared" si="332"/>
        <v>0.75555265412508799</v>
      </c>
      <c r="BG301" s="38">
        <v>0.111919109387093</v>
      </c>
      <c r="BH301" s="38">
        <f t="shared" si="333"/>
        <v>0.88808089061290696</v>
      </c>
      <c r="BI301" s="38">
        <v>0.16433075471172465</v>
      </c>
      <c r="BJ301" s="38">
        <v>0.83566924528827535</v>
      </c>
      <c r="BK301" s="39">
        <v>0.17866576460223901</v>
      </c>
      <c r="BL301" s="39">
        <f t="shared" si="334"/>
        <v>0.82133423539776096</v>
      </c>
      <c r="BM301" s="39">
        <v>0.24049082764153701</v>
      </c>
      <c r="BN301" s="39">
        <f t="shared" si="335"/>
        <v>0.75950917235846305</v>
      </c>
      <c r="BO301" s="39">
        <v>0.10770524732348</v>
      </c>
      <c r="BP301" s="39">
        <f t="shared" si="323"/>
        <v>0.89229475267652003</v>
      </c>
      <c r="BQ301" s="39">
        <v>0.1602436911530484</v>
      </c>
      <c r="BR301" s="39">
        <f t="shared" si="336"/>
        <v>0.83975630884695152</v>
      </c>
      <c r="BS301" s="48">
        <v>0.77981078427549599</v>
      </c>
      <c r="BT301" s="49">
        <v>0.22018921572450401</v>
      </c>
      <c r="BU301" s="219"/>
      <c r="CP301" s="21"/>
      <c r="CR301" s="21"/>
      <c r="CS301" s="22"/>
      <c r="CT301" s="22"/>
    </row>
    <row r="302" spans="38:98" x14ac:dyDescent="0.25">
      <c r="AL302" s="6">
        <v>295</v>
      </c>
      <c r="AM302" s="24">
        <v>0.18702483540903</v>
      </c>
      <c r="AN302" s="24">
        <f t="shared" si="324"/>
        <v>0.81297516459096997</v>
      </c>
      <c r="AO302" s="24">
        <v>0.24886594395348999</v>
      </c>
      <c r="AP302" s="24">
        <f t="shared" si="325"/>
        <v>0.75113405604651007</v>
      </c>
      <c r="AQ302" s="24">
        <v>0.10345124825610599</v>
      </c>
      <c r="AR302" s="24">
        <f t="shared" si="326"/>
        <v>0.89654875174389403</v>
      </c>
      <c r="AS302" s="24">
        <f t="shared" si="327"/>
        <v>0.16280444028391075</v>
      </c>
      <c r="AT302" s="25">
        <f t="shared" si="372"/>
        <v>0.83719555971608928</v>
      </c>
      <c r="AU302" s="213">
        <v>0.194323229592653</v>
      </c>
      <c r="AV302" s="213">
        <f t="shared" si="328"/>
        <v>0.80567677040734698</v>
      </c>
      <c r="AW302" s="213">
        <v>0.249746702970291</v>
      </c>
      <c r="AX302" s="213">
        <f t="shared" ref="AX302" si="375">1-AW302</f>
        <v>0.750253297029709</v>
      </c>
      <c r="AY302" s="213">
        <v>0.11274533492408</v>
      </c>
      <c r="AZ302" s="213">
        <f t="shared" si="339"/>
        <v>0.88725466507591999</v>
      </c>
      <c r="BA302" s="213">
        <f t="shared" si="330"/>
        <v>0.16954479692196614</v>
      </c>
      <c r="BB302" s="213">
        <f t="shared" si="331"/>
        <v>0.83045520307803389</v>
      </c>
      <c r="BC302" s="38">
        <v>0.18305163694163101</v>
      </c>
      <c r="BD302" s="38">
        <f t="shared" si="332"/>
        <v>0.81694836305836893</v>
      </c>
      <c r="BE302" s="38">
        <v>0.24487461730173499</v>
      </c>
      <c r="BF302" s="38">
        <f t="shared" si="332"/>
        <v>0.75512538269826501</v>
      </c>
      <c r="BG302" s="38">
        <v>0.11231400514083199</v>
      </c>
      <c r="BH302" s="38">
        <f t="shared" si="333"/>
        <v>0.88768599485916799</v>
      </c>
      <c r="BI302" s="38">
        <v>0.16473161179608736</v>
      </c>
      <c r="BJ302" s="38">
        <v>0.83526838820391269</v>
      </c>
      <c r="BK302" s="39">
        <v>0.179056521891474</v>
      </c>
      <c r="BL302" s="39">
        <f t="shared" si="334"/>
        <v>0.82094347810852597</v>
      </c>
      <c r="BM302" s="39">
        <v>0.24091116344254701</v>
      </c>
      <c r="BN302" s="39">
        <f t="shared" si="335"/>
        <v>0.75908883655745296</v>
      </c>
      <c r="BO302" s="39">
        <v>0.108087788406211</v>
      </c>
      <c r="BP302" s="39">
        <f t="shared" si="323"/>
        <v>0.89191221159378897</v>
      </c>
      <c r="BQ302" s="39">
        <v>0.16063747204499984</v>
      </c>
      <c r="BR302" s="39">
        <f t="shared" si="336"/>
        <v>0.83936252795500021</v>
      </c>
      <c r="BS302" s="48">
        <v>0.78052029834847003</v>
      </c>
      <c r="BT302" s="49">
        <v>0.21947970165153</v>
      </c>
      <c r="BU302" s="219"/>
      <c r="CP302" s="21"/>
      <c r="CR302" s="21"/>
      <c r="CS302" s="22"/>
      <c r="CT302" s="22"/>
    </row>
    <row r="303" spans="38:98" x14ac:dyDescent="0.25">
      <c r="AL303" s="6">
        <v>296</v>
      </c>
      <c r="AM303" s="24">
        <v>0.187417999834637</v>
      </c>
      <c r="AN303" s="24">
        <f t="shared" si="324"/>
        <v>0.81258200016536297</v>
      </c>
      <c r="AO303" s="24">
        <v>0.249295411174835</v>
      </c>
      <c r="AP303" s="24">
        <f t="shared" si="325"/>
        <v>0.750704588825165</v>
      </c>
      <c r="AQ303" s="24">
        <v>0.103800940624068</v>
      </c>
      <c r="AR303" s="24">
        <f t="shared" si="326"/>
        <v>0.89619905937593203</v>
      </c>
      <c r="AS303" s="24">
        <f t="shared" si="327"/>
        <v>0.1631859572060208</v>
      </c>
      <c r="AT303" s="25">
        <f t="shared" si="372"/>
        <v>0.8368140427939792</v>
      </c>
      <c r="AU303" s="213">
        <v>0.194759740116483</v>
      </c>
      <c r="AV303" s="213">
        <f t="shared" si="328"/>
        <v>0.805240259883517</v>
      </c>
      <c r="AW303" s="213">
        <v>0.25019914504819302</v>
      </c>
      <c r="AX303" s="213">
        <f t="shared" ref="AX303" si="376">1-AW303</f>
        <v>0.74980085495180693</v>
      </c>
      <c r="AY303" s="213">
        <v>0.11313558474104</v>
      </c>
      <c r="AZ303" s="213">
        <f t="shared" si="339"/>
        <v>0.88686441525895998</v>
      </c>
      <c r="BA303" s="213">
        <f t="shared" si="330"/>
        <v>0.16996369177807255</v>
      </c>
      <c r="BB303" s="213">
        <f t="shared" si="331"/>
        <v>0.83003630822192753</v>
      </c>
      <c r="BC303" s="38">
        <v>0.18344156932175801</v>
      </c>
      <c r="BD303" s="38">
        <f t="shared" si="332"/>
        <v>0.81655843067824196</v>
      </c>
      <c r="BE303" s="38">
        <v>0.245301163314425</v>
      </c>
      <c r="BF303" s="38">
        <f t="shared" si="332"/>
        <v>0.75469883668557503</v>
      </c>
      <c r="BG303" s="38">
        <v>0.112708945803036</v>
      </c>
      <c r="BH303" s="38">
        <f t="shared" si="333"/>
        <v>0.88729105419696397</v>
      </c>
      <c r="BI303" s="38">
        <v>0.16513226912145929</v>
      </c>
      <c r="BJ303" s="38">
        <v>0.83486773087854071</v>
      </c>
      <c r="BK303" s="39">
        <v>0.17944660875871701</v>
      </c>
      <c r="BL303" s="39">
        <f t="shared" si="334"/>
        <v>0.82055339124128301</v>
      </c>
      <c r="BM303" s="39">
        <v>0.24133063108435601</v>
      </c>
      <c r="BN303" s="39">
        <f t="shared" si="335"/>
        <v>0.75866936891564396</v>
      </c>
      <c r="BO303" s="39">
        <v>0.10847030942841999</v>
      </c>
      <c r="BP303" s="39">
        <f t="shared" si="323"/>
        <v>0.89152969057158005</v>
      </c>
      <c r="BQ303" s="39">
        <v>0.16103083620167735</v>
      </c>
      <c r="BR303" s="39">
        <f t="shared" si="336"/>
        <v>0.83896916379832276</v>
      </c>
      <c r="BS303" s="48">
        <v>0.78122527872298098</v>
      </c>
      <c r="BT303" s="49">
        <v>0.218774721277019</v>
      </c>
      <c r="BU303" s="219"/>
      <c r="CP303" s="21"/>
      <c r="CR303" s="21"/>
      <c r="CS303" s="22"/>
      <c r="CT303" s="22"/>
    </row>
    <row r="304" spans="38:98" x14ac:dyDescent="0.25">
      <c r="AL304" s="6">
        <v>297</v>
      </c>
      <c r="AM304" s="24">
        <v>0.18781202318009299</v>
      </c>
      <c r="AN304" s="24">
        <f t="shared" si="324"/>
        <v>0.81218797681990695</v>
      </c>
      <c r="AO304" s="24">
        <v>0.249723598770868</v>
      </c>
      <c r="AP304" s="24">
        <f t="shared" si="325"/>
        <v>0.75027640122913197</v>
      </c>
      <c r="AQ304" s="24">
        <v>0.104150659368133</v>
      </c>
      <c r="AR304" s="24">
        <f t="shared" si="326"/>
        <v>0.89584934063186705</v>
      </c>
      <c r="AS304" s="24">
        <f t="shared" si="327"/>
        <v>0.16356745821246965</v>
      </c>
      <c r="AT304" s="25">
        <f t="shared" si="372"/>
        <v>0.83643254178753035</v>
      </c>
      <c r="AU304" s="213">
        <v>0.19519567161750501</v>
      </c>
      <c r="AV304" s="213">
        <f t="shared" si="328"/>
        <v>0.80480432838249505</v>
      </c>
      <c r="AW304" s="213">
        <v>0.25065068963000903</v>
      </c>
      <c r="AX304" s="213">
        <f t="shared" ref="AX304" si="377">1-AW304</f>
        <v>0.74934931036999097</v>
      </c>
      <c r="AY304" s="213">
        <v>0.113525823656625</v>
      </c>
      <c r="AZ304" s="213">
        <f t="shared" si="339"/>
        <v>0.886474176343375</v>
      </c>
      <c r="BA304" s="213">
        <f t="shared" si="330"/>
        <v>0.17038219569837615</v>
      </c>
      <c r="BB304" s="213">
        <f t="shared" si="331"/>
        <v>0.82961780430162391</v>
      </c>
      <c r="BC304" s="38">
        <v>0.18383135035390999</v>
      </c>
      <c r="BD304" s="38">
        <f t="shared" si="332"/>
        <v>0.81616864964609004</v>
      </c>
      <c r="BE304" s="38">
        <v>0.24572697925178799</v>
      </c>
      <c r="BF304" s="38">
        <f t="shared" si="332"/>
        <v>0.75427302074821201</v>
      </c>
      <c r="BG304" s="38">
        <v>0.113103932117375</v>
      </c>
      <c r="BH304" s="38">
        <f t="shared" si="333"/>
        <v>0.88689606788262498</v>
      </c>
      <c r="BI304" s="38">
        <v>0.16553273261161583</v>
      </c>
      <c r="BJ304" s="38">
        <v>0.83446726738838417</v>
      </c>
      <c r="BK304" s="39">
        <v>0.17983601260357901</v>
      </c>
      <c r="BL304" s="39">
        <f t="shared" si="334"/>
        <v>0.82016398739642105</v>
      </c>
      <c r="BM304" s="39">
        <v>0.241749239563984</v>
      </c>
      <c r="BN304" s="39">
        <f t="shared" si="335"/>
        <v>0.75825076043601602</v>
      </c>
      <c r="BO304" s="39">
        <v>0.108852800744504</v>
      </c>
      <c r="BP304" s="39">
        <f t="shared" si="323"/>
        <v>0.89114719925549601</v>
      </c>
      <c r="BQ304" s="39">
        <v>0.16142377734929766</v>
      </c>
      <c r="BR304" s="39">
        <f t="shared" si="336"/>
        <v>0.83857622265070231</v>
      </c>
      <c r="BS304" s="48">
        <v>0.78192573223720796</v>
      </c>
      <c r="BT304" s="49">
        <v>0.21807426776279201</v>
      </c>
      <c r="BU304" s="219"/>
      <c r="CP304" s="21"/>
      <c r="CR304" s="21"/>
      <c r="CS304" s="22"/>
      <c r="CT304" s="22"/>
    </row>
    <row r="305" spans="38:98" x14ac:dyDescent="0.25">
      <c r="AL305" s="6">
        <v>298</v>
      </c>
      <c r="AM305" s="24">
        <v>0.188206980771843</v>
      </c>
      <c r="AN305" s="24">
        <f t="shared" si="324"/>
        <v>0.81179301922815705</v>
      </c>
      <c r="AO305" s="24">
        <v>0.25015045836088001</v>
      </c>
      <c r="AP305" s="24">
        <f t="shared" si="325"/>
        <v>0.74984954163911999</v>
      </c>
      <c r="AQ305" s="24">
        <v>0.104500407102606</v>
      </c>
      <c r="AR305" s="24">
        <f t="shared" si="326"/>
        <v>0.895499592897394</v>
      </c>
      <c r="AS305" s="24">
        <f t="shared" si="327"/>
        <v>0.16394895672947252</v>
      </c>
      <c r="AT305" s="25">
        <f t="shared" si="372"/>
        <v>0.83605104327052748</v>
      </c>
      <c r="AU305" s="213">
        <v>0.19563102489734499</v>
      </c>
      <c r="AV305" s="213">
        <f t="shared" si="328"/>
        <v>0.80436897510265504</v>
      </c>
      <c r="AW305" s="213">
        <v>0.25110134287584401</v>
      </c>
      <c r="AX305" s="213">
        <f t="shared" ref="AX305" si="378">1-AW305</f>
        <v>0.74889865712415604</v>
      </c>
      <c r="AY305" s="213">
        <v>0.113916050322403</v>
      </c>
      <c r="AZ305" s="213">
        <f t="shared" si="339"/>
        <v>0.88608394967759696</v>
      </c>
      <c r="BA305" s="213">
        <f t="shared" si="330"/>
        <v>0.17080030972792645</v>
      </c>
      <c r="BB305" s="213">
        <f t="shared" si="331"/>
        <v>0.82919969027207352</v>
      </c>
      <c r="BC305" s="38">
        <v>0.18422100150183601</v>
      </c>
      <c r="BD305" s="38">
        <f t="shared" si="332"/>
        <v>0.81577899849816404</v>
      </c>
      <c r="BE305" s="38">
        <v>0.24615206045263299</v>
      </c>
      <c r="BF305" s="38">
        <f t="shared" si="332"/>
        <v>0.75384793954736695</v>
      </c>
      <c r="BG305" s="38">
        <v>0.11349896482752</v>
      </c>
      <c r="BH305" s="38">
        <f t="shared" si="333"/>
        <v>0.88650103517248002</v>
      </c>
      <c r="BI305" s="38">
        <v>0.16593300819033396</v>
      </c>
      <c r="BJ305" s="38">
        <v>0.83406699180966615</v>
      </c>
      <c r="BK305" s="39">
        <v>0.18022472082567301</v>
      </c>
      <c r="BL305" s="39">
        <f t="shared" si="334"/>
        <v>0.81977527917432702</v>
      </c>
      <c r="BM305" s="39">
        <v>0.242166997878453</v>
      </c>
      <c r="BN305" s="39">
        <f t="shared" si="335"/>
        <v>0.75783300212154703</v>
      </c>
      <c r="BO305" s="39">
        <v>0.109235252708864</v>
      </c>
      <c r="BP305" s="39">
        <f t="shared" si="323"/>
        <v>0.89076474729113597</v>
      </c>
      <c r="BQ305" s="39">
        <v>0.16181628921408026</v>
      </c>
      <c r="BR305" s="39">
        <f t="shared" si="336"/>
        <v>0.8381837107859198</v>
      </c>
      <c r="BS305" s="48">
        <v>0.782621665729333</v>
      </c>
      <c r="BT305" s="49">
        <v>0.217378334270667</v>
      </c>
      <c r="BU305" s="219"/>
      <c r="CP305" s="21"/>
      <c r="CR305" s="21"/>
      <c r="CS305" s="22"/>
      <c r="CT305" s="22"/>
    </row>
    <row r="306" spans="38:98" x14ac:dyDescent="0.25">
      <c r="AL306" s="6">
        <v>299</v>
      </c>
      <c r="AM306" s="24">
        <v>0.18860294793633101</v>
      </c>
      <c r="AN306" s="24">
        <f t="shared" si="324"/>
        <v>0.81139705206366897</v>
      </c>
      <c r="AO306" s="24">
        <v>0.25057594156416002</v>
      </c>
      <c r="AP306" s="24">
        <f t="shared" si="325"/>
        <v>0.74942405843584003</v>
      </c>
      <c r="AQ306" s="24">
        <v>0.104850186441793</v>
      </c>
      <c r="AR306" s="24">
        <f t="shared" si="326"/>
        <v>0.895149813558207</v>
      </c>
      <c r="AS306" s="24">
        <f t="shared" si="327"/>
        <v>0.16433046618324421</v>
      </c>
      <c r="AT306" s="25">
        <f t="shared" si="372"/>
        <v>0.83566953381675591</v>
      </c>
      <c r="AU306" s="213">
        <v>0.196065800757634</v>
      </c>
      <c r="AV306" s="213">
        <f t="shared" si="328"/>
        <v>0.80393419924236598</v>
      </c>
      <c r="AW306" s="213">
        <v>0.25155111094580601</v>
      </c>
      <c r="AX306" s="213">
        <f t="shared" ref="AX306" si="379">1-AW306</f>
        <v>0.74844888905419404</v>
      </c>
      <c r="AY306" s="213">
        <v>0.114306263389943</v>
      </c>
      <c r="AZ306" s="213">
        <f t="shared" si="339"/>
        <v>0.88569373661005701</v>
      </c>
      <c r="BA306" s="213">
        <f t="shared" si="330"/>
        <v>0.1712180349117757</v>
      </c>
      <c r="BB306" s="213">
        <f t="shared" si="331"/>
        <v>0.82878196508822433</v>
      </c>
      <c r="BC306" s="38">
        <v>0.184610544229284</v>
      </c>
      <c r="BD306" s="38">
        <f t="shared" si="332"/>
        <v>0.81538945577071598</v>
      </c>
      <c r="BE306" s="38">
        <v>0.24657640225576799</v>
      </c>
      <c r="BF306" s="38">
        <f t="shared" si="332"/>
        <v>0.75342359774423207</v>
      </c>
      <c r="BG306" s="38">
        <v>0.11389404467714299</v>
      </c>
      <c r="BH306" s="38">
        <f t="shared" si="333"/>
        <v>0.88610595532285696</v>
      </c>
      <c r="BI306" s="38">
        <v>0.16633310178139044</v>
      </c>
      <c r="BJ306" s="38">
        <v>0.83366689821860951</v>
      </c>
      <c r="BK306" s="39">
        <v>0.180612720824609</v>
      </c>
      <c r="BL306" s="39">
        <f t="shared" si="334"/>
        <v>0.819387279175391</v>
      </c>
      <c r="BM306" s="39">
        <v>0.24258391502478399</v>
      </c>
      <c r="BN306" s="39">
        <f t="shared" si="335"/>
        <v>0.75741608497521606</v>
      </c>
      <c r="BO306" s="39">
        <v>0.109617655675896</v>
      </c>
      <c r="BP306" s="39">
        <f t="shared" si="323"/>
        <v>0.89038234432410401</v>
      </c>
      <c r="BQ306" s="39">
        <v>0.16220836552224127</v>
      </c>
      <c r="BR306" s="39">
        <f t="shared" si="336"/>
        <v>0.83779163447775873</v>
      </c>
      <c r="BS306" s="48">
        <v>0.78331308603753602</v>
      </c>
      <c r="BT306" s="42">
        <v>0.21668691396246401</v>
      </c>
      <c r="BU306" s="219"/>
      <c r="CP306" s="21"/>
      <c r="CR306" s="21"/>
      <c r="CS306" s="22"/>
      <c r="CT306" s="22"/>
    </row>
    <row r="307" spans="38:98" x14ac:dyDescent="0.25">
      <c r="AL307" s="6">
        <v>300</v>
      </c>
      <c r="AM307" s="24">
        <v>0.189000000000002</v>
      </c>
      <c r="AN307" s="24">
        <f t="shared" si="324"/>
        <v>0.81099999999999794</v>
      </c>
      <c r="AO307" s="24">
        <v>0.250999999999999</v>
      </c>
      <c r="AP307" s="24">
        <f t="shared" si="325"/>
        <v>0.749000000000001</v>
      </c>
      <c r="AQ307" s="24">
        <v>0.1052</v>
      </c>
      <c r="AR307" s="24">
        <f t="shared" si="326"/>
        <v>0.89480000000000004</v>
      </c>
      <c r="AS307" s="24">
        <f t="shared" si="327"/>
        <v>0.16471200000000041</v>
      </c>
      <c r="AT307" s="25">
        <f t="shared" si="372"/>
        <v>0.83528799999999959</v>
      </c>
      <c r="AU307" s="213">
        <v>0.19650000000000001</v>
      </c>
      <c r="AV307" s="213">
        <f t="shared" si="328"/>
        <v>0.80349999999999999</v>
      </c>
      <c r="AW307" s="213">
        <v>0.252</v>
      </c>
      <c r="AX307" s="213">
        <f t="shared" ref="AX307" si="380">1-AW307</f>
        <v>0.748</v>
      </c>
      <c r="AY307" s="213">
        <v>0.114696461510815</v>
      </c>
      <c r="AZ307" s="213">
        <f t="shared" si="339"/>
        <v>0.88530353848918497</v>
      </c>
      <c r="BA307" s="213">
        <f t="shared" si="330"/>
        <v>0.17163537229497491</v>
      </c>
      <c r="BB307" s="213">
        <f t="shared" si="331"/>
        <v>0.82836462770502506</v>
      </c>
      <c r="BC307" s="38">
        <v>0.185000000000003</v>
      </c>
      <c r="BD307" s="38">
        <f t="shared" si="332"/>
        <v>0.81499999999999706</v>
      </c>
      <c r="BE307" s="38">
        <v>0.246999999999999</v>
      </c>
      <c r="BF307" s="38">
        <f t="shared" si="332"/>
        <v>0.753000000000001</v>
      </c>
      <c r="BG307" s="38">
        <v>0.114289172409914</v>
      </c>
      <c r="BH307" s="38">
        <f t="shared" si="333"/>
        <v>0.88571082759008601</v>
      </c>
      <c r="BI307" s="38">
        <v>0.16673301930856116</v>
      </c>
      <c r="BJ307" s="38">
        <v>0.8332669806914389</v>
      </c>
      <c r="BK307" s="39">
        <v>0.18099999999999999</v>
      </c>
      <c r="BL307" s="39">
        <f t="shared" si="334"/>
        <v>0.81899999999999995</v>
      </c>
      <c r="BM307" s="39">
        <v>0.24299999999999999</v>
      </c>
      <c r="BN307" s="39">
        <f t="shared" si="335"/>
        <v>0.75700000000000001</v>
      </c>
      <c r="BO307" s="39">
        <v>0.109999999999999</v>
      </c>
      <c r="BP307" s="39">
        <f t="shared" si="323"/>
        <v>0.89000000000000101</v>
      </c>
      <c r="BQ307" s="39">
        <v>0.16259999999999955</v>
      </c>
      <c r="BR307" s="39">
        <f t="shared" si="336"/>
        <v>0.83740000000000059</v>
      </c>
      <c r="BS307" s="48">
        <v>0.78400000000000003</v>
      </c>
      <c r="BT307" s="49">
        <v>0.216</v>
      </c>
      <c r="BU307" s="219"/>
      <c r="CP307" s="21"/>
      <c r="CR307" s="21"/>
      <c r="CS307" s="22"/>
      <c r="CT307" s="22"/>
    </row>
    <row r="308" spans="38:98" x14ac:dyDescent="0.25">
      <c r="AL308" s="6">
        <v>301</v>
      </c>
      <c r="AM308" s="24">
        <v>0.18939819517180301</v>
      </c>
      <c r="AN308" s="24">
        <f t="shared" si="324"/>
        <v>0.81060180482819699</v>
      </c>
      <c r="AO308" s="24">
        <v>0.251422595383887</v>
      </c>
      <c r="AP308" s="24">
        <f t="shared" si="325"/>
        <v>0.748577404616113</v>
      </c>
      <c r="AQ308" s="24">
        <v>0.10554984978849399</v>
      </c>
      <c r="AR308" s="24">
        <f t="shared" si="326"/>
        <v>0.89445015021150598</v>
      </c>
      <c r="AS308" s="24">
        <f t="shared" si="327"/>
        <v>0.1650935683442602</v>
      </c>
      <c r="AT308" s="25">
        <f t="shared" si="372"/>
        <v>0.83490643165573986</v>
      </c>
      <c r="AU308" s="213">
        <v>0.19693362358042801</v>
      </c>
      <c r="AV308" s="213">
        <f t="shared" si="328"/>
        <v>0.80306637641957201</v>
      </c>
      <c r="AW308" s="213">
        <v>0.25244801579096698</v>
      </c>
      <c r="AX308" s="213">
        <f t="shared" ref="AX308" si="381">1-AW308</f>
        <v>0.74755198420903302</v>
      </c>
      <c r="AY308" s="213">
        <v>0.11508664352757</v>
      </c>
      <c r="AZ308" s="213">
        <f t="shared" si="339"/>
        <v>0.88491335647242997</v>
      </c>
      <c r="BA308" s="213">
        <f t="shared" si="330"/>
        <v>0.17205232296453729</v>
      </c>
      <c r="BB308" s="213">
        <f t="shared" si="331"/>
        <v>0.82794767703546279</v>
      </c>
      <c r="BC308" s="38">
        <v>0.18538938608597</v>
      </c>
      <c r="BD308" s="38">
        <f t="shared" si="332"/>
        <v>0.81461061391403</v>
      </c>
      <c r="BE308" s="38">
        <v>0.24742285022218599</v>
      </c>
      <c r="BF308" s="38">
        <f t="shared" si="332"/>
        <v>0.75257714977781398</v>
      </c>
      <c r="BG308" s="38">
        <v>0.114684348446596</v>
      </c>
      <c r="BH308" s="38">
        <f t="shared" si="333"/>
        <v>0.88531565155340397</v>
      </c>
      <c r="BI308" s="38">
        <v>0.16713276552318765</v>
      </c>
      <c r="BJ308" s="38">
        <v>0.83286723447681243</v>
      </c>
      <c r="BK308" s="39">
        <v>0.181386548827184</v>
      </c>
      <c r="BL308" s="39">
        <f t="shared" si="334"/>
        <v>0.81861345117281603</v>
      </c>
      <c r="BM308" s="39">
        <v>0.24341526085029899</v>
      </c>
      <c r="BN308" s="39">
        <f t="shared" si="335"/>
        <v>0.75658473914970104</v>
      </c>
      <c r="BO308" s="39">
        <v>0.110382277753435</v>
      </c>
      <c r="BP308" s="39">
        <f t="shared" si="323"/>
        <v>0.88961772224656499</v>
      </c>
      <c r="BQ308" s="39">
        <v>0.16299118789857589</v>
      </c>
      <c r="BR308" s="39">
        <f t="shared" si="336"/>
        <v>0.83700881210142408</v>
      </c>
      <c r="BS308" s="48">
        <v>0.78468241834643704</v>
      </c>
      <c r="BT308" s="49">
        <v>0.21531758165356299</v>
      </c>
      <c r="BU308" s="219"/>
      <c r="CP308" s="21"/>
      <c r="CR308" s="21"/>
      <c r="CS308" s="22"/>
      <c r="CT308" s="22"/>
    </row>
    <row r="309" spans="38:98" x14ac:dyDescent="0.25">
      <c r="AL309" s="6">
        <v>302</v>
      </c>
      <c r="AM309" s="24">
        <v>0.18979752319068999</v>
      </c>
      <c r="AN309" s="24">
        <f t="shared" si="324"/>
        <v>0.81020247680931001</v>
      </c>
      <c r="AO309" s="24">
        <v>0.25184372981611403</v>
      </c>
      <c r="AP309" s="24">
        <f t="shared" si="325"/>
        <v>0.74815627018388597</v>
      </c>
      <c r="AQ309" s="24">
        <v>0.105899735406389</v>
      </c>
      <c r="AR309" s="24">
        <f t="shared" si="326"/>
        <v>0.89410026459361103</v>
      </c>
      <c r="AS309" s="24">
        <f t="shared" si="327"/>
        <v>0.16547516833375905</v>
      </c>
      <c r="AT309" s="25">
        <f t="shared" si="372"/>
        <v>0.83452483166624103</v>
      </c>
      <c r="AU309" s="213">
        <v>0.19736667307233</v>
      </c>
      <c r="AV309" s="213">
        <f t="shared" si="328"/>
        <v>0.80263332692766998</v>
      </c>
      <c r="AW309" s="213">
        <v>0.25289516244098398</v>
      </c>
      <c r="AX309" s="213">
        <f t="shared" ref="AX309" si="382">1-AW309</f>
        <v>0.74710483755901602</v>
      </c>
      <c r="AY309" s="213">
        <v>0.115476809046687</v>
      </c>
      <c r="AZ309" s="213">
        <f t="shared" si="339"/>
        <v>0.884523190953313</v>
      </c>
      <c r="BA309" s="213">
        <f t="shared" si="330"/>
        <v>0.17246888817532463</v>
      </c>
      <c r="BB309" s="213">
        <f t="shared" si="331"/>
        <v>0.82753111182467531</v>
      </c>
      <c r="BC309" s="38">
        <v>0.18577870299207799</v>
      </c>
      <c r="BD309" s="38">
        <f t="shared" si="332"/>
        <v>0.81422129700792201</v>
      </c>
      <c r="BE309" s="38">
        <v>0.247844954251384</v>
      </c>
      <c r="BF309" s="38">
        <f t="shared" si="332"/>
        <v>0.75215504574861602</v>
      </c>
      <c r="BG309" s="38">
        <v>0.115079571916319</v>
      </c>
      <c r="BH309" s="38">
        <f t="shared" si="333"/>
        <v>0.88492042808368099</v>
      </c>
      <c r="BI309" s="38">
        <v>0.16753234048686924</v>
      </c>
      <c r="BJ309" s="38">
        <v>0.83246765951313073</v>
      </c>
      <c r="BK309" s="39">
        <v>0.18177237008441399</v>
      </c>
      <c r="BL309" s="39">
        <f t="shared" si="334"/>
        <v>0.81822762991558595</v>
      </c>
      <c r="BM309" s="39">
        <v>0.24382970181859401</v>
      </c>
      <c r="BN309" s="39">
        <f t="shared" si="335"/>
        <v>0.75617029818140602</v>
      </c>
      <c r="BO309" s="39">
        <v>0.110764487879924</v>
      </c>
      <c r="BP309" s="39">
        <f t="shared" si="323"/>
        <v>0.88923551212007601</v>
      </c>
      <c r="BQ309" s="39">
        <v>0.16338193056920999</v>
      </c>
      <c r="BR309" s="39">
        <f t="shared" si="336"/>
        <v>0.83661806943078998</v>
      </c>
      <c r="BS309" s="48">
        <v>0.78536036737270098</v>
      </c>
      <c r="BT309" s="49">
        <v>0.21463963262729899</v>
      </c>
      <c r="BU309" s="219"/>
      <c r="CP309" s="21"/>
      <c r="CR309" s="21"/>
      <c r="CS309" s="22"/>
      <c r="CT309" s="22"/>
    </row>
    <row r="310" spans="38:98" x14ac:dyDescent="0.25">
      <c r="AL310" s="6">
        <v>303</v>
      </c>
      <c r="AM310" s="24">
        <v>0.19019795667812001</v>
      </c>
      <c r="AN310" s="24">
        <f t="shared" si="324"/>
        <v>0.80980204332187999</v>
      </c>
      <c r="AO310" s="24">
        <v>0.252263415493169</v>
      </c>
      <c r="AP310" s="24">
        <f t="shared" si="325"/>
        <v>0.747736584506831</v>
      </c>
      <c r="AQ310" s="24">
        <v>0.106249655849762</v>
      </c>
      <c r="AR310" s="24">
        <f t="shared" si="326"/>
        <v>0.89375034415023802</v>
      </c>
      <c r="AS310" s="24">
        <f t="shared" si="327"/>
        <v>0.16585679382453658</v>
      </c>
      <c r="AT310" s="25">
        <f t="shared" si="372"/>
        <v>0.83414320617546345</v>
      </c>
      <c r="AU310" s="213">
        <v>0.19779915020347399</v>
      </c>
      <c r="AV310" s="213">
        <f t="shared" si="328"/>
        <v>0.80220084979652606</v>
      </c>
      <c r="AW310" s="213">
        <v>0.25334144366476002</v>
      </c>
      <c r="AX310" s="213">
        <f t="shared" ref="AX310" si="383">1-AW310</f>
        <v>0.74665855633523992</v>
      </c>
      <c r="AY310" s="213">
        <v>0.11586695786562801</v>
      </c>
      <c r="AZ310" s="213">
        <f t="shared" si="339"/>
        <v>0.88413304213437205</v>
      </c>
      <c r="BA310" s="213">
        <f t="shared" si="330"/>
        <v>0.17288506922416064</v>
      </c>
      <c r="BB310" s="213">
        <f t="shared" si="331"/>
        <v>0.82711493077583942</v>
      </c>
      <c r="BC310" s="38">
        <v>0.18616794703144801</v>
      </c>
      <c r="BD310" s="38">
        <f t="shared" si="332"/>
        <v>0.81383205296855199</v>
      </c>
      <c r="BE310" s="38">
        <v>0.248266314614699</v>
      </c>
      <c r="BF310" s="38">
        <f t="shared" si="332"/>
        <v>0.75173368538530094</v>
      </c>
      <c r="BG310" s="38">
        <v>0.115474841625303</v>
      </c>
      <c r="BH310" s="38">
        <f t="shared" si="333"/>
        <v>0.88452515837469703</v>
      </c>
      <c r="BI310" s="38">
        <v>0.16793174308876901</v>
      </c>
      <c r="BJ310" s="38">
        <v>0.83206825691123099</v>
      </c>
      <c r="BK310" s="39">
        <v>0.18215746962567</v>
      </c>
      <c r="BL310" s="39">
        <f t="shared" si="334"/>
        <v>0.81784253037432997</v>
      </c>
      <c r="BM310" s="39">
        <v>0.244243326196974</v>
      </c>
      <c r="BN310" s="39">
        <f t="shared" si="335"/>
        <v>0.75575667380302602</v>
      </c>
      <c r="BO310" s="39">
        <v>0.11114663104105001</v>
      </c>
      <c r="BP310" s="39">
        <f t="shared" si="323"/>
        <v>0.88885336895894995</v>
      </c>
      <c r="BQ310" s="39">
        <v>0.16377223088814474</v>
      </c>
      <c r="BR310" s="39">
        <f t="shared" si="336"/>
        <v>0.83622776911185526</v>
      </c>
      <c r="BS310" s="48">
        <v>0.78603387726617602</v>
      </c>
      <c r="BT310" s="49">
        <v>0.21396612273382401</v>
      </c>
      <c r="BU310" s="219"/>
      <c r="CP310" s="21"/>
      <c r="CR310" s="21"/>
      <c r="CS310" s="22"/>
      <c r="CT310" s="22"/>
    </row>
    <row r="311" spans="38:98" x14ac:dyDescent="0.25">
      <c r="AL311" s="6">
        <v>304</v>
      </c>
      <c r="AM311" s="24">
        <v>0.19059946825555099</v>
      </c>
      <c r="AN311" s="24">
        <f t="shared" si="324"/>
        <v>0.80940053174444904</v>
      </c>
      <c r="AO311" s="24">
        <v>0.25268166461154201</v>
      </c>
      <c r="AP311" s="24">
        <f t="shared" si="325"/>
        <v>0.74731833538845804</v>
      </c>
      <c r="AQ311" s="24">
        <v>0.106599610114691</v>
      </c>
      <c r="AR311" s="24">
        <f t="shared" si="326"/>
        <v>0.89340038988530901</v>
      </c>
      <c r="AS311" s="24">
        <f t="shared" si="327"/>
        <v>0.16623843867263333</v>
      </c>
      <c r="AT311" s="25">
        <f t="shared" si="372"/>
        <v>0.83376156132736678</v>
      </c>
      <c r="AU311" s="213">
        <v>0.19823105670162999</v>
      </c>
      <c r="AV311" s="213">
        <f t="shared" si="328"/>
        <v>0.80176894329837001</v>
      </c>
      <c r="AW311" s="213">
        <v>0.253786863177004</v>
      </c>
      <c r="AX311" s="213">
        <f t="shared" ref="AX311" si="384">1-AW311</f>
        <v>0.74621313682299606</v>
      </c>
      <c r="AY311" s="213">
        <v>0.11625708978185501</v>
      </c>
      <c r="AZ311" s="213">
        <f t="shared" si="339"/>
        <v>0.88374291021814499</v>
      </c>
      <c r="BA311" s="213">
        <f t="shared" si="330"/>
        <v>0.17330086740786951</v>
      </c>
      <c r="BB311" s="213">
        <f t="shared" si="331"/>
        <v>0.82669913259213046</v>
      </c>
      <c r="BC311" s="38">
        <v>0.186557114517201</v>
      </c>
      <c r="BD311" s="38">
        <f t="shared" si="332"/>
        <v>0.81344288548279897</v>
      </c>
      <c r="BE311" s="38">
        <v>0.24868693383923701</v>
      </c>
      <c r="BF311" s="38">
        <f t="shared" si="332"/>
        <v>0.75131306616076299</v>
      </c>
      <c r="BG311" s="38">
        <v>0.11587015637977</v>
      </c>
      <c r="BH311" s="38">
        <f t="shared" si="333"/>
        <v>0.88412984362023006</v>
      </c>
      <c r="BI311" s="38">
        <v>0.16833097221805102</v>
      </c>
      <c r="BJ311" s="38">
        <v>0.83166902778194907</v>
      </c>
      <c r="BK311" s="39">
        <v>0.182541853304932</v>
      </c>
      <c r="BL311" s="39">
        <f t="shared" si="334"/>
        <v>0.817458146695068</v>
      </c>
      <c r="BM311" s="39">
        <v>0.244656137277528</v>
      </c>
      <c r="BN311" s="39">
        <f t="shared" si="335"/>
        <v>0.755343862722472</v>
      </c>
      <c r="BO311" s="39">
        <v>0.111528707898395</v>
      </c>
      <c r="BP311" s="39">
        <f t="shared" si="323"/>
        <v>0.88847129210160503</v>
      </c>
      <c r="BQ311" s="39">
        <v>0.16416209173162208</v>
      </c>
      <c r="BR311" s="39">
        <f t="shared" si="336"/>
        <v>0.835837908268378</v>
      </c>
      <c r="BS311" s="48">
        <v>0.78670297821424695</v>
      </c>
      <c r="BT311" s="49">
        <v>0.21329702178575299</v>
      </c>
      <c r="BU311" s="219"/>
      <c r="CP311" s="21"/>
      <c r="CR311" s="21"/>
      <c r="CS311" s="22"/>
      <c r="CT311" s="22"/>
    </row>
    <row r="312" spans="38:98" x14ac:dyDescent="0.25">
      <c r="AL312" s="6">
        <v>305</v>
      </c>
      <c r="AM312" s="24">
        <v>0.19100203054444201</v>
      </c>
      <c r="AN312" s="24">
        <f t="shared" si="324"/>
        <v>0.80899796945555802</v>
      </c>
      <c r="AO312" s="24">
        <v>0.253098489367722</v>
      </c>
      <c r="AP312" s="24">
        <f t="shared" si="325"/>
        <v>0.74690151063227805</v>
      </c>
      <c r="AQ312" s="24">
        <v>0.106949597197252</v>
      </c>
      <c r="AR312" s="24">
        <f t="shared" si="326"/>
        <v>0.89305040280274794</v>
      </c>
      <c r="AS312" s="24">
        <f t="shared" si="327"/>
        <v>0.16662009673408901</v>
      </c>
      <c r="AT312" s="25">
        <f t="shared" si="372"/>
        <v>0.83337990326591105</v>
      </c>
      <c r="AU312" s="213">
        <v>0.198662394294565</v>
      </c>
      <c r="AV312" s="213">
        <f t="shared" si="328"/>
        <v>0.801337605705435</v>
      </c>
      <c r="AW312" s="213">
        <v>0.25423142469242799</v>
      </c>
      <c r="AX312" s="213">
        <f t="shared" ref="AX312" si="385">1-AW312</f>
        <v>0.74576857530757201</v>
      </c>
      <c r="AY312" s="213">
        <v>0.11664720459283</v>
      </c>
      <c r="AZ312" s="213">
        <f t="shared" si="339"/>
        <v>0.88335279540717004</v>
      </c>
      <c r="BA312" s="213">
        <f t="shared" si="330"/>
        <v>0.17371628402327538</v>
      </c>
      <c r="BB312" s="213">
        <f t="shared" si="331"/>
        <v>0.82628371597672468</v>
      </c>
      <c r="BC312" s="38">
        <v>0.18694620176245799</v>
      </c>
      <c r="BD312" s="38">
        <f t="shared" si="332"/>
        <v>0.81305379823754198</v>
      </c>
      <c r="BE312" s="38">
        <v>0.249106814452106</v>
      </c>
      <c r="BF312" s="38">
        <f t="shared" si="332"/>
        <v>0.75089318554789397</v>
      </c>
      <c r="BG312" s="38">
        <v>0.116265514985941</v>
      </c>
      <c r="BH312" s="38">
        <f t="shared" si="333"/>
        <v>0.88373448501405905</v>
      </c>
      <c r="BI312" s="38">
        <v>0.16873002676387922</v>
      </c>
      <c r="BJ312" s="38">
        <v>0.83126997323612084</v>
      </c>
      <c r="BK312" s="39">
        <v>0.182925526976179</v>
      </c>
      <c r="BL312" s="39">
        <f t="shared" si="334"/>
        <v>0.81707447302382097</v>
      </c>
      <c r="BM312" s="39">
        <v>0.245068138352347</v>
      </c>
      <c r="BN312" s="39">
        <f t="shared" si="335"/>
        <v>0.75493186164765302</v>
      </c>
      <c r="BO312" s="39">
        <v>0.111910719113544</v>
      </c>
      <c r="BP312" s="39">
        <f t="shared" si="323"/>
        <v>0.888089280886456</v>
      </c>
      <c r="BQ312" s="39">
        <v>0.16455151597588555</v>
      </c>
      <c r="BR312" s="39">
        <f t="shared" si="336"/>
        <v>0.83544848402411442</v>
      </c>
      <c r="BS312" s="48">
        <v>0.78736770040430104</v>
      </c>
      <c r="BT312" s="49">
        <v>0.21263229959569899</v>
      </c>
      <c r="BU312" s="219"/>
      <c r="CP312" s="21"/>
      <c r="CR312" s="21"/>
      <c r="CS312" s="22"/>
      <c r="CT312" s="22"/>
    </row>
    <row r="313" spans="38:98" x14ac:dyDescent="0.25">
      <c r="AL313" s="6">
        <v>306</v>
      </c>
      <c r="AM313" s="24">
        <v>0.19140561616624999</v>
      </c>
      <c r="AN313" s="24">
        <f t="shared" si="324"/>
        <v>0.80859438383375004</v>
      </c>
      <c r="AO313" s="24">
        <v>0.25351390195819801</v>
      </c>
      <c r="AP313" s="24">
        <f t="shared" si="325"/>
        <v>0.74648609804180199</v>
      </c>
      <c r="AQ313" s="24">
        <v>0.107299616093522</v>
      </c>
      <c r="AR313" s="24">
        <f t="shared" si="326"/>
        <v>0.89270038390647799</v>
      </c>
      <c r="AS313" s="24">
        <f t="shared" si="327"/>
        <v>0.16700176186494317</v>
      </c>
      <c r="AT313" s="25">
        <f t="shared" si="372"/>
        <v>0.83299823813505691</v>
      </c>
      <c r="AU313" s="213">
        <v>0.19909316471004701</v>
      </c>
      <c r="AV313" s="213">
        <f t="shared" si="328"/>
        <v>0.80090683528995299</v>
      </c>
      <c r="AW313" s="213">
        <v>0.25467513192574098</v>
      </c>
      <c r="AX313" s="213">
        <f t="shared" ref="AX313" si="386">1-AW313</f>
        <v>0.74532486807425902</v>
      </c>
      <c r="AY313" s="213">
        <v>0.117037302096015</v>
      </c>
      <c r="AZ313" s="213">
        <f t="shared" si="339"/>
        <v>0.88296269790398496</v>
      </c>
      <c r="BA313" s="213">
        <f t="shared" si="330"/>
        <v>0.17413132036720191</v>
      </c>
      <c r="BB313" s="213">
        <f t="shared" si="331"/>
        <v>0.82586867963279809</v>
      </c>
      <c r="BC313" s="38">
        <v>0.18733520508034099</v>
      </c>
      <c r="BD313" s="38">
        <f t="shared" si="332"/>
        <v>0.81266479491965904</v>
      </c>
      <c r="BE313" s="38">
        <v>0.24952595898041099</v>
      </c>
      <c r="BF313" s="38">
        <f t="shared" si="332"/>
        <v>0.75047404101958903</v>
      </c>
      <c r="BG313" s="38">
        <v>0.11666091625003699</v>
      </c>
      <c r="BH313" s="38">
        <f t="shared" si="333"/>
        <v>0.88333908374996306</v>
      </c>
      <c r="BI313" s="38">
        <v>0.16912890561541727</v>
      </c>
      <c r="BJ313" s="38">
        <v>0.83087109438458284</v>
      </c>
      <c r="BK313" s="39">
        <v>0.18330849649339101</v>
      </c>
      <c r="BL313" s="39">
        <f t="shared" si="334"/>
        <v>0.81669150350660902</v>
      </c>
      <c r="BM313" s="39">
        <v>0.24547933271351899</v>
      </c>
      <c r="BN313" s="39">
        <f t="shared" si="335"/>
        <v>0.75452066728648104</v>
      </c>
      <c r="BO313" s="39">
        <v>0.112292665348079</v>
      </c>
      <c r="BP313" s="39">
        <f t="shared" si="323"/>
        <v>0.88770733465192098</v>
      </c>
      <c r="BQ313" s="39">
        <v>0.16494050649717693</v>
      </c>
      <c r="BR313" s="39">
        <f t="shared" si="336"/>
        <v>0.83505949350282316</v>
      </c>
      <c r="BS313" s="48">
        <v>0.78802807402372199</v>
      </c>
      <c r="BT313" s="49">
        <v>0.21197192597627801</v>
      </c>
      <c r="BU313" s="219"/>
      <c r="CP313" s="21"/>
      <c r="CR313" s="21"/>
      <c r="CS313" s="22"/>
      <c r="CT313" s="22"/>
    </row>
    <row r="314" spans="38:98" x14ac:dyDescent="0.25">
      <c r="AL314" s="6">
        <v>307</v>
      </c>
      <c r="AM314" s="24">
        <v>0.19181019774243399</v>
      </c>
      <c r="AN314" s="24">
        <f t="shared" si="324"/>
        <v>0.80818980225756598</v>
      </c>
      <c r="AO314" s="24">
        <v>0.25392791457946001</v>
      </c>
      <c r="AP314" s="24">
        <f t="shared" si="325"/>
        <v>0.74607208542054004</v>
      </c>
      <c r="AQ314" s="24">
        <v>0.10764966579957699</v>
      </c>
      <c r="AR314" s="24">
        <f t="shared" si="326"/>
        <v>0.89235033420042298</v>
      </c>
      <c r="AS314" s="24">
        <f t="shared" si="327"/>
        <v>0.16738342792123576</v>
      </c>
      <c r="AT314" s="25">
        <f t="shared" si="372"/>
        <v>0.83261657207876416</v>
      </c>
      <c r="AU314" s="213">
        <v>0.199523369675847</v>
      </c>
      <c r="AV314" s="213">
        <f t="shared" si="328"/>
        <v>0.80047663032415306</v>
      </c>
      <c r="AW314" s="213">
        <v>0.25511798859165302</v>
      </c>
      <c r="AX314" s="213">
        <f t="shared" ref="AX314" si="387">1-AW314</f>
        <v>0.74488201140834698</v>
      </c>
      <c r="AY314" s="213">
        <v>0.117427382088871</v>
      </c>
      <c r="AZ314" s="213">
        <f t="shared" si="339"/>
        <v>0.88257261791112895</v>
      </c>
      <c r="BA314" s="213">
        <f t="shared" si="330"/>
        <v>0.17454597773647343</v>
      </c>
      <c r="BB314" s="213">
        <f t="shared" si="331"/>
        <v>0.8254540222635266</v>
      </c>
      <c r="BC314" s="38">
        <v>0.18772412078397099</v>
      </c>
      <c r="BD314" s="38">
        <f t="shared" si="332"/>
        <v>0.81227587921602895</v>
      </c>
      <c r="BE314" s="38">
        <v>0.24994436995125799</v>
      </c>
      <c r="BF314" s="38">
        <f t="shared" si="332"/>
        <v>0.75005563004874198</v>
      </c>
      <c r="BG314" s="38">
        <v>0.117056358978279</v>
      </c>
      <c r="BH314" s="38">
        <f t="shared" si="333"/>
        <v>0.88294364102172096</v>
      </c>
      <c r="BI314" s="38">
        <v>0.16952760766182867</v>
      </c>
      <c r="BJ314" s="38">
        <v>0.83047239233817127</v>
      </c>
      <c r="BK314" s="39">
        <v>0.18369076771054901</v>
      </c>
      <c r="BL314" s="39">
        <f t="shared" si="334"/>
        <v>0.81630923228945096</v>
      </c>
      <c r="BM314" s="39">
        <v>0.245889723653135</v>
      </c>
      <c r="BN314" s="39">
        <f t="shared" si="335"/>
        <v>0.754110276346865</v>
      </c>
      <c r="BO314" s="39">
        <v>0.112674547263584</v>
      </c>
      <c r="BP314" s="39">
        <f t="shared" si="323"/>
        <v>0.88732545273641605</v>
      </c>
      <c r="BQ314" s="39">
        <v>0.1653290661717399</v>
      </c>
      <c r="BR314" s="39">
        <f t="shared" si="336"/>
        <v>0.83467093382826019</v>
      </c>
      <c r="BS314" s="48">
        <v>0.78868412925989495</v>
      </c>
      <c r="BT314" s="49">
        <v>0.21131587074010499</v>
      </c>
      <c r="BU314" s="219"/>
      <c r="CP314" s="21"/>
      <c r="CR314" s="21"/>
      <c r="CS314" s="22"/>
      <c r="CT314" s="22"/>
    </row>
    <row r="315" spans="38:98" x14ac:dyDescent="0.25">
      <c r="AL315" s="6">
        <v>308</v>
      </c>
      <c r="AM315" s="24">
        <v>0.19221574789445001</v>
      </c>
      <c r="AN315" s="24">
        <f t="shared" si="324"/>
        <v>0.80778425210555005</v>
      </c>
      <c r="AO315" s="24">
        <v>0.254340539427997</v>
      </c>
      <c r="AP315" s="24">
        <f t="shared" si="325"/>
        <v>0.74565946057200305</v>
      </c>
      <c r="AQ315" s="24">
        <v>0.10799974531149401</v>
      </c>
      <c r="AR315" s="24">
        <f t="shared" si="326"/>
        <v>0.89200025468850597</v>
      </c>
      <c r="AS315" s="24">
        <f t="shared" si="327"/>
        <v>0.16776508875900606</v>
      </c>
      <c r="AT315" s="25">
        <f t="shared" si="372"/>
        <v>0.83223491124099391</v>
      </c>
      <c r="AU315" s="213">
        <v>0.199953010919731</v>
      </c>
      <c r="AV315" s="213">
        <f t="shared" si="328"/>
        <v>0.80004698908026906</v>
      </c>
      <c r="AW315" s="213">
        <v>0.25555999840487498</v>
      </c>
      <c r="AX315" s="213">
        <f t="shared" ref="AX315" si="388">1-AW315</f>
        <v>0.74444000159512502</v>
      </c>
      <c r="AY315" s="213">
        <v>0.11781744436886001</v>
      </c>
      <c r="AZ315" s="213">
        <f t="shared" si="339"/>
        <v>0.88218255563114001</v>
      </c>
      <c r="BA315" s="213">
        <f t="shared" si="330"/>
        <v>0.17496025742791346</v>
      </c>
      <c r="BB315" s="213">
        <f t="shared" si="331"/>
        <v>0.82503974257208657</v>
      </c>
      <c r="BC315" s="38">
        <v>0.18811294518646901</v>
      </c>
      <c r="BD315" s="38">
        <f t="shared" si="332"/>
        <v>0.81188705481353096</v>
      </c>
      <c r="BE315" s="38">
        <v>0.25036204989175398</v>
      </c>
      <c r="BF315" s="38">
        <f t="shared" si="332"/>
        <v>0.74963795010824597</v>
      </c>
      <c r="BG315" s="38">
        <v>0.117451841976888</v>
      </c>
      <c r="BH315" s="38">
        <f t="shared" si="333"/>
        <v>0.88254815802311204</v>
      </c>
      <c r="BI315" s="38">
        <v>0.16992613179227731</v>
      </c>
      <c r="BJ315" s="38">
        <v>0.83007386820772278</v>
      </c>
      <c r="BK315" s="39">
        <v>0.18407234648163301</v>
      </c>
      <c r="BL315" s="39">
        <f t="shared" si="334"/>
        <v>0.81592765351836705</v>
      </c>
      <c r="BM315" s="39">
        <v>0.24629931446328401</v>
      </c>
      <c r="BN315" s="39">
        <f t="shared" si="335"/>
        <v>0.75370068553671599</v>
      </c>
      <c r="BO315" s="39">
        <v>0.113056365521642</v>
      </c>
      <c r="BP315" s="39">
        <f t="shared" si="323"/>
        <v>0.886943634478358</v>
      </c>
      <c r="BQ315" s="39">
        <v>0.16571719787581687</v>
      </c>
      <c r="BR315" s="39">
        <f t="shared" si="336"/>
        <v>0.83428280212418326</v>
      </c>
      <c r="BS315" s="48">
        <v>0.78933589630020706</v>
      </c>
      <c r="BT315" s="49">
        <v>0.21066410369979299</v>
      </c>
      <c r="BU315" s="219"/>
      <c r="CP315" s="21"/>
      <c r="CR315" s="21"/>
      <c r="CS315" s="22"/>
      <c r="CT315" s="22"/>
    </row>
    <row r="316" spans="38:98" x14ac:dyDescent="0.25">
      <c r="AL316" s="6">
        <v>309</v>
      </c>
      <c r="AM316" s="24">
        <v>0.19262223924375799</v>
      </c>
      <c r="AN316" s="24">
        <f t="shared" si="324"/>
        <v>0.80737776075624201</v>
      </c>
      <c r="AO316" s="24">
        <v>0.25475178870029902</v>
      </c>
      <c r="AP316" s="24">
        <f t="shared" si="325"/>
        <v>0.74524821129970098</v>
      </c>
      <c r="AQ316" s="24">
        <v>0.108349853625351</v>
      </c>
      <c r="AR316" s="24">
        <f t="shared" si="326"/>
        <v>0.89165014637464901</v>
      </c>
      <c r="AS316" s="24">
        <f t="shared" si="327"/>
        <v>0.16814673823429521</v>
      </c>
      <c r="AT316" s="25">
        <f t="shared" si="372"/>
        <v>0.83185326176570484</v>
      </c>
      <c r="AU316" s="213">
        <v>0.20038209016946801</v>
      </c>
      <c r="AV316" s="213">
        <f t="shared" si="328"/>
        <v>0.79961790983053205</v>
      </c>
      <c r="AW316" s="213">
        <v>0.256001165080115</v>
      </c>
      <c r="AX316" s="213">
        <f t="shared" ref="AX316" si="389">1-AW316</f>
        <v>0.74399883491988494</v>
      </c>
      <c r="AY316" s="213">
        <v>0.118207488733444</v>
      </c>
      <c r="AZ316" s="213">
        <f t="shared" si="339"/>
        <v>0.881792511266556</v>
      </c>
      <c r="BA316" s="213">
        <f t="shared" si="330"/>
        <v>0.17537416073834577</v>
      </c>
      <c r="BB316" s="213">
        <f t="shared" si="331"/>
        <v>0.82462583926165423</v>
      </c>
      <c r="BC316" s="38">
        <v>0.18850167460095599</v>
      </c>
      <c r="BD316" s="38">
        <f t="shared" si="332"/>
        <v>0.81149832539904398</v>
      </c>
      <c r="BE316" s="38">
        <v>0.25077900132900399</v>
      </c>
      <c r="BF316" s="38">
        <f t="shared" si="332"/>
        <v>0.74922099867099601</v>
      </c>
      <c r="BG316" s="38">
        <v>0.117847364052086</v>
      </c>
      <c r="BH316" s="38">
        <f t="shared" si="333"/>
        <v>0.88215263594791404</v>
      </c>
      <c r="BI316" s="38">
        <v>0.17032447689592684</v>
      </c>
      <c r="BJ316" s="38">
        <v>0.82967552310407322</v>
      </c>
      <c r="BK316" s="39">
        <v>0.18445323866062099</v>
      </c>
      <c r="BL316" s="39">
        <f t="shared" si="334"/>
        <v>0.81554676133937898</v>
      </c>
      <c r="BM316" s="39">
        <v>0.24670810843605601</v>
      </c>
      <c r="BN316" s="39">
        <f t="shared" si="335"/>
        <v>0.75329189156394394</v>
      </c>
      <c r="BO316" s="39">
        <v>0.113438120783838</v>
      </c>
      <c r="BP316" s="39">
        <f t="shared" si="323"/>
        <v>0.88656187921616203</v>
      </c>
      <c r="BQ316" s="39">
        <v>0.16610490448565088</v>
      </c>
      <c r="BR316" s="39">
        <f t="shared" si="336"/>
        <v>0.83389509551434915</v>
      </c>
      <c r="BS316" s="48">
        <v>0.78998340533204303</v>
      </c>
      <c r="BT316" s="49">
        <v>0.210016594667957</v>
      </c>
      <c r="BU316" s="219"/>
      <c r="CP316" s="21"/>
      <c r="CR316" s="21"/>
      <c r="CS316" s="22"/>
      <c r="CT316" s="22"/>
    </row>
    <row r="317" spans="38:98" x14ac:dyDescent="0.25">
      <c r="AL317" s="6">
        <v>310</v>
      </c>
      <c r="AM317" s="24">
        <v>0.193029644411815</v>
      </c>
      <c r="AN317" s="24">
        <f t="shared" si="324"/>
        <v>0.80697035558818497</v>
      </c>
      <c r="AO317" s="24">
        <v>0.25516167459285399</v>
      </c>
      <c r="AP317" s="24">
        <f t="shared" si="325"/>
        <v>0.74483832540714601</v>
      </c>
      <c r="AQ317" s="24">
        <v>0.108699989737223</v>
      </c>
      <c r="AR317" s="24">
        <f t="shared" si="326"/>
        <v>0.89130001026277705</v>
      </c>
      <c r="AS317" s="24">
        <f t="shared" si="327"/>
        <v>0.16852837020314165</v>
      </c>
      <c r="AT317" s="25">
        <f t="shared" si="372"/>
        <v>0.83147162979685829</v>
      </c>
      <c r="AU317" s="213">
        <v>0.200810609152827</v>
      </c>
      <c r="AV317" s="213">
        <f t="shared" si="328"/>
        <v>0.799189390847173</v>
      </c>
      <c r="AW317" s="213">
        <v>0.25644149233208502</v>
      </c>
      <c r="AX317" s="213">
        <f t="shared" ref="AX317" si="390">1-AW317</f>
        <v>0.74355850766791498</v>
      </c>
      <c r="AY317" s="213">
        <v>0.118597514980085</v>
      </c>
      <c r="AZ317" s="213">
        <f t="shared" si="339"/>
        <v>0.88140248501991503</v>
      </c>
      <c r="BA317" s="213">
        <f t="shared" si="330"/>
        <v>0.17578768896459504</v>
      </c>
      <c r="BB317" s="213">
        <f t="shared" si="331"/>
        <v>0.82421231103540493</v>
      </c>
      <c r="BC317" s="38">
        <v>0.18889030534055401</v>
      </c>
      <c r="BD317" s="38">
        <f t="shared" si="332"/>
        <v>0.81110969465944605</v>
      </c>
      <c r="BE317" s="38">
        <v>0.25119522679011502</v>
      </c>
      <c r="BF317" s="38">
        <f t="shared" si="332"/>
        <v>0.74880477320988503</v>
      </c>
      <c r="BG317" s="38">
        <v>0.118242924010093</v>
      </c>
      <c r="BH317" s="38">
        <f t="shared" si="333"/>
        <v>0.88175707598990705</v>
      </c>
      <c r="BI317" s="38">
        <v>0.17072264186194097</v>
      </c>
      <c r="BJ317" s="38">
        <v>0.82927735813805903</v>
      </c>
      <c r="BK317" s="39">
        <v>0.18483345010149499</v>
      </c>
      <c r="BL317" s="39">
        <f t="shared" si="334"/>
        <v>0.81516654989850501</v>
      </c>
      <c r="BM317" s="39">
        <v>0.24711610886353999</v>
      </c>
      <c r="BN317" s="39">
        <f t="shared" si="335"/>
        <v>0.75288389113646004</v>
      </c>
      <c r="BO317" s="39">
        <v>0.11381981371175399</v>
      </c>
      <c r="BP317" s="39">
        <f t="shared" si="323"/>
        <v>0.88618018628824602</v>
      </c>
      <c r="BQ317" s="39">
        <v>0.16649218887748449</v>
      </c>
      <c r="BR317" s="39">
        <f t="shared" si="336"/>
        <v>0.8335078111225156</v>
      </c>
      <c r="BS317" s="48">
        <v>0.790626686542787</v>
      </c>
      <c r="BT317" s="49">
        <v>0.209373313457213</v>
      </c>
      <c r="BU317" s="219"/>
      <c r="CP317" s="21"/>
      <c r="CR317" s="21"/>
      <c r="CS317" s="22"/>
      <c r="CT317" s="22"/>
    </row>
    <row r="318" spans="38:98" x14ac:dyDescent="0.25">
      <c r="AL318" s="6">
        <v>311</v>
      </c>
      <c r="AM318" s="24">
        <v>0.193437936020078</v>
      </c>
      <c r="AN318" s="24">
        <f t="shared" si="324"/>
        <v>0.80656206397992203</v>
      </c>
      <c r="AO318" s="24">
        <v>0.25557020930215302</v>
      </c>
      <c r="AP318" s="24">
        <f t="shared" si="325"/>
        <v>0.74442979069784698</v>
      </c>
      <c r="AQ318" s="24">
        <v>0.109050152643188</v>
      </c>
      <c r="AR318" s="24">
        <f t="shared" si="326"/>
        <v>0.89094984735681204</v>
      </c>
      <c r="AS318" s="24">
        <f t="shared" si="327"/>
        <v>0.16890997852158585</v>
      </c>
      <c r="AT318" s="25">
        <f t="shared" si="372"/>
        <v>0.83109002147841415</v>
      </c>
      <c r="AU318" s="213">
        <v>0.20123856959757599</v>
      </c>
      <c r="AV318" s="213">
        <f t="shared" si="328"/>
        <v>0.79876143040242398</v>
      </c>
      <c r="AW318" s="213">
        <v>0.25688098387549402</v>
      </c>
      <c r="AX318" s="213">
        <f t="shared" ref="AX318" si="391">1-AW318</f>
        <v>0.74311901612450604</v>
      </c>
      <c r="AY318" s="213">
        <v>0.11898752290624499</v>
      </c>
      <c r="AZ318" s="213">
        <f t="shared" si="339"/>
        <v>0.88101247709375496</v>
      </c>
      <c r="BA318" s="213">
        <f t="shared" si="330"/>
        <v>0.17620084340348488</v>
      </c>
      <c r="BB318" s="213">
        <f t="shared" si="331"/>
        <v>0.82379915659651515</v>
      </c>
      <c r="BC318" s="38">
        <v>0.189278833718384</v>
      </c>
      <c r="BD318" s="38">
        <f t="shared" si="332"/>
        <v>0.81072116628161606</v>
      </c>
      <c r="BE318" s="38">
        <v>0.25161072880219398</v>
      </c>
      <c r="BF318" s="38">
        <f t="shared" si="332"/>
        <v>0.74838927119780596</v>
      </c>
      <c r="BG318" s="38">
        <v>0.118638520657131</v>
      </c>
      <c r="BH318" s="38">
        <f t="shared" si="333"/>
        <v>0.88136147934286901</v>
      </c>
      <c r="BI318" s="38">
        <v>0.17112062557948393</v>
      </c>
      <c r="BJ318" s="38">
        <v>0.82887937442051607</v>
      </c>
      <c r="BK318" s="39">
        <v>0.18521298665823399</v>
      </c>
      <c r="BL318" s="39">
        <f t="shared" si="334"/>
        <v>0.81478701334176606</v>
      </c>
      <c r="BM318" s="39">
        <v>0.24752331903782601</v>
      </c>
      <c r="BN318" s="39">
        <f t="shared" si="335"/>
        <v>0.75247668096217402</v>
      </c>
      <c r="BO318" s="39">
        <v>0.114201444966974</v>
      </c>
      <c r="BP318" s="39">
        <f t="shared" si="323"/>
        <v>0.88579855503302596</v>
      </c>
      <c r="BQ318" s="39">
        <v>0.16687905392756058</v>
      </c>
      <c r="BR318" s="39">
        <f t="shared" si="336"/>
        <v>0.83312094607243947</v>
      </c>
      <c r="BS318" s="48">
        <v>0.79126577011982602</v>
      </c>
      <c r="BT318" s="49">
        <v>0.20873422988017401</v>
      </c>
      <c r="BU318" s="219"/>
      <c r="CP318" s="21"/>
      <c r="CR318" s="21"/>
      <c r="CS318" s="22"/>
      <c r="CT318" s="22"/>
    </row>
    <row r="319" spans="38:98" x14ac:dyDescent="0.25">
      <c r="AL319" s="6">
        <v>312</v>
      </c>
      <c r="AM319" s="24">
        <v>0.193847086690007</v>
      </c>
      <c r="AN319" s="24">
        <f t="shared" si="324"/>
        <v>0.80615291330999295</v>
      </c>
      <c r="AO319" s="24">
        <v>0.25597740502468502</v>
      </c>
      <c r="AP319" s="24">
        <f t="shared" si="325"/>
        <v>0.74402259497531498</v>
      </c>
      <c r="AQ319" s="24">
        <v>0.109400341339322</v>
      </c>
      <c r="AR319" s="24">
        <f t="shared" si="326"/>
        <v>0.89059965866067803</v>
      </c>
      <c r="AS319" s="24">
        <f t="shared" si="327"/>
        <v>0.16929155704566784</v>
      </c>
      <c r="AT319" s="25">
        <f t="shared" si="372"/>
        <v>0.8307084429543321</v>
      </c>
      <c r="AU319" s="213">
        <v>0.201665973231484</v>
      </c>
      <c r="AV319" s="213">
        <f t="shared" si="328"/>
        <v>0.79833402676851595</v>
      </c>
      <c r="AW319" s="213">
        <v>0.25731964342505298</v>
      </c>
      <c r="AX319" s="213">
        <f t="shared" ref="AX319" si="392">1-AW319</f>
        <v>0.74268035657494702</v>
      </c>
      <c r="AY319" s="213">
        <v>0.11937751230938599</v>
      </c>
      <c r="AZ319" s="213">
        <f t="shared" si="339"/>
        <v>0.88062248769061402</v>
      </c>
      <c r="BA319" s="213">
        <f t="shared" si="330"/>
        <v>0.1766136253518398</v>
      </c>
      <c r="BB319" s="213">
        <f t="shared" si="331"/>
        <v>0.82338637464816022</v>
      </c>
      <c r="BC319" s="38">
        <v>0.18966725604756701</v>
      </c>
      <c r="BD319" s="38">
        <f t="shared" si="332"/>
        <v>0.81033274395243304</v>
      </c>
      <c r="BE319" s="38">
        <v>0.25202550989234601</v>
      </c>
      <c r="BF319" s="38">
        <f t="shared" si="332"/>
        <v>0.74797449010765393</v>
      </c>
      <c r="BG319" s="38">
        <v>0.11903415279942101</v>
      </c>
      <c r="BH319" s="38">
        <f t="shared" si="333"/>
        <v>0.88096584720057902</v>
      </c>
      <c r="BI319" s="38">
        <v>0.17151842693771902</v>
      </c>
      <c r="BJ319" s="38">
        <v>0.82848157306228098</v>
      </c>
      <c r="BK319" s="39">
        <v>0.18559185418481799</v>
      </c>
      <c r="BL319" s="39">
        <f t="shared" si="334"/>
        <v>0.81440814581518195</v>
      </c>
      <c r="BM319" s="39">
        <v>0.247929742251004</v>
      </c>
      <c r="BN319" s="39">
        <f t="shared" si="335"/>
        <v>0.75207025774899594</v>
      </c>
      <c r="BO319" s="39">
        <v>0.114583015211081</v>
      </c>
      <c r="BP319" s="39">
        <f t="shared" si="323"/>
        <v>0.88541698478891906</v>
      </c>
      <c r="BQ319" s="39">
        <v>0.16726550251212177</v>
      </c>
      <c r="BR319" s="39">
        <f t="shared" si="336"/>
        <v>0.83273449748787831</v>
      </c>
      <c r="BS319" s="48">
        <v>0.79190068625054499</v>
      </c>
      <c r="BT319" s="49">
        <v>0.20809931374945501</v>
      </c>
      <c r="BU319" s="219"/>
      <c r="CP319" s="21"/>
      <c r="CR319" s="21"/>
      <c r="CS319" s="22"/>
      <c r="CT319" s="22"/>
    </row>
    <row r="320" spans="38:98" x14ac:dyDescent="0.25">
      <c r="AL320" s="6">
        <v>313</v>
      </c>
      <c r="AM320" s="24">
        <v>0.19425706904305801</v>
      </c>
      <c r="AN320" s="24">
        <f t="shared" si="324"/>
        <v>0.80574293095694194</v>
      </c>
      <c r="AO320" s="24">
        <v>0.256383273956938</v>
      </c>
      <c r="AP320" s="24">
        <f t="shared" si="325"/>
        <v>0.74361672604306195</v>
      </c>
      <c r="AQ320" s="24">
        <v>0.109750554821702</v>
      </c>
      <c r="AR320" s="24">
        <f t="shared" si="326"/>
        <v>0.89024944517829796</v>
      </c>
      <c r="AS320" s="24">
        <f t="shared" si="327"/>
        <v>0.16967309963142663</v>
      </c>
      <c r="AT320" s="25">
        <f t="shared" si="372"/>
        <v>0.83032690036857337</v>
      </c>
      <c r="AU320" s="213">
        <v>0.20209282178231899</v>
      </c>
      <c r="AV320" s="213">
        <f t="shared" si="328"/>
        <v>0.79790717821768098</v>
      </c>
      <c r="AW320" s="213">
        <v>0.25775747469547</v>
      </c>
      <c r="AX320" s="213">
        <f t="shared" ref="AX320" si="393">1-AW320</f>
        <v>0.74224252530452994</v>
      </c>
      <c r="AY320" s="213">
        <v>0.119767482986968</v>
      </c>
      <c r="AZ320" s="213">
        <f t="shared" si="339"/>
        <v>0.88023251701303196</v>
      </c>
      <c r="BA320" s="213">
        <f t="shared" si="330"/>
        <v>0.17702603610648227</v>
      </c>
      <c r="BB320" s="213">
        <f t="shared" si="331"/>
        <v>0.82297396389351773</v>
      </c>
      <c r="BC320" s="38">
        <v>0.190055568641224</v>
      </c>
      <c r="BD320" s="38">
        <f t="shared" si="332"/>
        <v>0.80994443135877603</v>
      </c>
      <c r="BE320" s="38">
        <v>0.25243957258767802</v>
      </c>
      <c r="BF320" s="38">
        <f t="shared" si="332"/>
        <v>0.74756042741232198</v>
      </c>
      <c r="BG320" s="38">
        <v>0.11942981924318299</v>
      </c>
      <c r="BH320" s="38">
        <f t="shared" si="333"/>
        <v>0.88057018075681703</v>
      </c>
      <c r="BI320" s="38">
        <v>0.17191604482580958</v>
      </c>
      <c r="BJ320" s="38">
        <v>0.82808395517419053</v>
      </c>
      <c r="BK320" s="39">
        <v>0.185970058535227</v>
      </c>
      <c r="BL320" s="39">
        <f t="shared" si="334"/>
        <v>0.81402994146477303</v>
      </c>
      <c r="BM320" s="39">
        <v>0.24833538179516201</v>
      </c>
      <c r="BN320" s="39">
        <f t="shared" si="335"/>
        <v>0.75166461820483799</v>
      </c>
      <c r="BO320" s="39">
        <v>0.11496452510565899</v>
      </c>
      <c r="BP320" s="39">
        <f t="shared" si="323"/>
        <v>0.88503547489434098</v>
      </c>
      <c r="BQ320" s="39">
        <v>0.16765153750741077</v>
      </c>
      <c r="BR320" s="39">
        <f t="shared" si="336"/>
        <v>0.8323484624925892</v>
      </c>
      <c r="BS320" s="48">
        <v>0.79253146512232897</v>
      </c>
      <c r="BT320" s="49">
        <v>0.207468534877671</v>
      </c>
      <c r="BU320" s="219"/>
      <c r="CP320" s="21"/>
      <c r="CR320" s="21"/>
      <c r="CS320" s="22"/>
      <c r="CT320" s="22"/>
    </row>
    <row r="321" spans="38:98" x14ac:dyDescent="0.25">
      <c r="AL321" s="6">
        <v>314</v>
      </c>
      <c r="AM321" s="24">
        <v>0.19466785570069001</v>
      </c>
      <c r="AN321" s="24">
        <f t="shared" si="324"/>
        <v>0.80533214429930999</v>
      </c>
      <c r="AO321" s="24">
        <v>0.25678782829540397</v>
      </c>
      <c r="AP321" s="24">
        <f t="shared" si="325"/>
        <v>0.74321217170459608</v>
      </c>
      <c r="AQ321" s="24">
        <v>0.110100792086405</v>
      </c>
      <c r="AR321" s="24">
        <f t="shared" si="326"/>
        <v>0.889899207913595</v>
      </c>
      <c r="AS321" s="24">
        <f t="shared" si="327"/>
        <v>0.17005460013490314</v>
      </c>
      <c r="AT321" s="25">
        <f t="shared" si="372"/>
        <v>0.82994539986509697</v>
      </c>
      <c r="AU321" s="213">
        <v>0.20251911697784999</v>
      </c>
      <c r="AV321" s="213">
        <f t="shared" si="328"/>
        <v>0.79748088302215003</v>
      </c>
      <c r="AW321" s="213">
        <v>0.25819448140145701</v>
      </c>
      <c r="AX321" s="213">
        <f t="shared" ref="AX321" si="394">1-AW321</f>
        <v>0.74180551859854305</v>
      </c>
      <c r="AY321" s="213">
        <v>0.120157434736455</v>
      </c>
      <c r="AZ321" s="213">
        <f t="shared" si="339"/>
        <v>0.87984256526354498</v>
      </c>
      <c r="BA321" s="213">
        <f t="shared" si="330"/>
        <v>0.17743807696423791</v>
      </c>
      <c r="BB321" s="213">
        <f t="shared" si="331"/>
        <v>0.82256192303576214</v>
      </c>
      <c r="BC321" s="38">
        <v>0.19044376781247799</v>
      </c>
      <c r="BD321" s="38">
        <f t="shared" si="332"/>
        <v>0.80955623218752204</v>
      </c>
      <c r="BE321" s="38">
        <v>0.25285291941529497</v>
      </c>
      <c r="BF321" s="38">
        <f t="shared" si="332"/>
        <v>0.74714708058470503</v>
      </c>
      <c r="BG321" s="38">
        <v>0.11982551879464</v>
      </c>
      <c r="BH321" s="38">
        <f t="shared" si="333"/>
        <v>0.88017448120536002</v>
      </c>
      <c r="BI321" s="38">
        <v>0.17231347813292042</v>
      </c>
      <c r="BJ321" s="38">
        <v>0.82768652186707969</v>
      </c>
      <c r="BK321" s="39">
        <v>0.18634760556344099</v>
      </c>
      <c r="BL321" s="39">
        <f t="shared" si="334"/>
        <v>0.81365239443655901</v>
      </c>
      <c r="BM321" s="39">
        <v>0.248740240962392</v>
      </c>
      <c r="BN321" s="39">
        <f t="shared" si="335"/>
        <v>0.751259759037608</v>
      </c>
      <c r="BO321" s="39">
        <v>0.115345975312292</v>
      </c>
      <c r="BP321" s="39">
        <f t="shared" si="323"/>
        <v>0.88465402468770804</v>
      </c>
      <c r="BQ321" s="39">
        <v>0.16803716178967121</v>
      </c>
      <c r="BR321" s="39">
        <f t="shared" si="336"/>
        <v>0.8319628382103289</v>
      </c>
      <c r="BS321" s="48">
        <v>0.79315813692256298</v>
      </c>
      <c r="BT321" s="49">
        <v>0.20684186307743699</v>
      </c>
      <c r="BU321" s="219"/>
      <c r="CP321" s="21"/>
      <c r="CR321" s="21"/>
      <c r="CS321" s="22"/>
      <c r="CT321" s="22"/>
    </row>
    <row r="322" spans="38:98" x14ac:dyDescent="0.25">
      <c r="AL322" s="6">
        <v>315</v>
      </c>
      <c r="AM322" s="24">
        <v>0.19507941928436001</v>
      </c>
      <c r="AN322" s="24">
        <f t="shared" si="324"/>
        <v>0.80492058071563999</v>
      </c>
      <c r="AO322" s="24">
        <v>0.25719108023657</v>
      </c>
      <c r="AP322" s="24">
        <f t="shared" si="325"/>
        <v>0.74280891976343</v>
      </c>
      <c r="AQ322" s="24">
        <v>0.110451052129508</v>
      </c>
      <c r="AR322" s="24">
        <f t="shared" si="326"/>
        <v>0.88954894787049199</v>
      </c>
      <c r="AS322" s="24">
        <f t="shared" si="327"/>
        <v>0.17043605241213639</v>
      </c>
      <c r="AT322" s="25">
        <f t="shared" si="372"/>
        <v>0.82956394758786356</v>
      </c>
      <c r="AU322" s="213">
        <v>0.20294486054584501</v>
      </c>
      <c r="AV322" s="213">
        <f t="shared" si="328"/>
        <v>0.79705513945415496</v>
      </c>
      <c r="AW322" s="213">
        <v>0.25863066725772399</v>
      </c>
      <c r="AX322" s="213">
        <f t="shared" ref="AX322" si="395">1-AW322</f>
        <v>0.74136933274227601</v>
      </c>
      <c r="AY322" s="213">
        <v>0.12054736735530799</v>
      </c>
      <c r="AZ322" s="213">
        <f t="shared" si="339"/>
        <v>0.87945263264469198</v>
      </c>
      <c r="BA322" s="213">
        <f t="shared" si="330"/>
        <v>0.17784974922193014</v>
      </c>
      <c r="BB322" s="213">
        <f t="shared" si="331"/>
        <v>0.8221502507780698</v>
      </c>
      <c r="BC322" s="38">
        <v>0.19083184987444801</v>
      </c>
      <c r="BD322" s="38">
        <f t="shared" si="332"/>
        <v>0.80916815012555199</v>
      </c>
      <c r="BE322" s="38">
        <v>0.25326555290230501</v>
      </c>
      <c r="BF322" s="38">
        <f t="shared" si="332"/>
        <v>0.74673444709769499</v>
      </c>
      <c r="BG322" s="38">
        <v>0.120221250260011</v>
      </c>
      <c r="BH322" s="38">
        <f t="shared" si="333"/>
        <v>0.87977874973998904</v>
      </c>
      <c r="BI322" s="38">
        <v>0.17271072574821411</v>
      </c>
      <c r="BJ322" s="38">
        <v>0.82728927425178589</v>
      </c>
      <c r="BK322" s="39">
        <v>0.18672450112344</v>
      </c>
      <c r="BL322" s="39">
        <f t="shared" si="334"/>
        <v>0.81327549887656003</v>
      </c>
      <c r="BM322" s="39">
        <v>0.24914432304478201</v>
      </c>
      <c r="BN322" s="39">
        <f t="shared" si="335"/>
        <v>0.75085567695521793</v>
      </c>
      <c r="BO322" s="39">
        <v>0.115727366492562</v>
      </c>
      <c r="BP322" s="39">
        <f t="shared" si="323"/>
        <v>0.88427263350743801</v>
      </c>
      <c r="BQ322" s="39">
        <v>0.16842237823514478</v>
      </c>
      <c r="BR322" s="39">
        <f t="shared" si="336"/>
        <v>0.83157762176485517</v>
      </c>
      <c r="BS322" s="48">
        <v>0.79378073183863407</v>
      </c>
      <c r="BT322" s="49">
        <v>0.20621926816136599</v>
      </c>
      <c r="BU322" s="219"/>
      <c r="CP322" s="21"/>
      <c r="CR322" s="21"/>
      <c r="CS322" s="22"/>
      <c r="CT322" s="22"/>
    </row>
    <row r="323" spans="38:98" x14ac:dyDescent="0.25">
      <c r="AL323" s="6">
        <v>316</v>
      </c>
      <c r="AM323" s="24">
        <v>0.195491732415527</v>
      </c>
      <c r="AN323" s="24">
        <f t="shared" si="324"/>
        <v>0.80450826758447302</v>
      </c>
      <c r="AO323" s="24">
        <v>0.25759304197692601</v>
      </c>
      <c r="AP323" s="24">
        <f t="shared" si="325"/>
        <v>0.74240695802307399</v>
      </c>
      <c r="AQ323" s="24">
        <v>0.11080133394708699</v>
      </c>
      <c r="AR323" s="24">
        <f t="shared" si="326"/>
        <v>0.88919866605291298</v>
      </c>
      <c r="AS323" s="24">
        <f t="shared" si="327"/>
        <v>0.17081745031916637</v>
      </c>
      <c r="AT323" s="25">
        <f t="shared" si="372"/>
        <v>0.82918254968083371</v>
      </c>
      <c r="AU323" s="213">
        <v>0.203370054214072</v>
      </c>
      <c r="AV323" s="213">
        <f t="shared" si="328"/>
        <v>0.79662994578592805</v>
      </c>
      <c r="AW323" s="213">
        <v>0.25906603597897998</v>
      </c>
      <c r="AX323" s="213">
        <f t="shared" ref="AX323" si="396">1-AW323</f>
        <v>0.74093396402101996</v>
      </c>
      <c r="AY323" s="213">
        <v>0.12093728064098901</v>
      </c>
      <c r="AZ323" s="213">
        <f t="shared" si="339"/>
        <v>0.87906271935901104</v>
      </c>
      <c r="BA323" s="213">
        <f t="shared" si="330"/>
        <v>0.17826105417638266</v>
      </c>
      <c r="BB323" s="213">
        <f t="shared" si="331"/>
        <v>0.82173894582361739</v>
      </c>
      <c r="BC323" s="38">
        <v>0.19121981114025599</v>
      </c>
      <c r="BD323" s="38">
        <f t="shared" si="332"/>
        <v>0.80878018885974401</v>
      </c>
      <c r="BE323" s="38">
        <v>0.25367747557581199</v>
      </c>
      <c r="BF323" s="38">
        <f t="shared" si="332"/>
        <v>0.74632252442418801</v>
      </c>
      <c r="BG323" s="38">
        <v>0.12061701244551901</v>
      </c>
      <c r="BH323" s="38">
        <f t="shared" si="333"/>
        <v>0.87938298755448097</v>
      </c>
      <c r="BI323" s="38">
        <v>0.17310778656085485</v>
      </c>
      <c r="BJ323" s="38">
        <v>0.8268922134391451</v>
      </c>
      <c r="BK323" s="39">
        <v>0.18710075106920401</v>
      </c>
      <c r="BL323" s="39">
        <f t="shared" si="334"/>
        <v>0.81289924893079601</v>
      </c>
      <c r="BM323" s="39">
        <v>0.24954763133442301</v>
      </c>
      <c r="BN323" s="39">
        <f t="shared" si="335"/>
        <v>0.75045236866557696</v>
      </c>
      <c r="BO323" s="39">
        <v>0.116108699308053</v>
      </c>
      <c r="BP323" s="39">
        <f t="shared" si="323"/>
        <v>0.88389130069194699</v>
      </c>
      <c r="BQ323" s="39">
        <v>0.16880718972007491</v>
      </c>
      <c r="BR323" s="39">
        <f t="shared" si="336"/>
        <v>0.83119281027992509</v>
      </c>
      <c r="BS323" s="48">
        <v>0.79439928005792504</v>
      </c>
      <c r="BT323" s="49">
        <v>0.20560071994207499</v>
      </c>
      <c r="BU323" s="219"/>
      <c r="CP323" s="21"/>
      <c r="CR323" s="21"/>
      <c r="CS323" s="22"/>
      <c r="CT323" s="22"/>
    </row>
    <row r="324" spans="38:98" x14ac:dyDescent="0.25">
      <c r="AL324" s="6">
        <v>317</v>
      </c>
      <c r="AM324" s="24">
        <v>0.19590476771564899</v>
      </c>
      <c r="AN324" s="24">
        <f t="shared" si="324"/>
        <v>0.80409523228435098</v>
      </c>
      <c r="AO324" s="24">
        <v>0.25799372571296197</v>
      </c>
      <c r="AP324" s="24">
        <f t="shared" si="325"/>
        <v>0.74200627428703803</v>
      </c>
      <c r="AQ324" s="24">
        <v>0.11115163653521901</v>
      </c>
      <c r="AR324" s="24">
        <f t="shared" si="326"/>
        <v>0.88884836346478102</v>
      </c>
      <c r="AS324" s="24">
        <f t="shared" si="327"/>
        <v>0.1711987877120332</v>
      </c>
      <c r="AT324" s="25">
        <f t="shared" si="372"/>
        <v>0.82880121228796688</v>
      </c>
      <c r="AU324" s="213">
        <v>0.20379469971030001</v>
      </c>
      <c r="AV324" s="213">
        <f t="shared" si="328"/>
        <v>0.79620530028970005</v>
      </c>
      <c r="AW324" s="213">
        <v>0.25950059127993502</v>
      </c>
      <c r="AX324" s="213">
        <f t="shared" ref="AX324" si="397">1-AW324</f>
        <v>0.74049940872006492</v>
      </c>
      <c r="AY324" s="213">
        <v>0.121327174390959</v>
      </c>
      <c r="AZ324" s="213">
        <f t="shared" si="339"/>
        <v>0.87867282560904103</v>
      </c>
      <c r="BA324" s="213">
        <f t="shared" si="330"/>
        <v>0.17867199312441923</v>
      </c>
      <c r="BB324" s="213">
        <f t="shared" si="331"/>
        <v>0.82132800687558083</v>
      </c>
      <c r="BC324" s="38">
        <v>0.19160764792302401</v>
      </c>
      <c r="BD324" s="38">
        <f t="shared" si="332"/>
        <v>0.80839235207697602</v>
      </c>
      <c r="BE324" s="38">
        <v>0.254088689962925</v>
      </c>
      <c r="BF324" s="38">
        <f t="shared" si="332"/>
        <v>0.745911310037075</v>
      </c>
      <c r="BG324" s="38">
        <v>0.121012804157384</v>
      </c>
      <c r="BH324" s="38">
        <f t="shared" si="333"/>
        <v>0.87898719584261598</v>
      </c>
      <c r="BI324" s="38">
        <v>0.17350465946000682</v>
      </c>
      <c r="BJ324" s="38">
        <v>0.8264953405399933</v>
      </c>
      <c r="BK324" s="39">
        <v>0.18747636125471301</v>
      </c>
      <c r="BL324" s="39">
        <f t="shared" si="334"/>
        <v>0.81252363874528699</v>
      </c>
      <c r="BM324" s="39">
        <v>0.24995016912340301</v>
      </c>
      <c r="BN324" s="39">
        <f t="shared" si="335"/>
        <v>0.75004983087659705</v>
      </c>
      <c r="BO324" s="39">
        <v>0.116489974420349</v>
      </c>
      <c r="BP324" s="39">
        <f t="shared" si="323"/>
        <v>0.88351002557965097</v>
      </c>
      <c r="BQ324" s="39">
        <v>0.16919159912070428</v>
      </c>
      <c r="BR324" s="39">
        <f t="shared" si="336"/>
        <v>0.83080840087929575</v>
      </c>
      <c r="BS324" s="48">
        <v>0.79501381176782404</v>
      </c>
      <c r="BT324" s="49">
        <v>0.20498618823217599</v>
      </c>
      <c r="BU324" s="219"/>
      <c r="CP324" s="21"/>
      <c r="CR324" s="21"/>
      <c r="CS324" s="22"/>
      <c r="CT324" s="22"/>
    </row>
    <row r="325" spans="38:98" x14ac:dyDescent="0.25">
      <c r="AL325" s="6">
        <v>318</v>
      </c>
      <c r="AM325" s="24">
        <v>0.19631849780618299</v>
      </c>
      <c r="AN325" s="24">
        <f t="shared" si="324"/>
        <v>0.80368150219381707</v>
      </c>
      <c r="AO325" s="24">
        <v>0.258393143641167</v>
      </c>
      <c r="AP325" s="24">
        <f t="shared" si="325"/>
        <v>0.74160685635883294</v>
      </c>
      <c r="AQ325" s="24">
        <v>0.111501958889981</v>
      </c>
      <c r="AR325" s="24">
        <f t="shared" si="326"/>
        <v>0.88849804111001895</v>
      </c>
      <c r="AS325" s="24">
        <f t="shared" si="327"/>
        <v>0.1715800584467764</v>
      </c>
      <c r="AT325" s="25">
        <f t="shared" si="372"/>
        <v>0.82841994155322363</v>
      </c>
      <c r="AU325" s="213">
        <v>0.20421879876229801</v>
      </c>
      <c r="AV325" s="213">
        <f t="shared" si="328"/>
        <v>0.79578120123770202</v>
      </c>
      <c r="AW325" s="213">
        <v>0.25993433687529899</v>
      </c>
      <c r="AX325" s="213">
        <f t="shared" ref="AX325" si="398">1-AW325</f>
        <v>0.74006566312470101</v>
      </c>
      <c r="AY325" s="213">
        <v>0.12171704840268099</v>
      </c>
      <c r="AZ325" s="213">
        <f t="shared" si="339"/>
        <v>0.87828295159731895</v>
      </c>
      <c r="BA325" s="213">
        <f t="shared" si="330"/>
        <v>0.17908256736286443</v>
      </c>
      <c r="BB325" s="213">
        <f t="shared" si="331"/>
        <v>0.82091743263713557</v>
      </c>
      <c r="BC325" s="38">
        <v>0.19199535653587299</v>
      </c>
      <c r="BD325" s="38">
        <f t="shared" si="332"/>
        <v>0.80800464346412704</v>
      </c>
      <c r="BE325" s="38">
        <v>0.25449919859074799</v>
      </c>
      <c r="BF325" s="38">
        <f t="shared" si="332"/>
        <v>0.74550080140925201</v>
      </c>
      <c r="BG325" s="38">
        <v>0.12140862420182801</v>
      </c>
      <c r="BH325" s="38">
        <f t="shared" si="333"/>
        <v>0.87859137579817204</v>
      </c>
      <c r="BI325" s="38">
        <v>0.17390134333483354</v>
      </c>
      <c r="BJ325" s="38">
        <v>0.82609865666516646</v>
      </c>
      <c r="BK325" s="39">
        <v>0.18785133753394601</v>
      </c>
      <c r="BL325" s="39">
        <f t="shared" si="334"/>
        <v>0.81214866246605399</v>
      </c>
      <c r="BM325" s="39">
        <v>0.25035193970381298</v>
      </c>
      <c r="BN325" s="39">
        <f t="shared" si="335"/>
        <v>0.74964806029618702</v>
      </c>
      <c r="BO325" s="39">
        <v>0.116871192491033</v>
      </c>
      <c r="BP325" s="39">
        <f t="shared" si="323"/>
        <v>0.88312880750896694</v>
      </c>
      <c r="BQ325" s="39">
        <v>0.16957560931327542</v>
      </c>
      <c r="BR325" s="39">
        <f t="shared" si="336"/>
        <v>0.83042439068672458</v>
      </c>
      <c r="BS325" s="48">
        <v>0.795624357155715</v>
      </c>
      <c r="BT325" s="49">
        <v>0.204375642844285</v>
      </c>
      <c r="BU325" s="219"/>
      <c r="CP325" s="21"/>
      <c r="CR325" s="21"/>
      <c r="CS325" s="22"/>
      <c r="CT325" s="22"/>
    </row>
    <row r="326" spans="38:98" x14ac:dyDescent="0.25">
      <c r="AL326" s="6">
        <v>319</v>
      </c>
      <c r="AM326" s="24">
        <v>0.19673289530858701</v>
      </c>
      <c r="AN326" s="24">
        <f t="shared" si="324"/>
        <v>0.80326710469141305</v>
      </c>
      <c r="AO326" s="24">
        <v>0.25879130795803001</v>
      </c>
      <c r="AP326" s="24">
        <f t="shared" si="325"/>
        <v>0.74120869204197004</v>
      </c>
      <c r="AQ326" s="24">
        <v>0.11185230000745</v>
      </c>
      <c r="AR326" s="24">
        <f t="shared" si="326"/>
        <v>0.88814769999254994</v>
      </c>
      <c r="AS326" s="24">
        <f t="shared" si="327"/>
        <v>0.17196125637943588</v>
      </c>
      <c r="AT326" s="25">
        <f t="shared" si="372"/>
        <v>0.82803874362056418</v>
      </c>
      <c r="AU326" s="213">
        <v>0.20464235309783399</v>
      </c>
      <c r="AV326" s="213">
        <f t="shared" si="328"/>
        <v>0.79535764690216604</v>
      </c>
      <c r="AW326" s="213">
        <v>0.26036727647978303</v>
      </c>
      <c r="AX326" s="213">
        <f t="shared" ref="AX326" si="399">1-AW326</f>
        <v>0.73963272352021692</v>
      </c>
      <c r="AY326" s="213">
        <v>0.122106902473615</v>
      </c>
      <c r="AZ326" s="213">
        <f t="shared" si="339"/>
        <v>0.877893097526385</v>
      </c>
      <c r="BA326" s="213">
        <f t="shared" si="330"/>
        <v>0.17949277818854154</v>
      </c>
      <c r="BB326" s="213">
        <f t="shared" si="331"/>
        <v>0.82050722181145841</v>
      </c>
      <c r="BC326" s="38">
        <v>0.19238293329192299</v>
      </c>
      <c r="BD326" s="38">
        <f t="shared" si="332"/>
        <v>0.80761706670807698</v>
      </c>
      <c r="BE326" s="38">
        <v>0.25490900398638799</v>
      </c>
      <c r="BF326" s="38">
        <f t="shared" si="332"/>
        <v>0.74509099601361206</v>
      </c>
      <c r="BG326" s="38">
        <v>0.121804471385072</v>
      </c>
      <c r="BH326" s="38">
        <f t="shared" si="333"/>
        <v>0.878195528614928</v>
      </c>
      <c r="BI326" s="38">
        <v>0.17429783707449847</v>
      </c>
      <c r="BJ326" s="38">
        <v>0.82570216292550147</v>
      </c>
      <c r="BK326" s="39">
        <v>0.188225685760884</v>
      </c>
      <c r="BL326" s="39">
        <f t="shared" si="334"/>
        <v>0.81177431423911606</v>
      </c>
      <c r="BM326" s="39">
        <v>0.25075294636774098</v>
      </c>
      <c r="BN326" s="39">
        <f t="shared" si="335"/>
        <v>0.74924705363225907</v>
      </c>
      <c r="BO326" s="39">
        <v>0.117252354181689</v>
      </c>
      <c r="BP326" s="39">
        <f t="shared" si="323"/>
        <v>0.882747645818311</v>
      </c>
      <c r="BQ326" s="39">
        <v>0.16995922317403142</v>
      </c>
      <c r="BR326" s="39">
        <f t="shared" si="336"/>
        <v>0.83004077682596866</v>
      </c>
      <c r="BS326" s="48">
        <v>0.79623094640898295</v>
      </c>
      <c r="BT326" s="49">
        <v>0.20376905359101699</v>
      </c>
      <c r="BU326" s="219"/>
      <c r="CP326" s="21"/>
      <c r="CR326" s="21"/>
      <c r="CS326" s="22"/>
      <c r="CT326" s="22"/>
    </row>
    <row r="327" spans="38:98" x14ac:dyDescent="0.25">
      <c r="AL327" s="6">
        <v>320</v>
      </c>
      <c r="AM327" s="24">
        <v>0.197147932844319</v>
      </c>
      <c r="AN327" s="24">
        <f t="shared" si="324"/>
        <v>0.80285206715568103</v>
      </c>
      <c r="AO327" s="24">
        <v>0.259188230860042</v>
      </c>
      <c r="AP327" s="24">
        <f t="shared" si="325"/>
        <v>0.74081176913995805</v>
      </c>
      <c r="AQ327" s="24">
        <v>0.112202658883702</v>
      </c>
      <c r="AR327" s="24">
        <f t="shared" si="326"/>
        <v>0.88779734111629804</v>
      </c>
      <c r="AS327" s="24">
        <f t="shared" si="327"/>
        <v>0.17234237536605149</v>
      </c>
      <c r="AT327" s="25">
        <f t="shared" si="372"/>
        <v>0.82765762463394865</v>
      </c>
      <c r="AU327" s="213">
        <v>0.20506536444467599</v>
      </c>
      <c r="AV327" s="213">
        <f t="shared" si="328"/>
        <v>0.79493463555532395</v>
      </c>
      <c r="AW327" s="213">
        <v>0.26079941380809701</v>
      </c>
      <c r="AX327" s="213">
        <f t="shared" ref="AX327" si="400">1-AW327</f>
        <v>0.73920058619190299</v>
      </c>
      <c r="AY327" s="213">
        <v>0.12249673640122501</v>
      </c>
      <c r="AZ327" s="213">
        <f t="shared" si="339"/>
        <v>0.87750326359877495</v>
      </c>
      <c r="BA327" s="213">
        <f t="shared" si="330"/>
        <v>0.17990262689827535</v>
      </c>
      <c r="BB327" s="213">
        <f t="shared" si="331"/>
        <v>0.82009737310172459</v>
      </c>
      <c r="BC327" s="38">
        <v>0.19277037450429699</v>
      </c>
      <c r="BD327" s="38">
        <f t="shared" si="332"/>
        <v>0.80722962549570298</v>
      </c>
      <c r="BE327" s="38">
        <v>0.25531810867695098</v>
      </c>
      <c r="BF327" s="38">
        <f t="shared" si="332"/>
        <v>0.74468189132304907</v>
      </c>
      <c r="BG327" s="38">
        <v>0.122200344513336</v>
      </c>
      <c r="BH327" s="38">
        <f t="shared" si="333"/>
        <v>0.87779965548666405</v>
      </c>
      <c r="BI327" s="38">
        <v>0.17469413956816535</v>
      </c>
      <c r="BJ327" s="38">
        <v>0.82530586043183463</v>
      </c>
      <c r="BK327" s="39">
        <v>0.18859941178950601</v>
      </c>
      <c r="BL327" s="39">
        <f t="shared" si="334"/>
        <v>0.81140058821049399</v>
      </c>
      <c r="BM327" s="39">
        <v>0.25115319240727901</v>
      </c>
      <c r="BN327" s="39">
        <f t="shared" si="335"/>
        <v>0.74884680759272104</v>
      </c>
      <c r="BO327" s="39">
        <v>0.117633460153899</v>
      </c>
      <c r="BP327" s="39">
        <f t="shared" si="323"/>
        <v>0.88236653984610103</v>
      </c>
      <c r="BQ327" s="39">
        <v>0.17034244357921458</v>
      </c>
      <c r="BR327" s="39">
        <f t="shared" si="336"/>
        <v>0.82965755642078554</v>
      </c>
      <c r="BS327" s="48">
        <v>0.79683360971501394</v>
      </c>
      <c r="BT327" s="49">
        <v>0.20316639028498601</v>
      </c>
      <c r="BU327" s="219"/>
      <c r="CP327" s="21"/>
      <c r="CR327" s="21"/>
      <c r="CS327" s="22"/>
      <c r="CT327" s="22"/>
    </row>
    <row r="328" spans="38:98" x14ac:dyDescent="0.25">
      <c r="AL328" s="6">
        <v>321</v>
      </c>
      <c r="AM328" s="24">
        <v>0.19756358303483801</v>
      </c>
      <c r="AN328" s="24">
        <f t="shared" si="324"/>
        <v>0.80243641696516199</v>
      </c>
      <c r="AO328" s="24">
        <v>0.25958392454369</v>
      </c>
      <c r="AP328" s="24">
        <f t="shared" si="325"/>
        <v>0.74041607545631005</v>
      </c>
      <c r="AQ328" s="24">
        <v>0.11255303451481399</v>
      </c>
      <c r="AR328" s="24">
        <f t="shared" si="326"/>
        <v>0.88744696548518598</v>
      </c>
      <c r="AS328" s="24">
        <f t="shared" si="327"/>
        <v>0.17272340926266294</v>
      </c>
      <c r="AT328" s="25">
        <f t="shared" si="372"/>
        <v>0.82727659073733717</v>
      </c>
      <c r="AU328" s="213">
        <v>0.20548783453059299</v>
      </c>
      <c r="AV328" s="213">
        <f t="shared" si="328"/>
        <v>0.79451216546940695</v>
      </c>
      <c r="AW328" s="213">
        <v>0.26123075257494999</v>
      </c>
      <c r="AX328" s="213">
        <f t="shared" ref="AX328" si="401">1-AW328</f>
        <v>0.73876924742505001</v>
      </c>
      <c r="AY328" s="213">
        <v>0.12288654998297199</v>
      </c>
      <c r="AZ328" s="213">
        <f t="shared" si="339"/>
        <v>0.87711345001702801</v>
      </c>
      <c r="BA328" s="213">
        <f t="shared" si="330"/>
        <v>0.18031211478888945</v>
      </c>
      <c r="BB328" s="213">
        <f t="shared" si="331"/>
        <v>0.81968788521111047</v>
      </c>
      <c r="BC328" s="38">
        <v>0.19315767648611501</v>
      </c>
      <c r="BD328" s="38">
        <f t="shared" si="332"/>
        <v>0.80684232351388496</v>
      </c>
      <c r="BE328" s="38">
        <v>0.25572651518954398</v>
      </c>
      <c r="BF328" s="38">
        <f t="shared" si="332"/>
        <v>0.74427348481045597</v>
      </c>
      <c r="BG328" s="38">
        <v>0.122596242392842</v>
      </c>
      <c r="BH328" s="38">
        <f t="shared" si="333"/>
        <v>0.87740375760715805</v>
      </c>
      <c r="BI328" s="38">
        <v>0.17509024970499809</v>
      </c>
      <c r="BJ328" s="38">
        <v>0.82490975029500202</v>
      </c>
      <c r="BK328" s="39">
        <v>0.18897252147379301</v>
      </c>
      <c r="BL328" s="39">
        <f t="shared" si="334"/>
        <v>0.81102747852620705</v>
      </c>
      <c r="BM328" s="39">
        <v>0.25155268111451401</v>
      </c>
      <c r="BN328" s="39">
        <f t="shared" si="335"/>
        <v>0.74844731888548599</v>
      </c>
      <c r="BO328" s="39">
        <v>0.118014511069249</v>
      </c>
      <c r="BP328" s="39">
        <f t="shared" ref="BP328:BP391" si="402">1-BO328</f>
        <v>0.88198548893075102</v>
      </c>
      <c r="BQ328" s="39">
        <v>0.1707252734050686</v>
      </c>
      <c r="BR328" s="39">
        <f t="shared" si="336"/>
        <v>0.8292747265949314</v>
      </c>
      <c r="BS328" s="48">
        <v>0.79743237726119298</v>
      </c>
      <c r="BT328" s="49">
        <v>0.20256762273880699</v>
      </c>
      <c r="BU328" s="219"/>
      <c r="CP328" s="21"/>
      <c r="CR328" s="21"/>
      <c r="CS328" s="22"/>
      <c r="CT328" s="22"/>
    </row>
    <row r="329" spans="38:98" x14ac:dyDescent="0.25">
      <c r="AL329" s="6">
        <v>322</v>
      </c>
      <c r="AM329" s="24">
        <v>0.19797981850160001</v>
      </c>
      <c r="AN329" s="24">
        <f t="shared" ref="AN329:AN392" si="403">1-AM329</f>
        <v>0.80202018149840004</v>
      </c>
      <c r="AO329" s="24">
        <v>0.259978401205465</v>
      </c>
      <c r="AP329" s="24">
        <f t="shared" ref="AP329:AP392" si="404">1-AO329</f>
        <v>0.740021598794535</v>
      </c>
      <c r="AQ329" s="24">
        <v>0.112903425896863</v>
      </c>
      <c r="AR329" s="24">
        <f t="shared" ref="AR329:AR392" si="405">1-AQ329</f>
        <v>0.88709657410313703</v>
      </c>
      <c r="AS329" s="24">
        <f t="shared" ref="AS329:AS392" si="406">(AO329*0.23)+(AM329*0.31)+(AQ329*0.46)</f>
        <v>0.17310435192530993</v>
      </c>
      <c r="AT329" s="25">
        <f t="shared" si="372"/>
        <v>0.82689564807469007</v>
      </c>
      <c r="AU329" s="213">
        <v>0.20590976508335301</v>
      </c>
      <c r="AV329" s="213">
        <f t="shared" ref="AV329:AV392" si="407">1-AU329</f>
        <v>0.79409023491664699</v>
      </c>
      <c r="AW329" s="213">
        <v>0.26166129649505199</v>
      </c>
      <c r="AX329" s="213">
        <f t="shared" ref="AX329" si="408">1-AW329</f>
        <v>0.73833870350494801</v>
      </c>
      <c r="AY329" s="213">
        <v>0.123276343016318</v>
      </c>
      <c r="AZ329" s="213">
        <f t="shared" si="339"/>
        <v>0.87672365698368204</v>
      </c>
      <c r="BA329" s="213">
        <f t="shared" ref="BA329:BA392" si="409">(AW329*0.23)+(AU329*0.31)+(AY329*0.46)</f>
        <v>0.18072124315720767</v>
      </c>
      <c r="BB329" s="213">
        <f t="shared" ref="BB329:BB392" si="410">(AX329*0.23)+(AV329*0.31)+(AZ329*0.46)</f>
        <v>0.81927875684279239</v>
      </c>
      <c r="BC329" s="38">
        <v>0.19354483555049901</v>
      </c>
      <c r="BD329" s="38">
        <f t="shared" ref="BD329:BF392" si="411">1-BC329</f>
        <v>0.80645516444950105</v>
      </c>
      <c r="BE329" s="38">
        <v>0.25613422605127201</v>
      </c>
      <c r="BF329" s="38">
        <f t="shared" si="411"/>
        <v>0.74386577394872799</v>
      </c>
      <c r="BG329" s="38">
        <v>0.122992163829811</v>
      </c>
      <c r="BH329" s="38">
        <f t="shared" ref="BH329:BH392" si="412">1-BG329</f>
        <v>0.87700783617018896</v>
      </c>
      <c r="BI329" s="38">
        <v>0.17548616637416031</v>
      </c>
      <c r="BJ329" s="38">
        <v>0.82451383362583974</v>
      </c>
      <c r="BK329" s="39">
        <v>0.18934502066772399</v>
      </c>
      <c r="BL329" s="39">
        <f t="shared" ref="BL329:BL392" si="413">1-BK329</f>
        <v>0.81065497933227604</v>
      </c>
      <c r="BM329" s="39">
        <v>0.25195141578153801</v>
      </c>
      <c r="BN329" s="39">
        <f t="shared" ref="BN329:BN392" si="414">1-BM329</f>
        <v>0.74804858421846199</v>
      </c>
      <c r="BO329" s="39">
        <v>0.11839550758932001</v>
      </c>
      <c r="BP329" s="39">
        <f t="shared" si="402"/>
        <v>0.88160449241067995</v>
      </c>
      <c r="BQ329" s="39">
        <v>0.17110771552783538</v>
      </c>
      <c r="BR329" s="39">
        <f t="shared" ref="BR329:BR392" si="415">(BN329*0.23)+(BL329*0.31)+(BP329*0.46)</f>
        <v>0.82889228447216468</v>
      </c>
      <c r="BS329" s="48">
        <v>0.79802727923490702</v>
      </c>
      <c r="BT329" s="42">
        <v>0.20197272076509301</v>
      </c>
      <c r="BU329" s="219"/>
      <c r="CP329" s="21"/>
      <c r="CR329" s="21"/>
      <c r="CS329" s="22"/>
      <c r="CT329" s="22"/>
    </row>
    <row r="330" spans="38:98" x14ac:dyDescent="0.25">
      <c r="AL330" s="6">
        <v>323</v>
      </c>
      <c r="AM330" s="24">
        <v>0.198396611866065</v>
      </c>
      <c r="AN330" s="24">
        <f t="shared" si="403"/>
        <v>0.80160338813393506</v>
      </c>
      <c r="AO330" s="24">
        <v>0.26037167304185599</v>
      </c>
      <c r="AP330" s="24">
        <f t="shared" si="404"/>
        <v>0.73962832695814407</v>
      </c>
      <c r="AQ330" s="24">
        <v>0.113253832025926</v>
      </c>
      <c r="AR330" s="24">
        <f t="shared" si="405"/>
        <v>0.88674616797407402</v>
      </c>
      <c r="AS330" s="24">
        <f t="shared" si="406"/>
        <v>0.173485197210033</v>
      </c>
      <c r="AT330" s="25">
        <f t="shared" si="372"/>
        <v>0.82651480278996714</v>
      </c>
      <c r="AU330" s="213">
        <v>0.206331157830726</v>
      </c>
      <c r="AV330" s="213">
        <f t="shared" si="407"/>
        <v>0.79366884216927402</v>
      </c>
      <c r="AW330" s="213">
        <v>0.262091049283114</v>
      </c>
      <c r="AX330" s="213">
        <f t="shared" ref="AX330" si="416">1-AW330</f>
        <v>0.737908950716886</v>
      </c>
      <c r="AY330" s="213">
        <v>0.123666115298724</v>
      </c>
      <c r="AZ330" s="213">
        <f t="shared" si="339"/>
        <v>0.87633388470127604</v>
      </c>
      <c r="BA330" s="213">
        <f t="shared" si="409"/>
        <v>0.18113001330005432</v>
      </c>
      <c r="BB330" s="213">
        <f t="shared" si="410"/>
        <v>0.81886998669994571</v>
      </c>
      <c r="BC330" s="38">
        <v>0.19393184801057001</v>
      </c>
      <c r="BD330" s="38">
        <f t="shared" si="411"/>
        <v>0.80606815198942994</v>
      </c>
      <c r="BE330" s="38">
        <v>0.25654124378924298</v>
      </c>
      <c r="BF330" s="38">
        <f t="shared" si="411"/>
        <v>0.74345875621075708</v>
      </c>
      <c r="BG330" s="38">
        <v>0.123388107630464</v>
      </c>
      <c r="BH330" s="38">
        <f t="shared" si="412"/>
        <v>0.87661189236953596</v>
      </c>
      <c r="BI330" s="38">
        <v>0.17588188846481603</v>
      </c>
      <c r="BJ330" s="38">
        <v>0.82411811153518388</v>
      </c>
      <c r="BK330" s="39">
        <v>0.18971691522528</v>
      </c>
      <c r="BL330" s="39">
        <f t="shared" si="413"/>
        <v>0.81028308477472</v>
      </c>
      <c r="BM330" s="39">
        <v>0.25234939970043901</v>
      </c>
      <c r="BN330" s="39">
        <f t="shared" si="414"/>
        <v>0.74765060029956099</v>
      </c>
      <c r="BO330" s="39">
        <v>0.11877645037569599</v>
      </c>
      <c r="BP330" s="39">
        <f t="shared" si="402"/>
        <v>0.88122354962430405</v>
      </c>
      <c r="BQ330" s="39">
        <v>0.17148977282375794</v>
      </c>
      <c r="BR330" s="39">
        <f t="shared" si="415"/>
        <v>0.82851022717624212</v>
      </c>
      <c r="BS330" s="48">
        <v>0.79861834582353897</v>
      </c>
      <c r="BT330" s="49">
        <v>0.20138165417646101</v>
      </c>
      <c r="BU330" s="219"/>
      <c r="CP330" s="21"/>
      <c r="CR330" s="21"/>
      <c r="CS330" s="22"/>
      <c r="CT330" s="22"/>
    </row>
    <row r="331" spans="38:98" x14ac:dyDescent="0.25">
      <c r="AL331" s="6">
        <v>324</v>
      </c>
      <c r="AM331" s="24">
        <v>0.198813935749689</v>
      </c>
      <c r="AN331" s="24">
        <f t="shared" si="403"/>
        <v>0.80118606425031103</v>
      </c>
      <c r="AO331" s="24">
        <v>0.260763752249352</v>
      </c>
      <c r="AP331" s="24">
        <f t="shared" si="404"/>
        <v>0.739236247750648</v>
      </c>
      <c r="AQ331" s="24">
        <v>0.11360425189808</v>
      </c>
      <c r="AR331" s="24">
        <f t="shared" si="405"/>
        <v>0.88639574810192001</v>
      </c>
      <c r="AS331" s="24">
        <f t="shared" si="406"/>
        <v>0.17386593897287134</v>
      </c>
      <c r="AT331" s="25">
        <f t="shared" si="372"/>
        <v>0.82613406102712861</v>
      </c>
      <c r="AU331" s="213">
        <v>0.206752014500478</v>
      </c>
      <c r="AV331" s="213">
        <f t="shared" si="407"/>
        <v>0.79324798549952202</v>
      </c>
      <c r="AW331" s="213">
        <v>0.262520014653845</v>
      </c>
      <c r="AX331" s="213">
        <f t="shared" ref="AX331" si="417">1-AW331</f>
        <v>0.737479985346155</v>
      </c>
      <c r="AY331" s="213">
        <v>0.124055866627652</v>
      </c>
      <c r="AZ331" s="213">
        <f t="shared" ref="AZ331:AZ394" si="418">1-AY331</f>
        <v>0.875944133372348</v>
      </c>
      <c r="BA331" s="213">
        <f t="shared" si="409"/>
        <v>0.18153842651425245</v>
      </c>
      <c r="BB331" s="213">
        <f t="shared" si="410"/>
        <v>0.81846157348574766</v>
      </c>
      <c r="BC331" s="38">
        <v>0.19431871017944999</v>
      </c>
      <c r="BD331" s="38">
        <f t="shared" si="411"/>
        <v>0.80568128982054998</v>
      </c>
      <c r="BE331" s="38">
        <v>0.25694757093056098</v>
      </c>
      <c r="BF331" s="38">
        <f t="shared" si="411"/>
        <v>0.74305242906943902</v>
      </c>
      <c r="BG331" s="38">
        <v>0.123784072601022</v>
      </c>
      <c r="BH331" s="38">
        <f t="shared" si="412"/>
        <v>0.87621592739897802</v>
      </c>
      <c r="BI331" s="38">
        <v>0.17627741486612866</v>
      </c>
      <c r="BJ331" s="38">
        <v>0.82372258513387142</v>
      </c>
      <c r="BK331" s="39">
        <v>0.19008821100043999</v>
      </c>
      <c r="BL331" s="39">
        <f t="shared" si="413"/>
        <v>0.80991178899955996</v>
      </c>
      <c r="BM331" s="39">
        <v>0.252746636163307</v>
      </c>
      <c r="BN331" s="39">
        <f t="shared" si="414"/>
        <v>0.74725336383669294</v>
      </c>
      <c r="BO331" s="39">
        <v>0.119157340089961</v>
      </c>
      <c r="BP331" s="39">
        <f t="shared" si="402"/>
        <v>0.88084265991003896</v>
      </c>
      <c r="BQ331" s="39">
        <v>0.17187144816907907</v>
      </c>
      <c r="BR331" s="39">
        <f t="shared" si="415"/>
        <v>0.82812855183092093</v>
      </c>
      <c r="BS331" s="48">
        <v>0.79920560721447598</v>
      </c>
      <c r="BT331" s="49">
        <v>0.200794392785524</v>
      </c>
      <c r="BU331" s="219"/>
      <c r="CP331" s="21"/>
      <c r="CR331" s="21"/>
      <c r="CS331" s="22"/>
      <c r="CT331" s="22"/>
    </row>
    <row r="332" spans="38:98" x14ac:dyDescent="0.25">
      <c r="AL332" s="6">
        <v>325</v>
      </c>
      <c r="AM332" s="24">
        <v>0.19923176277393201</v>
      </c>
      <c r="AN332" s="24">
        <f t="shared" si="403"/>
        <v>0.80076823722606805</v>
      </c>
      <c r="AO332" s="24">
        <v>0.26115465102444302</v>
      </c>
      <c r="AP332" s="24">
        <f t="shared" si="404"/>
        <v>0.73884534897555698</v>
      </c>
      <c r="AQ332" s="24">
        <v>0.11395468450939999</v>
      </c>
      <c r="AR332" s="24">
        <f t="shared" si="405"/>
        <v>0.88604531549060006</v>
      </c>
      <c r="AS332" s="24">
        <f t="shared" si="406"/>
        <v>0.17424657106986483</v>
      </c>
      <c r="AT332" s="25">
        <f t="shared" si="372"/>
        <v>0.82575342893013526</v>
      </c>
      <c r="AU332" s="213">
        <v>0.207172336820379</v>
      </c>
      <c r="AV332" s="213">
        <f t="shared" si="407"/>
        <v>0.79282766317962095</v>
      </c>
      <c r="AW332" s="213">
        <v>0.26294819632195598</v>
      </c>
      <c r="AX332" s="213">
        <f t="shared" ref="AX332" si="419">1-AW332</f>
        <v>0.73705180367804402</v>
      </c>
      <c r="AY332" s="213">
        <v>0.124445596800564</v>
      </c>
      <c r="AZ332" s="213">
        <f t="shared" si="418"/>
        <v>0.875554403199436</v>
      </c>
      <c r="BA332" s="213">
        <f t="shared" si="409"/>
        <v>0.18194648409662681</v>
      </c>
      <c r="BB332" s="213">
        <f t="shared" si="410"/>
        <v>0.81805351590337327</v>
      </c>
      <c r="BC332" s="38">
        <v>0.19470541837025801</v>
      </c>
      <c r="BD332" s="38">
        <f t="shared" si="411"/>
        <v>0.80529458162974199</v>
      </c>
      <c r="BE332" s="38">
        <v>0.25735321000233302</v>
      </c>
      <c r="BF332" s="38">
        <f t="shared" si="411"/>
        <v>0.74264678999766698</v>
      </c>
      <c r="BG332" s="38">
        <v>0.124180057547707</v>
      </c>
      <c r="BH332" s="38">
        <f t="shared" si="412"/>
        <v>0.875819942452293</v>
      </c>
      <c r="BI332" s="38">
        <v>0.17667274446726181</v>
      </c>
      <c r="BJ332" s="38">
        <v>0.82332725553273822</v>
      </c>
      <c r="BK332" s="39">
        <v>0.190458913847184</v>
      </c>
      <c r="BL332" s="39">
        <f t="shared" si="413"/>
        <v>0.80954108615281606</v>
      </c>
      <c r="BM332" s="39">
        <v>0.25314312846223203</v>
      </c>
      <c r="BN332" s="39">
        <f t="shared" si="414"/>
        <v>0.74685687153776792</v>
      </c>
      <c r="BO332" s="39">
        <v>0.119538177393699</v>
      </c>
      <c r="BP332" s="39">
        <f t="shared" si="402"/>
        <v>0.88046182260630101</v>
      </c>
      <c r="BQ332" s="39">
        <v>0.17225274444004196</v>
      </c>
      <c r="BR332" s="39">
        <f t="shared" si="415"/>
        <v>0.8277472555599581</v>
      </c>
      <c r="BS332" s="48">
        <v>0.79978909359510297</v>
      </c>
      <c r="BT332" s="49">
        <v>0.200210906404897</v>
      </c>
      <c r="BU332" s="219"/>
      <c r="CP332" s="21"/>
      <c r="CR332" s="21"/>
      <c r="CS332" s="22"/>
      <c r="CT332" s="22"/>
    </row>
    <row r="333" spans="38:98" x14ac:dyDescent="0.25">
      <c r="AL333" s="6">
        <v>326</v>
      </c>
      <c r="AM333" s="24">
        <v>0.19965006556025</v>
      </c>
      <c r="AN333" s="24">
        <f t="shared" si="403"/>
        <v>0.80034993443975</v>
      </c>
      <c r="AO333" s="24">
        <v>0.26154438156361898</v>
      </c>
      <c r="AP333" s="24">
        <f t="shared" si="404"/>
        <v>0.73845561843638108</v>
      </c>
      <c r="AQ333" s="24">
        <v>0.114305128855965</v>
      </c>
      <c r="AR333" s="24">
        <f t="shared" si="405"/>
        <v>0.885694871144035</v>
      </c>
      <c r="AS333" s="24">
        <f t="shared" si="406"/>
        <v>0.17462708735705376</v>
      </c>
      <c r="AT333" s="25">
        <f t="shared" si="372"/>
        <v>0.82537291264294632</v>
      </c>
      <c r="AU333" s="213">
        <v>0.207592126518197</v>
      </c>
      <c r="AV333" s="213">
        <f t="shared" si="407"/>
        <v>0.79240787348180297</v>
      </c>
      <c r="AW333" s="213">
        <v>0.26337559800215699</v>
      </c>
      <c r="AX333" s="213">
        <f t="shared" ref="AX333" si="420">1-AW333</f>
        <v>0.73662440199784296</v>
      </c>
      <c r="AY333" s="213">
        <v>0.124835305614922</v>
      </c>
      <c r="AZ333" s="213">
        <f t="shared" si="418"/>
        <v>0.87516469438507805</v>
      </c>
      <c r="BA333" s="213">
        <f t="shared" si="409"/>
        <v>0.18235418734400127</v>
      </c>
      <c r="BB333" s="213">
        <f t="shared" si="410"/>
        <v>0.81764581265599867</v>
      </c>
      <c r="BC333" s="38">
        <v>0.19509196889611799</v>
      </c>
      <c r="BD333" s="38">
        <f t="shared" si="411"/>
        <v>0.80490803110388198</v>
      </c>
      <c r="BE333" s="38">
        <v>0.25775816353166597</v>
      </c>
      <c r="BF333" s="38">
        <f t="shared" si="411"/>
        <v>0.74224183646833408</v>
      </c>
      <c r="BG333" s="38">
        <v>0.12457606127673899</v>
      </c>
      <c r="BH333" s="38">
        <f t="shared" si="412"/>
        <v>0.87542393872326096</v>
      </c>
      <c r="BI333" s="38">
        <v>0.17706787615737968</v>
      </c>
      <c r="BJ333" s="38">
        <v>0.82293212384262038</v>
      </c>
      <c r="BK333" s="39">
        <v>0.190829029619492</v>
      </c>
      <c r="BL333" s="39">
        <f t="shared" si="413"/>
        <v>0.809170970380508</v>
      </c>
      <c r="BM333" s="39">
        <v>0.25353887988930401</v>
      </c>
      <c r="BN333" s="39">
        <f t="shared" si="414"/>
        <v>0.74646112011069599</v>
      </c>
      <c r="BO333" s="39">
        <v>0.119918962948492</v>
      </c>
      <c r="BP333" s="39">
        <f t="shared" si="402"/>
        <v>0.88008103705150798</v>
      </c>
      <c r="BQ333" s="39">
        <v>0.17263366451288875</v>
      </c>
      <c r="BR333" s="39">
        <f t="shared" si="415"/>
        <v>0.82736633548711125</v>
      </c>
      <c r="BS333" s="48">
        <v>0.80036883515280499</v>
      </c>
      <c r="BT333" s="49">
        <v>0.19963116484719501</v>
      </c>
      <c r="BU333" s="219"/>
      <c r="CP333" s="21"/>
      <c r="CR333" s="21"/>
      <c r="CS333" s="22"/>
      <c r="CT333" s="22"/>
    </row>
    <row r="334" spans="38:98" x14ac:dyDescent="0.25">
      <c r="AL334" s="6">
        <v>327</v>
      </c>
      <c r="AM334" s="24">
        <v>0.20006881673010099</v>
      </c>
      <c r="AN334" s="24">
        <f t="shared" si="403"/>
        <v>0.79993118326989898</v>
      </c>
      <c r="AO334" s="24">
        <v>0.26193295606336697</v>
      </c>
      <c r="AP334" s="24">
        <f t="shared" si="404"/>
        <v>0.73806704393663303</v>
      </c>
      <c r="AQ334" s="24">
        <v>0.11465558393385</v>
      </c>
      <c r="AR334" s="24">
        <f t="shared" si="405"/>
        <v>0.88534441606615</v>
      </c>
      <c r="AS334" s="24">
        <f t="shared" si="406"/>
        <v>0.17500748169047672</v>
      </c>
      <c r="AT334" s="25">
        <f t="shared" si="372"/>
        <v>0.82499251830952325</v>
      </c>
      <c r="AU334" s="213">
        <v>0.20801138532170099</v>
      </c>
      <c r="AV334" s="213">
        <f t="shared" si="407"/>
        <v>0.79198861467829906</v>
      </c>
      <c r="AW334" s="213">
        <v>0.26380222340915699</v>
      </c>
      <c r="AX334" s="213">
        <f t="shared" ref="AX334" si="421">1-AW334</f>
        <v>0.73619777659084296</v>
      </c>
      <c r="AY334" s="213">
        <v>0.125224992868188</v>
      </c>
      <c r="AZ334" s="213">
        <f t="shared" si="418"/>
        <v>0.874775007131812</v>
      </c>
      <c r="BA334" s="213">
        <f t="shared" si="409"/>
        <v>0.1827615375531999</v>
      </c>
      <c r="BB334" s="213">
        <f t="shared" si="410"/>
        <v>0.8172384624468001</v>
      </c>
      <c r="BC334" s="38">
        <v>0.19547835807014999</v>
      </c>
      <c r="BD334" s="38">
        <f t="shared" si="411"/>
        <v>0.80452164192984998</v>
      </c>
      <c r="BE334" s="38">
        <v>0.25816243404566602</v>
      </c>
      <c r="BF334" s="38">
        <f t="shared" si="411"/>
        <v>0.74183756595433392</v>
      </c>
      <c r="BG334" s="38">
        <v>0.12497208259434001</v>
      </c>
      <c r="BH334" s="38">
        <f t="shared" si="412"/>
        <v>0.87502791740565999</v>
      </c>
      <c r="BI334" s="38">
        <v>0.17746280882564608</v>
      </c>
      <c r="BJ334" s="38">
        <v>0.82253719117435387</v>
      </c>
      <c r="BK334" s="39">
        <v>0.19119856417134401</v>
      </c>
      <c r="BL334" s="39">
        <f t="shared" si="413"/>
        <v>0.80880143582865593</v>
      </c>
      <c r="BM334" s="39">
        <v>0.25393389373661202</v>
      </c>
      <c r="BN334" s="39">
        <f t="shared" si="414"/>
        <v>0.74606610626338798</v>
      </c>
      <c r="BO334" s="39">
        <v>0.120299697415925</v>
      </c>
      <c r="BP334" s="39">
        <f t="shared" si="402"/>
        <v>0.87970030258407506</v>
      </c>
      <c r="BQ334" s="39">
        <v>0.1730142112638629</v>
      </c>
      <c r="BR334" s="39">
        <f t="shared" si="415"/>
        <v>0.82698578873613715</v>
      </c>
      <c r="BS334" s="48">
        <v>0.80094486207496796</v>
      </c>
      <c r="BT334" s="49">
        <v>0.19905513792503199</v>
      </c>
      <c r="BU334" s="219"/>
      <c r="CP334" s="21"/>
      <c r="CR334" s="21"/>
      <c r="CS334" s="22"/>
      <c r="CT334" s="22"/>
    </row>
    <row r="335" spans="38:98" x14ac:dyDescent="0.25">
      <c r="AL335" s="6">
        <v>328</v>
      </c>
      <c r="AM335" s="24">
        <v>0.20048798890494501</v>
      </c>
      <c r="AN335" s="24">
        <f t="shared" si="403"/>
        <v>0.79951201109505499</v>
      </c>
      <c r="AO335" s="24">
        <v>0.26232038672017899</v>
      </c>
      <c r="AP335" s="24">
        <f t="shared" si="404"/>
        <v>0.73767961327982101</v>
      </c>
      <c r="AQ335" s="24">
        <v>0.115006048739133</v>
      </c>
      <c r="AR335" s="24">
        <f t="shared" si="405"/>
        <v>0.884993951260867</v>
      </c>
      <c r="AS335" s="24">
        <f t="shared" si="406"/>
        <v>0.17538774792617531</v>
      </c>
      <c r="AT335" s="25">
        <f t="shared" si="372"/>
        <v>0.82461225207382471</v>
      </c>
      <c r="AU335" s="213">
        <v>0.20843011495865901</v>
      </c>
      <c r="AV335" s="213">
        <f t="shared" si="407"/>
        <v>0.79156988504134096</v>
      </c>
      <c r="AW335" s="213">
        <v>0.26422807625766698</v>
      </c>
      <c r="AX335" s="213">
        <f t="shared" ref="AX335" si="422">1-AW335</f>
        <v>0.73577192374233302</v>
      </c>
      <c r="AY335" s="213">
        <v>0.12561465835782401</v>
      </c>
      <c r="AZ335" s="213">
        <f t="shared" si="418"/>
        <v>0.87438534164217596</v>
      </c>
      <c r="BA335" s="213">
        <f t="shared" si="409"/>
        <v>0.18316853602104677</v>
      </c>
      <c r="BB335" s="213">
        <f t="shared" si="410"/>
        <v>0.81683146397895334</v>
      </c>
      <c r="BC335" s="38">
        <v>0.19586458220547501</v>
      </c>
      <c r="BD335" s="38">
        <f t="shared" si="411"/>
        <v>0.80413541779452502</v>
      </c>
      <c r="BE335" s="38">
        <v>0.25856602407143903</v>
      </c>
      <c r="BF335" s="38">
        <f t="shared" si="411"/>
        <v>0.74143397592856097</v>
      </c>
      <c r="BG335" s="38">
        <v>0.12536812030673</v>
      </c>
      <c r="BH335" s="38">
        <f t="shared" si="412"/>
        <v>0.87463187969326994</v>
      </c>
      <c r="BI335" s="38">
        <v>0.17785754136122403</v>
      </c>
      <c r="BJ335" s="38">
        <v>0.822142458638776</v>
      </c>
      <c r="BK335" s="39">
        <v>0.19156752335672</v>
      </c>
      <c r="BL335" s="39">
        <f t="shared" si="413"/>
        <v>0.80843247664328</v>
      </c>
      <c r="BM335" s="39">
        <v>0.25432817329624502</v>
      </c>
      <c r="BN335" s="39">
        <f t="shared" si="414"/>
        <v>0.74567182670375498</v>
      </c>
      <c r="BO335" s="39">
        <v>0.12068038145758</v>
      </c>
      <c r="BP335" s="39">
        <f t="shared" si="402"/>
        <v>0.87931961854242002</v>
      </c>
      <c r="BQ335" s="39">
        <v>0.17339438756920636</v>
      </c>
      <c r="BR335" s="39">
        <f t="shared" si="415"/>
        <v>0.82660561243079367</v>
      </c>
      <c r="BS335" s="48">
        <v>0.80151720454897701</v>
      </c>
      <c r="BT335" s="49">
        <v>0.19848279545102299</v>
      </c>
      <c r="BU335" s="219"/>
      <c r="CP335" s="21"/>
      <c r="CR335" s="21"/>
      <c r="CS335" s="22"/>
      <c r="CT335" s="22"/>
    </row>
    <row r="336" spans="38:98" x14ac:dyDescent="0.25">
      <c r="AL336" s="6">
        <v>329</v>
      </c>
      <c r="AM336" s="24">
        <v>0.200907554706238</v>
      </c>
      <c r="AN336" s="24">
        <f t="shared" si="403"/>
        <v>0.799092445293762</v>
      </c>
      <c r="AO336" s="24">
        <v>0.26270668573054301</v>
      </c>
      <c r="AP336" s="24">
        <f t="shared" si="404"/>
        <v>0.73729331426945699</v>
      </c>
      <c r="AQ336" s="24">
        <v>0.11535652226789</v>
      </c>
      <c r="AR336" s="24">
        <f t="shared" si="405"/>
        <v>0.88464347773210994</v>
      </c>
      <c r="AS336" s="24">
        <f t="shared" si="406"/>
        <v>0.17576787992018808</v>
      </c>
      <c r="AT336" s="25">
        <f t="shared" si="372"/>
        <v>0.82423212007981195</v>
      </c>
      <c r="AU336" s="213">
        <v>0.20884831715683999</v>
      </c>
      <c r="AV336" s="213">
        <f t="shared" si="407"/>
        <v>0.79115168284315995</v>
      </c>
      <c r="AW336" s="213">
        <v>0.26465316026239599</v>
      </c>
      <c r="AX336" s="213">
        <f t="shared" ref="AX336" si="423">1-AW336</f>
        <v>0.73534683973760395</v>
      </c>
      <c r="AY336" s="213">
        <v>0.126004301881291</v>
      </c>
      <c r="AZ336" s="213">
        <f t="shared" si="418"/>
        <v>0.87399569811870903</v>
      </c>
      <c r="BA336" s="213">
        <f t="shared" si="409"/>
        <v>0.18357518404436535</v>
      </c>
      <c r="BB336" s="213">
        <f t="shared" si="410"/>
        <v>0.81642481595563465</v>
      </c>
      <c r="BC336" s="38">
        <v>0.196250637615214</v>
      </c>
      <c r="BD336" s="38">
        <f t="shared" si="411"/>
        <v>0.803749362384786</v>
      </c>
      <c r="BE336" s="38">
        <v>0.25896893613609101</v>
      </c>
      <c r="BF336" s="38">
        <f t="shared" si="411"/>
        <v>0.74103106386390905</v>
      </c>
      <c r="BG336" s="38">
        <v>0.125764173220132</v>
      </c>
      <c r="BH336" s="38">
        <f t="shared" si="412"/>
        <v>0.874235826779868</v>
      </c>
      <c r="BI336" s="38">
        <v>0.178252072653278</v>
      </c>
      <c r="BJ336" s="38">
        <v>0.82174792734672208</v>
      </c>
      <c r="BK336" s="39">
        <v>0.191935913029601</v>
      </c>
      <c r="BL336" s="39">
        <f t="shared" si="413"/>
        <v>0.808064086970399</v>
      </c>
      <c r="BM336" s="39">
        <v>0.25472172186029401</v>
      </c>
      <c r="BN336" s="39">
        <f t="shared" si="414"/>
        <v>0.74527827813970604</v>
      </c>
      <c r="BO336" s="39">
        <v>0.12106101573504099</v>
      </c>
      <c r="BP336" s="39">
        <f t="shared" si="402"/>
        <v>0.87893898426495898</v>
      </c>
      <c r="BQ336" s="39">
        <v>0.1737741963051628</v>
      </c>
      <c r="BR336" s="39">
        <f t="shared" si="415"/>
        <v>0.82622580369483722</v>
      </c>
      <c r="BS336" s="48">
        <v>0.80208589276221698</v>
      </c>
      <c r="BT336" s="49">
        <v>0.19791410723778299</v>
      </c>
      <c r="BU336" s="219"/>
      <c r="CP336" s="21"/>
      <c r="CR336" s="21"/>
      <c r="CS336" s="22"/>
      <c r="CT336" s="22"/>
    </row>
    <row r="337" spans="38:98" x14ac:dyDescent="0.25">
      <c r="AL337" s="6">
        <v>330</v>
      </c>
      <c r="AM337" s="24">
        <v>0.20132748675543799</v>
      </c>
      <c r="AN337" s="24">
        <f t="shared" si="403"/>
        <v>0.79867251324456201</v>
      </c>
      <c r="AO337" s="24">
        <v>0.26309186529094802</v>
      </c>
      <c r="AP337" s="24">
        <f t="shared" si="404"/>
        <v>0.73690813470905203</v>
      </c>
      <c r="AQ337" s="24">
        <v>0.115707003516197</v>
      </c>
      <c r="AR337" s="24">
        <f t="shared" si="405"/>
        <v>0.884292996483803</v>
      </c>
      <c r="AS337" s="24">
        <f t="shared" si="406"/>
        <v>0.17614787152855443</v>
      </c>
      <c r="AT337" s="25">
        <f t="shared" si="372"/>
        <v>0.82385212847144551</v>
      </c>
      <c r="AU337" s="213">
        <v>0.20926599364401199</v>
      </c>
      <c r="AV337" s="213">
        <f t="shared" si="407"/>
        <v>0.79073400635598801</v>
      </c>
      <c r="AW337" s="213">
        <v>0.26507747913805602</v>
      </c>
      <c r="AX337" s="213">
        <f t="shared" ref="AX337" si="424">1-AW337</f>
        <v>0.73492252086194398</v>
      </c>
      <c r="AY337" s="213">
        <v>0.126393923236051</v>
      </c>
      <c r="AZ337" s="213">
        <f t="shared" si="418"/>
        <v>0.87360607676394897</v>
      </c>
      <c r="BA337" s="213">
        <f t="shared" si="409"/>
        <v>0.18398148291998007</v>
      </c>
      <c r="BB337" s="213">
        <f t="shared" si="410"/>
        <v>0.81601851708001993</v>
      </c>
      <c r="BC337" s="38">
        <v>0.19663652061248901</v>
      </c>
      <c r="BD337" s="38">
        <f t="shared" si="411"/>
        <v>0.80336347938751096</v>
      </c>
      <c r="BE337" s="38">
        <v>0.259371172766728</v>
      </c>
      <c r="BF337" s="38">
        <f t="shared" si="411"/>
        <v>0.74062882723327195</v>
      </c>
      <c r="BG337" s="38">
        <v>0.12616024014076499</v>
      </c>
      <c r="BH337" s="38">
        <f t="shared" si="412"/>
        <v>0.87383975985923501</v>
      </c>
      <c r="BI337" s="38">
        <v>0.17864640159097092</v>
      </c>
      <c r="BJ337" s="38">
        <v>0.821353598409029</v>
      </c>
      <c r="BK337" s="39">
        <v>0.192303739043965</v>
      </c>
      <c r="BL337" s="39">
        <f t="shared" si="413"/>
        <v>0.80769626095603497</v>
      </c>
      <c r="BM337" s="39">
        <v>0.25511454272084699</v>
      </c>
      <c r="BN337" s="39">
        <f t="shared" si="414"/>
        <v>0.74488545727915301</v>
      </c>
      <c r="BO337" s="39">
        <v>0.12144160090989201</v>
      </c>
      <c r="BP337" s="39">
        <f t="shared" si="402"/>
        <v>0.87855839909010802</v>
      </c>
      <c r="BQ337" s="39">
        <v>0.17415364034797429</v>
      </c>
      <c r="BR337" s="39">
        <f t="shared" si="415"/>
        <v>0.8258463596520258</v>
      </c>
      <c r="BS337" s="48">
        <v>0.802650956902074</v>
      </c>
      <c r="BT337" s="49">
        <v>0.197349043097926</v>
      </c>
      <c r="BU337" s="219"/>
      <c r="CP337" s="21"/>
      <c r="CR337" s="21"/>
      <c r="CS337" s="22"/>
      <c r="CT337" s="22"/>
    </row>
    <row r="338" spans="38:98" x14ac:dyDescent="0.25">
      <c r="AL338" s="6">
        <v>331</v>
      </c>
      <c r="AM338" s="24">
        <v>0.20174775767400399</v>
      </c>
      <c r="AN338" s="24">
        <f t="shared" si="403"/>
        <v>0.79825224232599601</v>
      </c>
      <c r="AO338" s="24">
        <v>0.26347593759788501</v>
      </c>
      <c r="AP338" s="24">
        <f t="shared" si="404"/>
        <v>0.73652406240211499</v>
      </c>
      <c r="AQ338" s="24">
        <v>0.116057491480133</v>
      </c>
      <c r="AR338" s="24">
        <f t="shared" si="405"/>
        <v>0.883942508519867</v>
      </c>
      <c r="AS338" s="24">
        <f t="shared" si="406"/>
        <v>0.17652771660731598</v>
      </c>
      <c r="AT338" s="25">
        <f t="shared" si="372"/>
        <v>0.82347228339268397</v>
      </c>
      <c r="AU338" s="213">
        <v>0.20968314614794301</v>
      </c>
      <c r="AV338" s="213">
        <f t="shared" si="407"/>
        <v>0.79031685385205697</v>
      </c>
      <c r="AW338" s="213">
        <v>0.26550103659935398</v>
      </c>
      <c r="AX338" s="213">
        <f t="shared" ref="AX338" si="425">1-AW338</f>
        <v>0.73449896340064602</v>
      </c>
      <c r="AY338" s="213">
        <v>0.12678352221956701</v>
      </c>
      <c r="AZ338" s="213">
        <f t="shared" si="418"/>
        <v>0.87321647778043299</v>
      </c>
      <c r="BA338" s="213">
        <f t="shared" si="409"/>
        <v>0.18438743394471457</v>
      </c>
      <c r="BB338" s="213">
        <f t="shared" si="410"/>
        <v>0.81561256605528554</v>
      </c>
      <c r="BC338" s="38">
        <v>0.197022227510422</v>
      </c>
      <c r="BD338" s="38">
        <f t="shared" si="411"/>
        <v>0.80297777248957802</v>
      </c>
      <c r="BE338" s="38">
        <v>0.25977273649045701</v>
      </c>
      <c r="BF338" s="38">
        <f t="shared" si="411"/>
        <v>0.74022726350954304</v>
      </c>
      <c r="BG338" s="38">
        <v>0.126556319874851</v>
      </c>
      <c r="BH338" s="38">
        <f t="shared" si="412"/>
        <v>0.87344368012514906</v>
      </c>
      <c r="BI338" s="38">
        <v>0.1790405270634674</v>
      </c>
      <c r="BJ338" s="38">
        <v>0.82095947293653271</v>
      </c>
      <c r="BK338" s="39">
        <v>0.19267100725379199</v>
      </c>
      <c r="BL338" s="39">
        <f t="shared" si="413"/>
        <v>0.80732899274620795</v>
      </c>
      <c r="BM338" s="39">
        <v>0.255506639169995</v>
      </c>
      <c r="BN338" s="39">
        <f t="shared" si="414"/>
        <v>0.74449336083000506</v>
      </c>
      <c r="BO338" s="39">
        <v>0.12182213764371599</v>
      </c>
      <c r="BP338" s="39">
        <f t="shared" si="402"/>
        <v>0.87817786235628403</v>
      </c>
      <c r="BQ338" s="39">
        <v>0.17453272257388372</v>
      </c>
      <c r="BR338" s="39">
        <f t="shared" si="415"/>
        <v>0.82546727742611625</v>
      </c>
      <c r="BS338" s="48">
        <v>0.80321242715593399</v>
      </c>
      <c r="BT338" s="49">
        <v>0.19678757284406601</v>
      </c>
      <c r="BU338" s="219"/>
      <c r="CP338" s="21"/>
      <c r="CR338" s="21"/>
      <c r="CS338" s="22"/>
      <c r="CT338" s="22"/>
    </row>
    <row r="339" spans="38:98" x14ac:dyDescent="0.25">
      <c r="AL339" s="6">
        <v>332</v>
      </c>
      <c r="AM339" s="24">
        <v>0.20216834008339299</v>
      </c>
      <c r="AN339" s="24">
        <f t="shared" si="403"/>
        <v>0.79783165991660698</v>
      </c>
      <c r="AO339" s="24">
        <v>0.26385891484784202</v>
      </c>
      <c r="AP339" s="24">
        <f t="shared" si="404"/>
        <v>0.73614108515215793</v>
      </c>
      <c r="AQ339" s="24">
        <v>0.116407985155773</v>
      </c>
      <c r="AR339" s="24">
        <f t="shared" si="405"/>
        <v>0.883592014844227</v>
      </c>
      <c r="AS339" s="24">
        <f t="shared" si="406"/>
        <v>0.17690740901251106</v>
      </c>
      <c r="AT339" s="25">
        <f t="shared" si="372"/>
        <v>0.82309259098748888</v>
      </c>
      <c r="AU339" s="213">
        <v>0.21009977639640201</v>
      </c>
      <c r="AV339" s="213">
        <f t="shared" si="407"/>
        <v>0.78990022360359802</v>
      </c>
      <c r="AW339" s="213">
        <v>0.26592383636100297</v>
      </c>
      <c r="AX339" s="213">
        <f t="shared" ref="AX339" si="426">1-AW339</f>
        <v>0.73407616363899697</v>
      </c>
      <c r="AY339" s="213">
        <v>0.12717309862929899</v>
      </c>
      <c r="AZ339" s="213">
        <f t="shared" si="418"/>
        <v>0.87282690137070107</v>
      </c>
      <c r="BA339" s="213">
        <f t="shared" si="409"/>
        <v>0.18479303841539285</v>
      </c>
      <c r="BB339" s="213">
        <f t="shared" si="410"/>
        <v>0.81520696158460715</v>
      </c>
      <c r="BC339" s="38">
        <v>0.197407754622132</v>
      </c>
      <c r="BD339" s="38">
        <f t="shared" si="411"/>
        <v>0.802592245377868</v>
      </c>
      <c r="BE339" s="38">
        <v>0.26017362983438302</v>
      </c>
      <c r="BF339" s="38">
        <f t="shared" si="411"/>
        <v>0.73982637016561692</v>
      </c>
      <c r="BG339" s="38">
        <v>0.12695241122861201</v>
      </c>
      <c r="BH339" s="38">
        <f t="shared" si="412"/>
        <v>0.87304758877138799</v>
      </c>
      <c r="BI339" s="38">
        <v>0.17943444795993055</v>
      </c>
      <c r="BJ339" s="38">
        <v>0.82056555204006942</v>
      </c>
      <c r="BK339" s="39">
        <v>0.193037723513064</v>
      </c>
      <c r="BL339" s="39">
        <f t="shared" si="413"/>
        <v>0.80696227648693597</v>
      </c>
      <c r="BM339" s="39">
        <v>0.25589801449982802</v>
      </c>
      <c r="BN339" s="39">
        <f t="shared" si="414"/>
        <v>0.74410198550017204</v>
      </c>
      <c r="BO339" s="39">
        <v>0.122202626598097</v>
      </c>
      <c r="BP339" s="39">
        <f t="shared" si="402"/>
        <v>0.877797373401903</v>
      </c>
      <c r="BQ339" s="39">
        <v>0.1749114458591349</v>
      </c>
      <c r="BR339" s="39">
        <f t="shared" si="415"/>
        <v>0.82508855414086513</v>
      </c>
      <c r="BS339" s="48">
        <v>0.80377033371118101</v>
      </c>
      <c r="BT339" s="49">
        <v>0.19622966628881899</v>
      </c>
      <c r="BU339" s="219"/>
      <c r="CP339" s="21"/>
      <c r="CR339" s="21"/>
      <c r="CS339" s="22"/>
      <c r="CT339" s="22"/>
    </row>
    <row r="340" spans="38:98" x14ac:dyDescent="0.25">
      <c r="AL340" s="6">
        <v>333</v>
      </c>
      <c r="AM340" s="24">
        <v>0.20258920660506299</v>
      </c>
      <c r="AN340" s="24">
        <f t="shared" si="403"/>
        <v>0.79741079339493703</v>
      </c>
      <c r="AO340" s="24">
        <v>0.26424080923730903</v>
      </c>
      <c r="AP340" s="24">
        <f t="shared" si="404"/>
        <v>0.73575919076269103</v>
      </c>
      <c r="AQ340" s="24">
        <v>0.116758483539195</v>
      </c>
      <c r="AR340" s="24">
        <f t="shared" si="405"/>
        <v>0.88324151646080495</v>
      </c>
      <c r="AS340" s="24">
        <f t="shared" si="406"/>
        <v>0.17728694260018033</v>
      </c>
      <c r="AT340" s="25">
        <f t="shared" si="372"/>
        <v>0.82271305739981981</v>
      </c>
      <c r="AU340" s="213">
        <v>0.21051588611715799</v>
      </c>
      <c r="AV340" s="213">
        <f t="shared" si="407"/>
        <v>0.78948411388284201</v>
      </c>
      <c r="AW340" s="213">
        <v>0.26634588213771099</v>
      </c>
      <c r="AX340" s="213">
        <f t="shared" ref="AX340" si="427">1-AW340</f>
        <v>0.73365411786228907</v>
      </c>
      <c r="AY340" s="213">
        <v>0.12756265226270899</v>
      </c>
      <c r="AZ340" s="213">
        <f t="shared" si="418"/>
        <v>0.87243734773729098</v>
      </c>
      <c r="BA340" s="213">
        <f t="shared" si="409"/>
        <v>0.18519829762883866</v>
      </c>
      <c r="BB340" s="213">
        <f t="shared" si="410"/>
        <v>0.81480170237116134</v>
      </c>
      <c r="BC340" s="38">
        <v>0.19779309826074301</v>
      </c>
      <c r="BD340" s="38">
        <f t="shared" si="411"/>
        <v>0.80220690173925702</v>
      </c>
      <c r="BE340" s="38">
        <v>0.260573855325614</v>
      </c>
      <c r="BF340" s="38">
        <f t="shared" si="411"/>
        <v>0.73942614467438594</v>
      </c>
      <c r="BG340" s="38">
        <v>0.12734851300826799</v>
      </c>
      <c r="BH340" s="38">
        <f t="shared" si="412"/>
        <v>0.87265148699173201</v>
      </c>
      <c r="BI340" s="38">
        <v>0.17982816316952482</v>
      </c>
      <c r="BJ340" s="38">
        <v>0.82017183683047523</v>
      </c>
      <c r="BK340" s="39">
        <v>0.193403893675759</v>
      </c>
      <c r="BL340" s="39">
        <f t="shared" si="413"/>
        <v>0.80659610632424106</v>
      </c>
      <c r="BM340" s="39">
        <v>0.25628867200243399</v>
      </c>
      <c r="BN340" s="39">
        <f t="shared" si="414"/>
        <v>0.74371132799756601</v>
      </c>
      <c r="BO340" s="39">
        <v>0.122583068434617</v>
      </c>
      <c r="BP340" s="39">
        <f t="shared" si="402"/>
        <v>0.87741693156538303</v>
      </c>
      <c r="BQ340" s="39">
        <v>0.17528981307996894</v>
      </c>
      <c r="BR340" s="39">
        <f t="shared" si="415"/>
        <v>0.82471018692003106</v>
      </c>
      <c r="BS340" s="48">
        <v>0.80432470675520107</v>
      </c>
      <c r="BT340" s="49">
        <v>0.19567529324479899</v>
      </c>
      <c r="BU340" s="219"/>
      <c r="CP340" s="21"/>
      <c r="CR340" s="21"/>
      <c r="CS340" s="22"/>
      <c r="CT340" s="22"/>
    </row>
    <row r="341" spans="38:98" x14ac:dyDescent="0.25">
      <c r="AL341" s="6">
        <v>334</v>
      </c>
      <c r="AM341" s="24">
        <v>0.20301032986047199</v>
      </c>
      <c r="AN341" s="24">
        <f t="shared" si="403"/>
        <v>0.79698967013952804</v>
      </c>
      <c r="AO341" s="24">
        <v>0.26462163296277502</v>
      </c>
      <c r="AP341" s="24">
        <f t="shared" si="404"/>
        <v>0.73537836703722492</v>
      </c>
      <c r="AQ341" s="24">
        <v>0.117108985626475</v>
      </c>
      <c r="AR341" s="24">
        <f t="shared" si="405"/>
        <v>0.88289101437352502</v>
      </c>
      <c r="AS341" s="24">
        <f t="shared" si="406"/>
        <v>0.17766631122636306</v>
      </c>
      <c r="AT341" s="25">
        <f t="shared" si="372"/>
        <v>0.82233368877363699</v>
      </c>
      <c r="AU341" s="213">
        <v>0.21093147703797799</v>
      </c>
      <c r="AV341" s="213">
        <f t="shared" si="407"/>
        <v>0.78906852296202201</v>
      </c>
      <c r="AW341" s="213">
        <v>0.266767177644189</v>
      </c>
      <c r="AX341" s="213">
        <f t="shared" ref="AX341" si="428">1-AW341</f>
        <v>0.733232822355811</v>
      </c>
      <c r="AY341" s="213">
        <v>0.12795218291726099</v>
      </c>
      <c r="AZ341" s="213">
        <f t="shared" si="418"/>
        <v>0.87204781708273904</v>
      </c>
      <c r="BA341" s="213">
        <f t="shared" si="409"/>
        <v>0.1856032128818767</v>
      </c>
      <c r="BB341" s="213">
        <f t="shared" si="410"/>
        <v>0.81439678711812336</v>
      </c>
      <c r="BC341" s="38">
        <v>0.198178254739374</v>
      </c>
      <c r="BD341" s="38">
        <f t="shared" si="411"/>
        <v>0.801821745260626</v>
      </c>
      <c r="BE341" s="38">
        <v>0.26097341549125502</v>
      </c>
      <c r="BF341" s="38">
        <f t="shared" si="411"/>
        <v>0.73902658450874492</v>
      </c>
      <c r="BG341" s="38">
        <v>0.127744624020041</v>
      </c>
      <c r="BH341" s="38">
        <f t="shared" si="412"/>
        <v>0.87225537597995895</v>
      </c>
      <c r="BI341" s="38">
        <v>0.18022167158141345</v>
      </c>
      <c r="BJ341" s="38">
        <v>0.81977832841858655</v>
      </c>
      <c r="BK341" s="39">
        <v>0.193769523595858</v>
      </c>
      <c r="BL341" s="39">
        <f t="shared" si="413"/>
        <v>0.80623047640414203</v>
      </c>
      <c r="BM341" s="39">
        <v>0.25667861496990402</v>
      </c>
      <c r="BN341" s="39">
        <f t="shared" si="414"/>
        <v>0.74332138503009593</v>
      </c>
      <c r="BO341" s="39">
        <v>0.12296346381486099</v>
      </c>
      <c r="BP341" s="39">
        <f t="shared" si="402"/>
        <v>0.87703653618513899</v>
      </c>
      <c r="BQ341" s="39">
        <v>0.17566782711262996</v>
      </c>
      <c r="BR341" s="39">
        <f t="shared" si="415"/>
        <v>0.82433217288737004</v>
      </c>
      <c r="BS341" s="48">
        <v>0.80487557647537999</v>
      </c>
      <c r="BT341" s="49">
        <v>0.19512442352462001</v>
      </c>
      <c r="BU341" s="219"/>
      <c r="CP341" s="21"/>
      <c r="CR341" s="21"/>
      <c r="CS341" s="22"/>
      <c r="CT341" s="22"/>
    </row>
    <row r="342" spans="38:98" x14ac:dyDescent="0.25">
      <c r="AL342" s="6">
        <v>335</v>
      </c>
      <c r="AM342" s="24">
        <v>0.20343168247107901</v>
      </c>
      <c r="AN342" s="24">
        <f t="shared" si="403"/>
        <v>0.79656831752892099</v>
      </c>
      <c r="AO342" s="24">
        <v>0.26500139822072999</v>
      </c>
      <c r="AP342" s="24">
        <f t="shared" si="404"/>
        <v>0.73499860177927001</v>
      </c>
      <c r="AQ342" s="24">
        <v>0.117459490413689</v>
      </c>
      <c r="AR342" s="24">
        <f t="shared" si="405"/>
        <v>0.88254050958631103</v>
      </c>
      <c r="AS342" s="24">
        <f t="shared" si="406"/>
        <v>0.17804550874709935</v>
      </c>
      <c r="AT342" s="25">
        <f t="shared" si="372"/>
        <v>0.82195449125290065</v>
      </c>
      <c r="AU342" s="213">
        <v>0.21134655088663201</v>
      </c>
      <c r="AV342" s="213">
        <f t="shared" si="407"/>
        <v>0.78865344911336799</v>
      </c>
      <c r="AW342" s="213">
        <v>0.267187726595146</v>
      </c>
      <c r="AX342" s="213">
        <f t="shared" ref="AX342" si="429">1-AW342</f>
        <v>0.732812273404854</v>
      </c>
      <c r="AY342" s="213">
        <v>0.12834169039041399</v>
      </c>
      <c r="AZ342" s="213">
        <f t="shared" si="418"/>
        <v>0.87165830960958601</v>
      </c>
      <c r="BA342" s="213">
        <f t="shared" si="409"/>
        <v>0.18600778547132993</v>
      </c>
      <c r="BB342" s="213">
        <f t="shared" si="410"/>
        <v>0.8139922145286701</v>
      </c>
      <c r="BC342" s="38">
        <v>0.19856322037114699</v>
      </c>
      <c r="BD342" s="38">
        <f t="shared" si="411"/>
        <v>0.80143677962885307</v>
      </c>
      <c r="BE342" s="38">
        <v>0.261372312858413</v>
      </c>
      <c r="BF342" s="38">
        <f t="shared" si="411"/>
        <v>0.738627687141587</v>
      </c>
      <c r="BG342" s="38">
        <v>0.128140743070151</v>
      </c>
      <c r="BH342" s="38">
        <f t="shared" si="412"/>
        <v>0.871859256929849</v>
      </c>
      <c r="BI342" s="38">
        <v>0.18061497208476002</v>
      </c>
      <c r="BJ342" s="38">
        <v>0.81938502791524004</v>
      </c>
      <c r="BK342" s="39">
        <v>0.19413461912734101</v>
      </c>
      <c r="BL342" s="39">
        <f t="shared" si="413"/>
        <v>0.80586538087265902</v>
      </c>
      <c r="BM342" s="39">
        <v>0.25706784669432697</v>
      </c>
      <c r="BN342" s="39">
        <f t="shared" si="414"/>
        <v>0.74293215330567297</v>
      </c>
      <c r="BO342" s="39">
        <v>0.12334381340041201</v>
      </c>
      <c r="BP342" s="39">
        <f t="shared" si="402"/>
        <v>0.87665618659958799</v>
      </c>
      <c r="BQ342" s="39">
        <v>0.17604549083336046</v>
      </c>
      <c r="BR342" s="39">
        <f t="shared" si="415"/>
        <v>0.82395450916663959</v>
      </c>
      <c r="BS342" s="48">
        <v>0.80542297305910293</v>
      </c>
      <c r="BT342" s="49">
        <v>0.19457702694089701</v>
      </c>
      <c r="BU342" s="219"/>
      <c r="CP342" s="21"/>
      <c r="CR342" s="21"/>
      <c r="CS342" s="22"/>
      <c r="CT342" s="22"/>
    </row>
    <row r="343" spans="38:98" x14ac:dyDescent="0.25">
      <c r="AL343" s="6">
        <v>336</v>
      </c>
      <c r="AM343" s="24">
        <v>0.20385323705833999</v>
      </c>
      <c r="AN343" s="24">
        <f t="shared" si="403"/>
        <v>0.79614676294165998</v>
      </c>
      <c r="AO343" s="24">
        <v>0.26538011720766302</v>
      </c>
      <c r="AP343" s="24">
        <f t="shared" si="404"/>
        <v>0.73461988279233692</v>
      </c>
      <c r="AQ343" s="24">
        <v>0.117809996896915</v>
      </c>
      <c r="AR343" s="24">
        <f t="shared" si="405"/>
        <v>0.88219000310308504</v>
      </c>
      <c r="AS343" s="24">
        <f t="shared" si="406"/>
        <v>0.17842452901842878</v>
      </c>
      <c r="AT343" s="25">
        <f t="shared" si="372"/>
        <v>0.82157547098157124</v>
      </c>
      <c r="AU343" s="213">
        <v>0.21176110939088799</v>
      </c>
      <c r="AV343" s="213">
        <f t="shared" si="407"/>
        <v>0.78823889060911201</v>
      </c>
      <c r="AW343" s="213">
        <v>0.26760753270529403</v>
      </c>
      <c r="AX343" s="213">
        <f t="shared" ref="AX343" si="430">1-AW343</f>
        <v>0.73239246729470597</v>
      </c>
      <c r="AY343" s="213">
        <v>0.128731174479632</v>
      </c>
      <c r="AZ343" s="213">
        <f t="shared" si="418"/>
        <v>0.871268825520368</v>
      </c>
      <c r="BA343" s="213">
        <f t="shared" si="409"/>
        <v>0.18641201669402363</v>
      </c>
      <c r="BB343" s="213">
        <f t="shared" si="410"/>
        <v>0.81358798330597648</v>
      </c>
      <c r="BC343" s="38">
        <v>0.19894799146918299</v>
      </c>
      <c r="BD343" s="38">
        <f t="shared" si="411"/>
        <v>0.80105200853081704</v>
      </c>
      <c r="BE343" s="38">
        <v>0.26177054995419302</v>
      </c>
      <c r="BF343" s="38">
        <f t="shared" si="411"/>
        <v>0.73822945004580698</v>
      </c>
      <c r="BG343" s="38">
        <v>0.12853686896482</v>
      </c>
      <c r="BH343" s="38">
        <f t="shared" si="412"/>
        <v>0.87146313103518003</v>
      </c>
      <c r="BI343" s="38">
        <v>0.18100806356872831</v>
      </c>
      <c r="BJ343" s="38">
        <v>0.81899193643127166</v>
      </c>
      <c r="BK343" s="39">
        <v>0.19449918612418601</v>
      </c>
      <c r="BL343" s="39">
        <f t="shared" si="413"/>
        <v>0.80550081387581396</v>
      </c>
      <c r="BM343" s="39">
        <v>0.25745637046779302</v>
      </c>
      <c r="BN343" s="39">
        <f t="shared" si="414"/>
        <v>0.74254362953220698</v>
      </c>
      <c r="BO343" s="39">
        <v>0.12372411785285301</v>
      </c>
      <c r="BP343" s="39">
        <f t="shared" si="402"/>
        <v>0.87627588214714702</v>
      </c>
      <c r="BQ343" s="39">
        <v>0.17642280711840244</v>
      </c>
      <c r="BR343" s="39">
        <f t="shared" si="415"/>
        <v>0.82357719288159759</v>
      </c>
      <c r="BS343" s="48">
        <v>0.80596692669375503</v>
      </c>
      <c r="BT343" s="49">
        <v>0.194033073306245</v>
      </c>
      <c r="BU343" s="219"/>
      <c r="CP343" s="21"/>
      <c r="CR343" s="21"/>
      <c r="CS343" s="22"/>
      <c r="CT343" s="22"/>
    </row>
    <row r="344" spans="38:98" x14ac:dyDescent="0.25">
      <c r="AL344" s="6">
        <v>337</v>
      </c>
      <c r="AM344" s="24">
        <v>0.20427496624371499</v>
      </c>
      <c r="AN344" s="24">
        <f t="shared" si="403"/>
        <v>0.79572503375628501</v>
      </c>
      <c r="AO344" s="24">
        <v>0.265757802120063</v>
      </c>
      <c r="AP344" s="24">
        <f t="shared" si="404"/>
        <v>0.73424219787993694</v>
      </c>
      <c r="AQ344" s="24">
        <v>0.118160504072229</v>
      </c>
      <c r="AR344" s="24">
        <f t="shared" si="405"/>
        <v>0.881839495927771</v>
      </c>
      <c r="AS344" s="24">
        <f t="shared" si="406"/>
        <v>0.17880336589639148</v>
      </c>
      <c r="AT344" s="25">
        <f t="shared" si="372"/>
        <v>0.82119663410360855</v>
      </c>
      <c r="AU344" s="213">
        <v>0.21217515427851399</v>
      </c>
      <c r="AV344" s="213">
        <f t="shared" si="407"/>
        <v>0.78782484572148603</v>
      </c>
      <c r="AW344" s="213">
        <v>0.26802659968934101</v>
      </c>
      <c r="AX344" s="213">
        <f t="shared" ref="AX344" si="431">1-AW344</f>
        <v>0.73197340031065905</v>
      </c>
      <c r="AY344" s="213">
        <v>0.129120634982375</v>
      </c>
      <c r="AZ344" s="213">
        <f t="shared" si="418"/>
        <v>0.87087936501762497</v>
      </c>
      <c r="BA344" s="213">
        <f t="shared" si="409"/>
        <v>0.18681590784678026</v>
      </c>
      <c r="BB344" s="213">
        <f t="shared" si="410"/>
        <v>0.81318409215321974</v>
      </c>
      <c r="BC344" s="38">
        <v>0.19933256434660401</v>
      </c>
      <c r="BD344" s="38">
        <f t="shared" si="411"/>
        <v>0.80066743565339604</v>
      </c>
      <c r="BE344" s="38">
        <v>0.26216812930570199</v>
      </c>
      <c r="BF344" s="38">
        <f t="shared" si="411"/>
        <v>0.73783187069429801</v>
      </c>
      <c r="BG344" s="38">
        <v>0.12893300051026799</v>
      </c>
      <c r="BH344" s="38">
        <f t="shared" si="412"/>
        <v>0.87106699948973199</v>
      </c>
      <c r="BI344" s="38">
        <v>0.18140094492248199</v>
      </c>
      <c r="BJ344" s="38">
        <v>0.81859905507751796</v>
      </c>
      <c r="BK344" s="39">
        <v>0.19486323044037601</v>
      </c>
      <c r="BL344" s="39">
        <f t="shared" si="413"/>
        <v>0.80513676955962399</v>
      </c>
      <c r="BM344" s="39">
        <v>0.25784418958239103</v>
      </c>
      <c r="BN344" s="39">
        <f t="shared" si="414"/>
        <v>0.74215581041760892</v>
      </c>
      <c r="BO344" s="39">
        <v>0.124104377833768</v>
      </c>
      <c r="BP344" s="39">
        <f t="shared" si="402"/>
        <v>0.87589562216623196</v>
      </c>
      <c r="BQ344" s="39">
        <v>0.17679977884399978</v>
      </c>
      <c r="BR344" s="39">
        <f t="shared" si="415"/>
        <v>0.82320022115600022</v>
      </c>
      <c r="BS344" s="48">
        <v>0.80650746756672098</v>
      </c>
      <c r="BT344" s="49">
        <v>0.19349253243327899</v>
      </c>
      <c r="BU344" s="219"/>
      <c r="CP344" s="21"/>
      <c r="CR344" s="21"/>
      <c r="CS344" s="22"/>
      <c r="CT344" s="22"/>
    </row>
    <row r="345" spans="38:98" x14ac:dyDescent="0.25">
      <c r="AL345" s="6">
        <v>338</v>
      </c>
      <c r="AM345" s="24">
        <v>0.20469684264866</v>
      </c>
      <c r="AN345" s="24">
        <f t="shared" si="403"/>
        <v>0.79530315735134005</v>
      </c>
      <c r="AO345" s="24">
        <v>0.26613446515442002</v>
      </c>
      <c r="AP345" s="24">
        <f t="shared" si="404"/>
        <v>0.73386553484558004</v>
      </c>
      <c r="AQ345" s="24">
        <v>0.118511010935709</v>
      </c>
      <c r="AR345" s="24">
        <f t="shared" si="405"/>
        <v>0.88148898906429096</v>
      </c>
      <c r="AS345" s="24">
        <f t="shared" si="406"/>
        <v>0.17918201323702734</v>
      </c>
      <c r="AT345" s="25">
        <f t="shared" si="372"/>
        <v>0.8208179867629728</v>
      </c>
      <c r="AU345" s="213">
        <v>0.212588687277279</v>
      </c>
      <c r="AV345" s="213">
        <f t="shared" si="407"/>
        <v>0.78741131272272102</v>
      </c>
      <c r="AW345" s="213">
        <v>0.26844493126199798</v>
      </c>
      <c r="AX345" s="213">
        <f t="shared" ref="AX345" si="432">1-AW345</f>
        <v>0.73155506873800202</v>
      </c>
      <c r="AY345" s="213">
        <v>0.12951007169610701</v>
      </c>
      <c r="AZ345" s="213">
        <f t="shared" si="418"/>
        <v>0.87048992830389293</v>
      </c>
      <c r="BA345" s="213">
        <f t="shared" si="409"/>
        <v>0.18721946022642527</v>
      </c>
      <c r="BB345" s="213">
        <f t="shared" si="410"/>
        <v>0.81278053977357478</v>
      </c>
      <c r="BC345" s="38">
        <v>0.19971693531653101</v>
      </c>
      <c r="BD345" s="38">
        <f t="shared" si="411"/>
        <v>0.80028306468346899</v>
      </c>
      <c r="BE345" s="38">
        <v>0.26256505344004599</v>
      </c>
      <c r="BF345" s="38">
        <f t="shared" si="411"/>
        <v>0.73743494655995401</v>
      </c>
      <c r="BG345" s="38">
        <v>0.12932913651271799</v>
      </c>
      <c r="BH345" s="38">
        <f t="shared" si="412"/>
        <v>0.87067086348728195</v>
      </c>
      <c r="BI345" s="38">
        <v>0.18179361503518546</v>
      </c>
      <c r="BJ345" s="38">
        <v>0.81820638496481446</v>
      </c>
      <c r="BK345" s="39">
        <v>0.195226757929888</v>
      </c>
      <c r="BL345" s="39">
        <f t="shared" si="413"/>
        <v>0.80477324207011203</v>
      </c>
      <c r="BM345" s="39">
        <v>0.25823130733021099</v>
      </c>
      <c r="BN345" s="39">
        <f t="shared" si="414"/>
        <v>0.74176869266978906</v>
      </c>
      <c r="BO345" s="39">
        <v>0.12448459400474</v>
      </c>
      <c r="BP345" s="39">
        <f t="shared" si="402"/>
        <v>0.87551540599526001</v>
      </c>
      <c r="BQ345" s="39">
        <v>0.17717640888639422</v>
      </c>
      <c r="BR345" s="39">
        <f t="shared" si="415"/>
        <v>0.82282359111360581</v>
      </c>
      <c r="BS345" s="48">
        <v>0.80704462586538805</v>
      </c>
      <c r="BT345" s="49">
        <v>0.192955374134612</v>
      </c>
      <c r="BU345" s="219"/>
      <c r="CP345" s="21"/>
      <c r="CR345" s="21"/>
      <c r="CS345" s="22"/>
      <c r="CT345" s="22"/>
    </row>
    <row r="346" spans="38:98" x14ac:dyDescent="0.25">
      <c r="AL346" s="6">
        <v>339</v>
      </c>
      <c r="AM346" s="24">
        <v>0.205118838894634</v>
      </c>
      <c r="AN346" s="24">
        <f t="shared" si="403"/>
        <v>0.794881161105366</v>
      </c>
      <c r="AO346" s="24">
        <v>0.266510118507224</v>
      </c>
      <c r="AP346" s="24">
        <f t="shared" si="404"/>
        <v>0.73348988149277594</v>
      </c>
      <c r="AQ346" s="24">
        <v>0.11886151648343</v>
      </c>
      <c r="AR346" s="24">
        <f t="shared" si="405"/>
        <v>0.88113848351656998</v>
      </c>
      <c r="AS346" s="24">
        <f t="shared" si="406"/>
        <v>0.17956046489637587</v>
      </c>
      <c r="AT346" s="25">
        <f t="shared" si="372"/>
        <v>0.82043953510362422</v>
      </c>
      <c r="AU346" s="213">
        <v>0.213001710114951</v>
      </c>
      <c r="AV346" s="213">
        <f t="shared" si="407"/>
        <v>0.78699828988504894</v>
      </c>
      <c r="AW346" s="213">
        <v>0.26886253113797498</v>
      </c>
      <c r="AX346" s="213">
        <f t="shared" ref="AX346" si="433">1-AW346</f>
        <v>0.73113746886202502</v>
      </c>
      <c r="AY346" s="213">
        <v>0.129899484418287</v>
      </c>
      <c r="AZ346" s="213">
        <f t="shared" si="418"/>
        <v>0.87010051558171297</v>
      </c>
      <c r="BA346" s="213">
        <f t="shared" si="409"/>
        <v>0.18762267512978109</v>
      </c>
      <c r="BB346" s="213">
        <f t="shared" si="410"/>
        <v>0.81237732487021896</v>
      </c>
      <c r="BC346" s="38">
        <v>0.200101100692085</v>
      </c>
      <c r="BD346" s="38">
        <f t="shared" si="411"/>
        <v>0.79989889930791502</v>
      </c>
      <c r="BE346" s="38">
        <v>0.26296132488433199</v>
      </c>
      <c r="BF346" s="38">
        <f t="shared" si="411"/>
        <v>0.73703867511566801</v>
      </c>
      <c r="BG346" s="38">
        <v>0.12972527577838999</v>
      </c>
      <c r="BH346" s="38">
        <f t="shared" si="412"/>
        <v>0.87027472422161001</v>
      </c>
      <c r="BI346" s="38">
        <v>0.1821860727960021</v>
      </c>
      <c r="BJ346" s="38">
        <v>0.81781392720399793</v>
      </c>
      <c r="BK346" s="39">
        <v>0.195589774446704</v>
      </c>
      <c r="BL346" s="39">
        <f t="shared" si="413"/>
        <v>0.804410225553296</v>
      </c>
      <c r="BM346" s="39">
        <v>0.25861772700334201</v>
      </c>
      <c r="BN346" s="39">
        <f t="shared" si="414"/>
        <v>0.74138227299665793</v>
      </c>
      <c r="BO346" s="39">
        <v>0.124864767027353</v>
      </c>
      <c r="BP346" s="39">
        <f t="shared" si="402"/>
        <v>0.87513523297264695</v>
      </c>
      <c r="BQ346" s="39">
        <v>0.17755270012182928</v>
      </c>
      <c r="BR346" s="39">
        <f t="shared" si="415"/>
        <v>0.82244729987817067</v>
      </c>
      <c r="BS346" s="48">
        <v>0.80757843177713995</v>
      </c>
      <c r="BT346" s="49">
        <v>0.19242156822286</v>
      </c>
      <c r="BU346" s="219"/>
      <c r="CP346" s="21"/>
      <c r="CR346" s="21"/>
      <c r="CS346" s="22"/>
      <c r="CT346" s="22"/>
    </row>
    <row r="347" spans="38:98" x14ac:dyDescent="0.25">
      <c r="AL347" s="6">
        <v>340</v>
      </c>
      <c r="AM347" s="24">
        <v>0.205540927603094</v>
      </c>
      <c r="AN347" s="24">
        <f t="shared" si="403"/>
        <v>0.79445907239690605</v>
      </c>
      <c r="AO347" s="24">
        <v>0.266884774374962</v>
      </c>
      <c r="AP347" s="24">
        <f t="shared" si="404"/>
        <v>0.73311522562503795</v>
      </c>
      <c r="AQ347" s="24">
        <v>0.11921201971147</v>
      </c>
      <c r="AR347" s="24">
        <f t="shared" si="405"/>
        <v>0.88078798028853</v>
      </c>
      <c r="AS347" s="24">
        <f t="shared" si="406"/>
        <v>0.1799387147304766</v>
      </c>
      <c r="AT347" s="25">
        <f t="shared" si="372"/>
        <v>0.82006128526952349</v>
      </c>
      <c r="AU347" s="213">
        <v>0.21341422451929801</v>
      </c>
      <c r="AV347" s="213">
        <f t="shared" si="407"/>
        <v>0.78658577548070197</v>
      </c>
      <c r="AW347" s="213">
        <v>0.269279403031982</v>
      </c>
      <c r="AX347" s="213">
        <f t="shared" ref="AX347" si="434">1-AW347</f>
        <v>0.73072059696801794</v>
      </c>
      <c r="AY347" s="213">
        <v>0.13028887294638</v>
      </c>
      <c r="AZ347" s="213">
        <f t="shared" si="418"/>
        <v>0.86971112705361997</v>
      </c>
      <c r="BA347" s="213">
        <f t="shared" si="409"/>
        <v>0.18802555385367303</v>
      </c>
      <c r="BB347" s="213">
        <f t="shared" si="410"/>
        <v>0.81197444614632697</v>
      </c>
      <c r="BC347" s="38">
        <v>0.20048505678638801</v>
      </c>
      <c r="BD347" s="38">
        <f t="shared" si="411"/>
        <v>0.79951494321361194</v>
      </c>
      <c r="BE347" s="38">
        <v>0.26335694616566502</v>
      </c>
      <c r="BF347" s="38">
        <f t="shared" si="411"/>
        <v>0.73664305383433493</v>
      </c>
      <c r="BG347" s="38">
        <v>0.130121417113505</v>
      </c>
      <c r="BH347" s="38">
        <f t="shared" si="412"/>
        <v>0.869878582886495</v>
      </c>
      <c r="BI347" s="38">
        <v>0.18257831709409555</v>
      </c>
      <c r="BJ347" s="38">
        <v>0.81742168290590445</v>
      </c>
      <c r="BK347" s="39">
        <v>0.19595228584480301</v>
      </c>
      <c r="BL347" s="39">
        <f t="shared" si="413"/>
        <v>0.80404771415519694</v>
      </c>
      <c r="BM347" s="39">
        <v>0.25900345189387503</v>
      </c>
      <c r="BN347" s="39">
        <f t="shared" si="414"/>
        <v>0.74099654810612492</v>
      </c>
      <c r="BO347" s="39">
        <v>0.12524489756318999</v>
      </c>
      <c r="BP347" s="39">
        <f t="shared" si="402"/>
        <v>0.87475510243680998</v>
      </c>
      <c r="BQ347" s="39">
        <v>0.17792865542654759</v>
      </c>
      <c r="BR347" s="39">
        <f t="shared" si="415"/>
        <v>0.82207134457345243</v>
      </c>
      <c r="BS347" s="48">
        <v>0.80810891548936303</v>
      </c>
      <c r="BT347" s="49">
        <v>0.19189108451063699</v>
      </c>
      <c r="BU347" s="219"/>
      <c r="CP347" s="21"/>
      <c r="CR347" s="21"/>
      <c r="CS347" s="22"/>
      <c r="CT347" s="22"/>
    </row>
    <row r="348" spans="38:98" x14ac:dyDescent="0.25">
      <c r="AL348" s="6">
        <v>341</v>
      </c>
      <c r="AM348" s="24">
        <v>0.20596308139549999</v>
      </c>
      <c r="AN348" s="24">
        <f t="shared" si="403"/>
        <v>0.79403691860449999</v>
      </c>
      <c r="AO348" s="24">
        <v>0.26725844495412598</v>
      </c>
      <c r="AP348" s="24">
        <f t="shared" si="404"/>
        <v>0.73274155504587402</v>
      </c>
      <c r="AQ348" s="24">
        <v>0.119562519615905</v>
      </c>
      <c r="AR348" s="24">
        <f t="shared" si="405"/>
        <v>0.88043748038409497</v>
      </c>
      <c r="AS348" s="24">
        <f t="shared" si="406"/>
        <v>0.18031675659537028</v>
      </c>
      <c r="AT348" s="25">
        <f t="shared" si="372"/>
        <v>0.81968324340462972</v>
      </c>
      <c r="AU348" s="213">
        <v>0.21382623221809</v>
      </c>
      <c r="AV348" s="213">
        <f t="shared" si="407"/>
        <v>0.78617376778191006</v>
      </c>
      <c r="AW348" s="213">
        <v>0.26969555065872802</v>
      </c>
      <c r="AX348" s="213">
        <f t="shared" ref="AX348" si="435">1-AW348</f>
        <v>0.73030444934127203</v>
      </c>
      <c r="AY348" s="213">
        <v>0.13067823707784501</v>
      </c>
      <c r="AZ348" s="213">
        <f t="shared" si="418"/>
        <v>0.86932176292215502</v>
      </c>
      <c r="BA348" s="213">
        <f t="shared" si="409"/>
        <v>0.18842809769492408</v>
      </c>
      <c r="BB348" s="213">
        <f t="shared" si="410"/>
        <v>0.81157190230507603</v>
      </c>
      <c r="BC348" s="38">
        <v>0.20086879991255999</v>
      </c>
      <c r="BD348" s="38">
        <f t="shared" si="411"/>
        <v>0.79913120008743999</v>
      </c>
      <c r="BE348" s="38">
        <v>0.26375191981115198</v>
      </c>
      <c r="BF348" s="38">
        <f t="shared" si="411"/>
        <v>0.73624808018884802</v>
      </c>
      <c r="BG348" s="38">
        <v>0.13051755932428399</v>
      </c>
      <c r="BH348" s="38">
        <f t="shared" si="412"/>
        <v>0.86948244067571601</v>
      </c>
      <c r="BI348" s="38">
        <v>0.1829703468186292</v>
      </c>
      <c r="BJ348" s="38">
        <v>0.81702965318137077</v>
      </c>
      <c r="BK348" s="39">
        <v>0.19631429797816499</v>
      </c>
      <c r="BL348" s="39">
        <f t="shared" si="413"/>
        <v>0.80368570202183498</v>
      </c>
      <c r="BM348" s="39">
        <v>0.25938848529389902</v>
      </c>
      <c r="BN348" s="39">
        <f t="shared" si="414"/>
        <v>0.74061151470610098</v>
      </c>
      <c r="BO348" s="39">
        <v>0.125624986273835</v>
      </c>
      <c r="BP348" s="39">
        <f t="shared" si="402"/>
        <v>0.874375013726165</v>
      </c>
      <c r="BQ348" s="39">
        <v>0.17830427767679205</v>
      </c>
      <c r="BR348" s="39">
        <f t="shared" si="415"/>
        <v>0.82169572232320798</v>
      </c>
      <c r="BS348" s="48">
        <v>0.80863610718944201</v>
      </c>
      <c r="BT348" s="49">
        <v>0.19136389281055799</v>
      </c>
      <c r="BU348" s="219"/>
      <c r="CP348" s="21"/>
      <c r="CR348" s="21"/>
      <c r="CS348" s="22"/>
      <c r="CT348" s="22"/>
    </row>
    <row r="349" spans="38:98" x14ac:dyDescent="0.25">
      <c r="AL349" s="6">
        <v>342</v>
      </c>
      <c r="AM349" s="24">
        <v>0.20638527289330699</v>
      </c>
      <c r="AN349" s="24">
        <f t="shared" si="403"/>
        <v>0.79361472710669301</v>
      </c>
      <c r="AO349" s="24">
        <v>0.26763114244120401</v>
      </c>
      <c r="AP349" s="24">
        <f t="shared" si="404"/>
        <v>0.73236885755879599</v>
      </c>
      <c r="AQ349" s="24">
        <v>0.119913015192812</v>
      </c>
      <c r="AR349" s="24">
        <f t="shared" si="405"/>
        <v>0.88008698480718794</v>
      </c>
      <c r="AS349" s="24">
        <f t="shared" si="406"/>
        <v>0.18069458434709562</v>
      </c>
      <c r="AT349" s="25">
        <f t="shared" si="372"/>
        <v>0.81930541565290438</v>
      </c>
      <c r="AU349" s="213">
        <v>0.21423773493909501</v>
      </c>
      <c r="AV349" s="213">
        <f t="shared" si="407"/>
        <v>0.78576226506090496</v>
      </c>
      <c r="AW349" s="213">
        <v>0.27011097773292497</v>
      </c>
      <c r="AX349" s="213">
        <f t="shared" ref="AX349" si="436">1-AW349</f>
        <v>0.72988902226707508</v>
      </c>
      <c r="AY349" s="213">
        <v>0.13106757661014501</v>
      </c>
      <c r="AZ349" s="213">
        <f t="shared" si="418"/>
        <v>0.86893242338985499</v>
      </c>
      <c r="BA349" s="213">
        <f t="shared" si="409"/>
        <v>0.18883030795035891</v>
      </c>
      <c r="BB349" s="213">
        <f t="shared" si="410"/>
        <v>0.81116969204964118</v>
      </c>
      <c r="BC349" s="38">
        <v>0.20125232638372301</v>
      </c>
      <c r="BD349" s="38">
        <f t="shared" si="411"/>
        <v>0.79874767361627697</v>
      </c>
      <c r="BE349" s="38">
        <v>0.26414624834789902</v>
      </c>
      <c r="BF349" s="38">
        <f t="shared" si="411"/>
        <v>0.73585375165210098</v>
      </c>
      <c r="BG349" s="38">
        <v>0.13091370121694901</v>
      </c>
      <c r="BH349" s="38">
        <f t="shared" si="412"/>
        <v>0.86908629878305099</v>
      </c>
      <c r="BI349" s="38">
        <v>0.18336216085876744</v>
      </c>
      <c r="BJ349" s="38">
        <v>0.81663783914123256</v>
      </c>
      <c r="BK349" s="39">
        <v>0.19667581670077</v>
      </c>
      <c r="BL349" s="39">
        <f t="shared" si="413"/>
        <v>0.80332418329922994</v>
      </c>
      <c r="BM349" s="39">
        <v>0.25977283049550398</v>
      </c>
      <c r="BN349" s="39">
        <f t="shared" si="414"/>
        <v>0.74022716950449596</v>
      </c>
      <c r="BO349" s="39">
        <v>0.126005033820871</v>
      </c>
      <c r="BP349" s="39">
        <f t="shared" si="402"/>
        <v>0.87399496617912897</v>
      </c>
      <c r="BQ349" s="39">
        <v>0.17867956974880528</v>
      </c>
      <c r="BR349" s="39">
        <f t="shared" si="415"/>
        <v>0.82132043025119472</v>
      </c>
      <c r="BS349" s="48">
        <v>0.80916003706476303</v>
      </c>
      <c r="BT349" s="49">
        <v>0.190839962935237</v>
      </c>
      <c r="BU349" s="219"/>
      <c r="CP349" s="21"/>
      <c r="CR349" s="21"/>
      <c r="CS349" s="22"/>
      <c r="CT349" s="22"/>
    </row>
    <row r="350" spans="38:98" x14ac:dyDescent="0.25">
      <c r="AL350" s="6">
        <v>343</v>
      </c>
      <c r="AM350" s="24">
        <v>0.206807474717975</v>
      </c>
      <c r="AN350" s="24">
        <f t="shared" si="403"/>
        <v>0.793192525282025</v>
      </c>
      <c r="AO350" s="24">
        <v>0.26800287903268599</v>
      </c>
      <c r="AP350" s="24">
        <f t="shared" si="404"/>
        <v>0.73199712096731395</v>
      </c>
      <c r="AQ350" s="24">
        <v>0.120263505438269</v>
      </c>
      <c r="AR350" s="24">
        <f t="shared" si="405"/>
        <v>0.87973649456173098</v>
      </c>
      <c r="AS350" s="24">
        <f t="shared" si="406"/>
        <v>0.18107219184169376</v>
      </c>
      <c r="AT350" s="25">
        <f t="shared" si="372"/>
        <v>0.81892780815830624</v>
      </c>
      <c r="AU350" s="213">
        <v>0.21464873441008001</v>
      </c>
      <c r="AV350" s="213">
        <f t="shared" si="407"/>
        <v>0.78535126558991997</v>
      </c>
      <c r="AW350" s="213">
        <v>0.270525687969281</v>
      </c>
      <c r="AX350" s="213">
        <f t="shared" ref="AX350" si="437">1-AW350</f>
        <v>0.729474312030719</v>
      </c>
      <c r="AY350" s="213">
        <v>0.13145689134074301</v>
      </c>
      <c r="AZ350" s="213">
        <f t="shared" si="418"/>
        <v>0.86854310865925699</v>
      </c>
      <c r="BA350" s="213">
        <f t="shared" si="409"/>
        <v>0.18923218591680122</v>
      </c>
      <c r="BB350" s="213">
        <f t="shared" si="410"/>
        <v>0.81076781408319887</v>
      </c>
      <c r="BC350" s="38">
        <v>0.20163563251299799</v>
      </c>
      <c r="BD350" s="38">
        <f t="shared" si="411"/>
        <v>0.79836436748700201</v>
      </c>
      <c r="BE350" s="38">
        <v>0.26453993430301198</v>
      </c>
      <c r="BF350" s="38">
        <f t="shared" si="411"/>
        <v>0.73546006569698807</v>
      </c>
      <c r="BG350" s="38">
        <v>0.13130984159772</v>
      </c>
      <c r="BH350" s="38">
        <f t="shared" si="412"/>
        <v>0.86869015840228003</v>
      </c>
      <c r="BI350" s="38">
        <v>0.18375375810367334</v>
      </c>
      <c r="BJ350" s="38">
        <v>0.81624624189632677</v>
      </c>
      <c r="BK350" s="39">
        <v>0.197036847866598</v>
      </c>
      <c r="BL350" s="39">
        <f t="shared" si="413"/>
        <v>0.80296315213340197</v>
      </c>
      <c r="BM350" s="39">
        <v>0.26015649079077802</v>
      </c>
      <c r="BN350" s="39">
        <f t="shared" si="414"/>
        <v>0.73984350920922193</v>
      </c>
      <c r="BO350" s="39">
        <v>0.12638504086588101</v>
      </c>
      <c r="BP350" s="39">
        <f t="shared" si="402"/>
        <v>0.87361495913411902</v>
      </c>
      <c r="BQ350" s="39">
        <v>0.17905453451882961</v>
      </c>
      <c r="BR350" s="39">
        <f t="shared" si="415"/>
        <v>0.82094546548117042</v>
      </c>
      <c r="BS350" s="48">
        <v>0.80968073530271101</v>
      </c>
      <c r="BT350" s="49">
        <v>0.19031926469728899</v>
      </c>
      <c r="BU350" s="219"/>
      <c r="CP350" s="21"/>
      <c r="CR350" s="21"/>
      <c r="CS350" s="22"/>
      <c r="CT350" s="22"/>
    </row>
    <row r="351" spans="38:98" x14ac:dyDescent="0.25">
      <c r="AL351" s="6">
        <v>344</v>
      </c>
      <c r="AM351" s="24">
        <v>0.207229659490962</v>
      </c>
      <c r="AN351" s="24">
        <f t="shared" si="403"/>
        <v>0.79277034050903805</v>
      </c>
      <c r="AO351" s="24">
        <v>0.26837366692506098</v>
      </c>
      <c r="AP351" s="24">
        <f t="shared" si="404"/>
        <v>0.73162633307493907</v>
      </c>
      <c r="AQ351" s="24">
        <v>0.12061398934835001</v>
      </c>
      <c r="AR351" s="24">
        <f t="shared" si="405"/>
        <v>0.87938601065165001</v>
      </c>
      <c r="AS351" s="24">
        <f t="shared" si="406"/>
        <v>0.18144957293520325</v>
      </c>
      <c r="AT351" s="25">
        <f t="shared" si="372"/>
        <v>0.81855042706479675</v>
      </c>
      <c r="AU351" s="213">
        <v>0.21505923235881499</v>
      </c>
      <c r="AV351" s="213">
        <f t="shared" si="407"/>
        <v>0.78494076764118503</v>
      </c>
      <c r="AW351" s="213">
        <v>0.27093968508250799</v>
      </c>
      <c r="AX351" s="213">
        <f t="shared" ref="AX351" si="438">1-AW351</f>
        <v>0.72906031491749201</v>
      </c>
      <c r="AY351" s="213">
        <v>0.131846181067099</v>
      </c>
      <c r="AZ351" s="213">
        <f t="shared" si="418"/>
        <v>0.868153818932901</v>
      </c>
      <c r="BA351" s="213">
        <f t="shared" si="409"/>
        <v>0.18963373289107502</v>
      </c>
      <c r="BB351" s="213">
        <f t="shared" si="410"/>
        <v>0.81036626710892512</v>
      </c>
      <c r="BC351" s="38">
        <v>0.20201871461350701</v>
      </c>
      <c r="BD351" s="38">
        <f t="shared" si="411"/>
        <v>0.79798128538649293</v>
      </c>
      <c r="BE351" s="38">
        <v>0.26493298020359801</v>
      </c>
      <c r="BF351" s="38">
        <f t="shared" si="411"/>
        <v>0.73506701979640199</v>
      </c>
      <c r="BG351" s="38">
        <v>0.13170597927281899</v>
      </c>
      <c r="BH351" s="38">
        <f t="shared" si="412"/>
        <v>0.86829402072718098</v>
      </c>
      <c r="BI351" s="38">
        <v>0.18414513744251146</v>
      </c>
      <c r="BJ351" s="38">
        <v>0.81585486255748851</v>
      </c>
      <c r="BK351" s="39">
        <v>0.19739739732962899</v>
      </c>
      <c r="BL351" s="39">
        <f t="shared" si="413"/>
        <v>0.80260260267037098</v>
      </c>
      <c r="BM351" s="39">
        <v>0.260539469471813</v>
      </c>
      <c r="BN351" s="39">
        <f t="shared" si="414"/>
        <v>0.73946053052818694</v>
      </c>
      <c r="BO351" s="39">
        <v>0.12676500807044999</v>
      </c>
      <c r="BP351" s="39">
        <f t="shared" si="402"/>
        <v>0.87323499192955001</v>
      </c>
      <c r="BQ351" s="39">
        <v>0.17942917486310897</v>
      </c>
      <c r="BR351" s="39">
        <f t="shared" si="415"/>
        <v>0.82057082513689106</v>
      </c>
      <c r="BS351" s="48">
        <v>0.81019823209067099</v>
      </c>
      <c r="BT351" s="49">
        <v>0.18980176790932901</v>
      </c>
      <c r="BU351" s="219"/>
      <c r="CP351" s="21"/>
      <c r="CR351" s="21"/>
      <c r="CS351" s="22"/>
      <c r="CT351" s="22"/>
    </row>
    <row r="352" spans="38:98" x14ac:dyDescent="0.25">
      <c r="AL352" s="6">
        <v>345</v>
      </c>
      <c r="AM352" s="24">
        <v>0.207651799833725</v>
      </c>
      <c r="AN352" s="24">
        <f t="shared" si="403"/>
        <v>0.79234820016627494</v>
      </c>
      <c r="AO352" s="24">
        <v>0.26874351831481802</v>
      </c>
      <c r="AP352" s="24">
        <f t="shared" si="404"/>
        <v>0.73125648168518198</v>
      </c>
      <c r="AQ352" s="24">
        <v>0.120964465919135</v>
      </c>
      <c r="AR352" s="24">
        <f t="shared" si="405"/>
        <v>0.87903553408086499</v>
      </c>
      <c r="AS352" s="24">
        <f t="shared" si="406"/>
        <v>0.18182672148366502</v>
      </c>
      <c r="AT352" s="25">
        <f t="shared" si="372"/>
        <v>0.81817327851633503</v>
      </c>
      <c r="AU352" s="213">
        <v>0.21546923051306899</v>
      </c>
      <c r="AV352" s="213">
        <f t="shared" si="407"/>
        <v>0.78453076948693101</v>
      </c>
      <c r="AW352" s="213">
        <v>0.27135297278731402</v>
      </c>
      <c r="AX352" s="213">
        <f t="shared" ref="AX352" si="439">1-AW352</f>
        <v>0.72864702721268593</v>
      </c>
      <c r="AY352" s="213">
        <v>0.13223544558667499</v>
      </c>
      <c r="AZ352" s="213">
        <f t="shared" si="418"/>
        <v>0.86776455441332501</v>
      </c>
      <c r="BA352" s="213">
        <f t="shared" si="409"/>
        <v>0.1900349501700041</v>
      </c>
      <c r="BB352" s="213">
        <f t="shared" si="410"/>
        <v>0.80996504982999595</v>
      </c>
      <c r="BC352" s="38">
        <v>0.20240156899837</v>
      </c>
      <c r="BD352" s="38">
        <f t="shared" si="411"/>
        <v>0.79759843100162997</v>
      </c>
      <c r="BE352" s="38">
        <v>0.26532538857676302</v>
      </c>
      <c r="BF352" s="38">
        <f t="shared" si="411"/>
        <v>0.73467461142323698</v>
      </c>
      <c r="BG352" s="38">
        <v>0.132102113048467</v>
      </c>
      <c r="BH352" s="38">
        <f t="shared" si="412"/>
        <v>0.86789788695153303</v>
      </c>
      <c r="BI352" s="38">
        <v>0.18453629776444502</v>
      </c>
      <c r="BJ352" s="38">
        <v>0.81546370223555509</v>
      </c>
      <c r="BK352" s="39">
        <v>0.19775747094384299</v>
      </c>
      <c r="BL352" s="39">
        <f t="shared" si="413"/>
        <v>0.80224252905615701</v>
      </c>
      <c r="BM352" s="39">
        <v>0.26092176983069598</v>
      </c>
      <c r="BN352" s="39">
        <f t="shared" si="414"/>
        <v>0.73907823016930396</v>
      </c>
      <c r="BO352" s="39">
        <v>0.12714493609615901</v>
      </c>
      <c r="BP352" s="39">
        <f t="shared" si="402"/>
        <v>0.87285506390384104</v>
      </c>
      <c r="BQ352" s="39">
        <v>0.17980349365788456</v>
      </c>
      <c r="BR352" s="39">
        <f t="shared" si="415"/>
        <v>0.82019650634211549</v>
      </c>
      <c r="BS352" s="48">
        <v>0.81071255761602901</v>
      </c>
      <c r="BT352" s="42">
        <v>0.18928744238397099</v>
      </c>
      <c r="BU352" s="219"/>
      <c r="CP352" s="21"/>
      <c r="CR352" s="21"/>
      <c r="CS352" s="22"/>
      <c r="CT352" s="22"/>
    </row>
    <row r="353" spans="38:98" x14ac:dyDescent="0.25">
      <c r="AL353" s="6">
        <v>346</v>
      </c>
      <c r="AM353" s="24">
        <v>0.20807386836772199</v>
      </c>
      <c r="AN353" s="24">
        <f t="shared" si="403"/>
        <v>0.79192613163227799</v>
      </c>
      <c r="AO353" s="24">
        <v>0.26911244539844698</v>
      </c>
      <c r="AP353" s="24">
        <f t="shared" si="404"/>
        <v>0.73088755460155297</v>
      </c>
      <c r="AQ353" s="24">
        <v>0.121314934146698</v>
      </c>
      <c r="AR353" s="24">
        <f t="shared" si="405"/>
        <v>0.87868506585330197</v>
      </c>
      <c r="AS353" s="24">
        <f t="shared" si="406"/>
        <v>0.18220363134311771</v>
      </c>
      <c r="AT353" s="25">
        <f t="shared" si="372"/>
        <v>0.81779636865688232</v>
      </c>
      <c r="AU353" s="213">
        <v>0.215878730600608</v>
      </c>
      <c r="AV353" s="213">
        <f t="shared" si="407"/>
        <v>0.78412126939939197</v>
      </c>
      <c r="AW353" s="213">
        <v>0.27176555479841003</v>
      </c>
      <c r="AX353" s="213">
        <f t="shared" ref="AX353" si="440">1-AW353</f>
        <v>0.72823444520158997</v>
      </c>
      <c r="AY353" s="213">
        <v>0.132624684696933</v>
      </c>
      <c r="AZ353" s="213">
        <f t="shared" si="418"/>
        <v>0.867375315303067</v>
      </c>
      <c r="BA353" s="213">
        <f t="shared" si="409"/>
        <v>0.19043583905041195</v>
      </c>
      <c r="BB353" s="213">
        <f t="shared" si="410"/>
        <v>0.80956416094958805</v>
      </c>
      <c r="BC353" s="38">
        <v>0.20278419198070899</v>
      </c>
      <c r="BD353" s="38">
        <f t="shared" si="411"/>
        <v>0.79721580801929104</v>
      </c>
      <c r="BE353" s="38">
        <v>0.26571716194961198</v>
      </c>
      <c r="BF353" s="38">
        <f t="shared" si="411"/>
        <v>0.73428283805038808</v>
      </c>
      <c r="BG353" s="38">
        <v>0.13249824173088501</v>
      </c>
      <c r="BH353" s="38">
        <f t="shared" si="412"/>
        <v>0.86750175826911502</v>
      </c>
      <c r="BI353" s="38">
        <v>0.18492723795863764</v>
      </c>
      <c r="BJ353" s="38">
        <v>0.81507276204136248</v>
      </c>
      <c r="BK353" s="39">
        <v>0.19811707456322</v>
      </c>
      <c r="BL353" s="39">
        <f t="shared" si="413"/>
        <v>0.80188292543677997</v>
      </c>
      <c r="BM353" s="39">
        <v>0.261303395159519</v>
      </c>
      <c r="BN353" s="39">
        <f t="shared" si="414"/>
        <v>0.73869660484048105</v>
      </c>
      <c r="BO353" s="39">
        <v>0.12752482560459399</v>
      </c>
      <c r="BP353" s="39">
        <f t="shared" si="402"/>
        <v>0.87247517439540601</v>
      </c>
      <c r="BQ353" s="39">
        <v>0.18017749377940082</v>
      </c>
      <c r="BR353" s="39">
        <f t="shared" si="415"/>
        <v>0.81982250622059927</v>
      </c>
      <c r="BS353" s="48">
        <v>0.81122374206616998</v>
      </c>
      <c r="BT353" s="49">
        <v>0.18877625793382999</v>
      </c>
      <c r="BU353" s="219"/>
      <c r="CP353" s="21"/>
      <c r="CR353" s="21"/>
      <c r="CS353" s="22"/>
      <c r="CT353" s="22"/>
    </row>
    <row r="354" spans="38:98" x14ac:dyDescent="0.25">
      <c r="AL354" s="6">
        <v>347</v>
      </c>
      <c r="AM354" s="24">
        <v>0.20849583771441099</v>
      </c>
      <c r="AN354" s="24">
        <f t="shared" si="403"/>
        <v>0.79150416228558895</v>
      </c>
      <c r="AO354" s="24">
        <v>0.269480460372438</v>
      </c>
      <c r="AP354" s="24">
        <f t="shared" si="404"/>
        <v>0.730519539627562</v>
      </c>
      <c r="AQ354" s="24">
        <v>0.121665393027118</v>
      </c>
      <c r="AR354" s="24">
        <f t="shared" si="405"/>
        <v>0.87833460697288201</v>
      </c>
      <c r="AS354" s="24">
        <f t="shared" si="406"/>
        <v>0.18258029636960244</v>
      </c>
      <c r="AT354" s="25">
        <f t="shared" si="372"/>
        <v>0.81741970363039762</v>
      </c>
      <c r="AU354" s="213">
        <v>0.21628773434920301</v>
      </c>
      <c r="AV354" s="213">
        <f t="shared" si="407"/>
        <v>0.78371226565079699</v>
      </c>
      <c r="AW354" s="213">
        <v>0.27217743483050699</v>
      </c>
      <c r="AX354" s="213">
        <f t="shared" ref="AX354" si="441">1-AW354</f>
        <v>0.72782256516949295</v>
      </c>
      <c r="AY354" s="213">
        <v>0.13301389819533599</v>
      </c>
      <c r="AZ354" s="213">
        <f t="shared" si="418"/>
        <v>0.86698610180466407</v>
      </c>
      <c r="BA354" s="213">
        <f t="shared" si="409"/>
        <v>0.19083640082912409</v>
      </c>
      <c r="BB354" s="213">
        <f t="shared" si="410"/>
        <v>0.80916359917087588</v>
      </c>
      <c r="BC354" s="38">
        <v>0.203166579873645</v>
      </c>
      <c r="BD354" s="38">
        <f t="shared" si="411"/>
        <v>0.79683342012635494</v>
      </c>
      <c r="BE354" s="38">
        <v>0.26610830284925302</v>
      </c>
      <c r="BF354" s="38">
        <f t="shared" si="411"/>
        <v>0.73389169715074698</v>
      </c>
      <c r="BG354" s="38">
        <v>0.13289436412629399</v>
      </c>
      <c r="BH354" s="38">
        <f t="shared" si="412"/>
        <v>0.86710563587370604</v>
      </c>
      <c r="BI354" s="38">
        <v>0.18531795691425337</v>
      </c>
      <c r="BJ354" s="38">
        <v>0.81468204308574665</v>
      </c>
      <c r="BK354" s="39">
        <v>0.19847621404173901</v>
      </c>
      <c r="BL354" s="39">
        <f t="shared" si="413"/>
        <v>0.80152378595826101</v>
      </c>
      <c r="BM354" s="39">
        <v>0.261684348750371</v>
      </c>
      <c r="BN354" s="39">
        <f t="shared" si="414"/>
        <v>0.73831565124962895</v>
      </c>
      <c r="BO354" s="39">
        <v>0.12790467725733701</v>
      </c>
      <c r="BP354" s="39">
        <f t="shared" si="402"/>
        <v>0.87209532274266299</v>
      </c>
      <c r="BQ354" s="39">
        <v>0.18055117810389948</v>
      </c>
      <c r="BR354" s="39">
        <f t="shared" si="415"/>
        <v>0.81944882189610058</v>
      </c>
      <c r="BS354" s="48">
        <v>0.81173181562848007</v>
      </c>
      <c r="BT354" s="49">
        <v>0.18826818437151999</v>
      </c>
      <c r="BU354" s="219"/>
      <c r="CP354" s="21"/>
      <c r="CR354" s="21"/>
      <c r="CS354" s="22"/>
      <c r="CT354" s="22"/>
    </row>
    <row r="355" spans="38:98" x14ac:dyDescent="0.25">
      <c r="AL355" s="6">
        <v>348</v>
      </c>
      <c r="AM355" s="24">
        <v>0.20891768049525</v>
      </c>
      <c r="AN355" s="24">
        <f t="shared" si="403"/>
        <v>0.79108231950475005</v>
      </c>
      <c r="AO355" s="24">
        <v>0.26984757543327897</v>
      </c>
      <c r="AP355" s="24">
        <f t="shared" si="404"/>
        <v>0.73015242456672103</v>
      </c>
      <c r="AQ355" s="24">
        <v>0.12201584155646999</v>
      </c>
      <c r="AR355" s="24">
        <f t="shared" si="405"/>
        <v>0.87798415844352995</v>
      </c>
      <c r="AS355" s="24">
        <f t="shared" si="406"/>
        <v>0.18295671041915787</v>
      </c>
      <c r="AT355" s="25">
        <f t="shared" si="372"/>
        <v>0.81704328958084216</v>
      </c>
      <c r="AU355" s="213">
        <v>0.216696243486621</v>
      </c>
      <c r="AV355" s="213">
        <f t="shared" si="407"/>
        <v>0.78330375651337902</v>
      </c>
      <c r="AW355" s="213">
        <v>0.27258861659831302</v>
      </c>
      <c r="AX355" s="213">
        <f t="shared" ref="AX355" si="442">1-AW355</f>
        <v>0.72741138340168698</v>
      </c>
      <c r="AY355" s="213">
        <v>0.13340308587934499</v>
      </c>
      <c r="AZ355" s="213">
        <f t="shared" si="418"/>
        <v>0.86659691412065498</v>
      </c>
      <c r="BA355" s="213">
        <f t="shared" si="409"/>
        <v>0.19123663680296321</v>
      </c>
      <c r="BB355" s="213">
        <f t="shared" si="410"/>
        <v>0.80876336319703679</v>
      </c>
      <c r="BC355" s="38">
        <v>0.20354872899029999</v>
      </c>
      <c r="BD355" s="38">
        <f t="shared" si="411"/>
        <v>0.79645127100970003</v>
      </c>
      <c r="BE355" s="38">
        <v>0.266498813802791</v>
      </c>
      <c r="BF355" s="38">
        <f t="shared" si="411"/>
        <v>0.73350118619720894</v>
      </c>
      <c r="BG355" s="38">
        <v>0.13329047904091601</v>
      </c>
      <c r="BH355" s="38">
        <f t="shared" si="412"/>
        <v>0.86670952095908405</v>
      </c>
      <c r="BI355" s="38">
        <v>0.18570845352045628</v>
      </c>
      <c r="BJ355" s="38">
        <v>0.81429154647954383</v>
      </c>
      <c r="BK355" s="39">
        <v>0.19883489523338099</v>
      </c>
      <c r="BL355" s="39">
        <f t="shared" si="413"/>
        <v>0.80116510476661906</v>
      </c>
      <c r="BM355" s="39">
        <v>0.26206463389534101</v>
      </c>
      <c r="BN355" s="39">
        <f t="shared" si="414"/>
        <v>0.73793536610465904</v>
      </c>
      <c r="BO355" s="39">
        <v>0.128284491715972</v>
      </c>
      <c r="BP355" s="39">
        <f t="shared" si="402"/>
        <v>0.871715508284028</v>
      </c>
      <c r="BQ355" s="39">
        <v>0.18092454950762366</v>
      </c>
      <c r="BR355" s="39">
        <f t="shared" si="415"/>
        <v>0.81907545049237629</v>
      </c>
      <c r="BS355" s="48">
        <v>0.81223680849034396</v>
      </c>
      <c r="BT355" s="49">
        <v>0.18776319150965601</v>
      </c>
      <c r="BU355" s="219"/>
      <c r="CP355" s="21"/>
      <c r="CR355" s="21"/>
      <c r="CS355" s="22"/>
      <c r="CT355" s="22"/>
    </row>
    <row r="356" spans="38:98" x14ac:dyDescent="0.25">
      <c r="AL356" s="6">
        <v>349</v>
      </c>
      <c r="AM356" s="24">
        <v>0.209339369331698</v>
      </c>
      <c r="AN356" s="24">
        <f t="shared" si="403"/>
        <v>0.79066063066830194</v>
      </c>
      <c r="AO356" s="24">
        <v>0.27021380277745999</v>
      </c>
      <c r="AP356" s="24">
        <f t="shared" si="404"/>
        <v>0.72978619722254001</v>
      </c>
      <c r="AQ356" s="24">
        <v>0.122366278730831</v>
      </c>
      <c r="AR356" s="24">
        <f t="shared" si="405"/>
        <v>0.87763372126916894</v>
      </c>
      <c r="AS356" s="24">
        <f t="shared" si="406"/>
        <v>0.18333286734782445</v>
      </c>
      <c r="AT356" s="25">
        <f t="shared" si="372"/>
        <v>0.8166671326521755</v>
      </c>
      <c r="AU356" s="213">
        <v>0.21710425974063</v>
      </c>
      <c r="AV356" s="213">
        <f t="shared" si="407"/>
        <v>0.78289574025937003</v>
      </c>
      <c r="AW356" s="213">
        <v>0.27299910381654002</v>
      </c>
      <c r="AX356" s="213">
        <f t="shared" ref="AX356" si="443">1-AW356</f>
        <v>0.72700089618345998</v>
      </c>
      <c r="AY356" s="213">
        <v>0.13379224754642099</v>
      </c>
      <c r="AZ356" s="213">
        <f t="shared" si="418"/>
        <v>0.86620775245357895</v>
      </c>
      <c r="BA356" s="213">
        <f t="shared" si="409"/>
        <v>0.19163654826875318</v>
      </c>
      <c r="BB356" s="213">
        <f t="shared" si="410"/>
        <v>0.8083634517312468</v>
      </c>
      <c r="BC356" s="38">
        <v>0.20393063564379399</v>
      </c>
      <c r="BD356" s="38">
        <f t="shared" si="411"/>
        <v>0.79606936435620601</v>
      </c>
      <c r="BE356" s="38">
        <v>0.266888697337332</v>
      </c>
      <c r="BF356" s="38">
        <f t="shared" si="411"/>
        <v>0.733111302662668</v>
      </c>
      <c r="BG356" s="38">
        <v>0.13368658528096999</v>
      </c>
      <c r="BH356" s="38">
        <f t="shared" si="412"/>
        <v>0.86631341471903001</v>
      </c>
      <c r="BI356" s="38">
        <v>0.1860987266664087</v>
      </c>
      <c r="BJ356" s="38">
        <v>0.8139012733335913</v>
      </c>
      <c r="BK356" s="39">
        <v>0.19919312399212599</v>
      </c>
      <c r="BL356" s="39">
        <f t="shared" si="413"/>
        <v>0.80080687600787404</v>
      </c>
      <c r="BM356" s="39">
        <v>0.26244425388651799</v>
      </c>
      <c r="BN356" s="39">
        <f t="shared" si="414"/>
        <v>0.73755574611348207</v>
      </c>
      <c r="BO356" s="39">
        <v>0.128664269642082</v>
      </c>
      <c r="BP356" s="39">
        <f t="shared" si="402"/>
        <v>0.871335730357918</v>
      </c>
      <c r="BQ356" s="39">
        <v>0.18129761086681592</v>
      </c>
      <c r="BR356" s="39">
        <f t="shared" si="415"/>
        <v>0.81870238913318416</v>
      </c>
      <c r="BS356" s="48">
        <v>0.81273875083914704</v>
      </c>
      <c r="BT356" s="49">
        <v>0.18726124916085299</v>
      </c>
      <c r="BU356" s="219"/>
      <c r="CP356" s="21"/>
      <c r="CR356" s="21"/>
      <c r="CS356" s="22"/>
      <c r="CT356" s="22"/>
    </row>
    <row r="357" spans="38:98" x14ac:dyDescent="0.25">
      <c r="AL357" s="6">
        <v>350</v>
      </c>
      <c r="AM357" s="24">
        <v>0.209760876845211</v>
      </c>
      <c r="AN357" s="24">
        <f t="shared" si="403"/>
        <v>0.79023912315478895</v>
      </c>
      <c r="AO357" s="24">
        <v>0.27057915460147097</v>
      </c>
      <c r="AP357" s="24">
        <f t="shared" si="404"/>
        <v>0.72942084539852903</v>
      </c>
      <c r="AQ357" s="24">
        <v>0.122716703546279</v>
      </c>
      <c r="AR357" s="24">
        <f t="shared" si="405"/>
        <v>0.87728329645372094</v>
      </c>
      <c r="AS357" s="24">
        <f t="shared" si="406"/>
        <v>0.18370876101164207</v>
      </c>
      <c r="AT357" s="25">
        <f t="shared" si="372"/>
        <v>0.81629123898835787</v>
      </c>
      <c r="AU357" s="213">
        <v>0.21751178483900099</v>
      </c>
      <c r="AV357" s="213">
        <f t="shared" si="407"/>
        <v>0.78248821516099898</v>
      </c>
      <c r="AW357" s="213">
        <v>0.273408900199896</v>
      </c>
      <c r="AX357" s="213">
        <f t="shared" ref="AX357" si="444">1-AW357</f>
        <v>0.72659109980010395</v>
      </c>
      <c r="AY357" s="213">
        <v>0.13418138299402699</v>
      </c>
      <c r="AZ357" s="213">
        <f t="shared" si="418"/>
        <v>0.86581861700597296</v>
      </c>
      <c r="BA357" s="213">
        <f t="shared" si="409"/>
        <v>0.1920361365233188</v>
      </c>
      <c r="BB357" s="213">
        <f t="shared" si="410"/>
        <v>0.80796386347668114</v>
      </c>
      <c r="BC357" s="38">
        <v>0.20431229614724999</v>
      </c>
      <c r="BD357" s="38">
        <f t="shared" si="411"/>
        <v>0.79568770385275001</v>
      </c>
      <c r="BE357" s="38">
        <v>0.267277955979983</v>
      </c>
      <c r="BF357" s="38">
        <f t="shared" si="411"/>
        <v>0.73272204402001706</v>
      </c>
      <c r="BG357" s="38">
        <v>0.134082681652679</v>
      </c>
      <c r="BH357" s="38">
        <f t="shared" si="412"/>
        <v>0.865917318347321</v>
      </c>
      <c r="BI357" s="38">
        <v>0.18648877524127594</v>
      </c>
      <c r="BJ357" s="38">
        <v>0.81351122475872417</v>
      </c>
      <c r="BK357" s="39">
        <v>0.19955090617195301</v>
      </c>
      <c r="BL357" s="39">
        <f t="shared" si="413"/>
        <v>0.80044909382804696</v>
      </c>
      <c r="BM357" s="39">
        <v>0.26282321201599401</v>
      </c>
      <c r="BN357" s="39">
        <f t="shared" si="414"/>
        <v>0.73717678798400599</v>
      </c>
      <c r="BO357" s="39">
        <v>0.12904401169725099</v>
      </c>
      <c r="BP357" s="39">
        <f t="shared" si="402"/>
        <v>0.87095598830274901</v>
      </c>
      <c r="BQ357" s="39">
        <v>0.1816703650577195</v>
      </c>
      <c r="BR357" s="39">
        <f t="shared" si="415"/>
        <v>0.8183296349422805</v>
      </c>
      <c r="BS357" s="48">
        <v>0.813237672862275</v>
      </c>
      <c r="BT357" s="49">
        <v>0.186762327137725</v>
      </c>
      <c r="BU357" s="219"/>
      <c r="CP357" s="21"/>
      <c r="CR357" s="21"/>
      <c r="CS357" s="22"/>
      <c r="CT357" s="22"/>
    </row>
    <row r="358" spans="38:98" x14ac:dyDescent="0.25">
      <c r="AL358" s="6">
        <v>351</v>
      </c>
      <c r="AM358" s="24">
        <v>0.210182175657248</v>
      </c>
      <c r="AN358" s="24">
        <f t="shared" si="403"/>
        <v>0.78981782434275205</v>
      </c>
      <c r="AO358" s="24">
        <v>0.27094364310180002</v>
      </c>
      <c r="AP358" s="24">
        <f t="shared" si="404"/>
        <v>0.72905635689820003</v>
      </c>
      <c r="AQ358" s="24">
        <v>0.12306711499889</v>
      </c>
      <c r="AR358" s="24">
        <f t="shared" si="405"/>
        <v>0.87693288500111</v>
      </c>
      <c r="AS358" s="24">
        <f t="shared" si="406"/>
        <v>0.1840843852666503</v>
      </c>
      <c r="AT358" s="25">
        <f t="shared" si="372"/>
        <v>0.81591561473334973</v>
      </c>
      <c r="AU358" s="213">
        <v>0.21791882050950001</v>
      </c>
      <c r="AV358" s="213">
        <f t="shared" si="407"/>
        <v>0.78208117949050004</v>
      </c>
      <c r="AW358" s="213">
        <v>0.27381800946309298</v>
      </c>
      <c r="AX358" s="213">
        <f t="shared" ref="AX358" si="445">1-AW358</f>
        <v>0.72618199053690702</v>
      </c>
      <c r="AY358" s="213">
        <v>0.13457049201962401</v>
      </c>
      <c r="AZ358" s="213">
        <f t="shared" si="418"/>
        <v>0.86542950798037599</v>
      </c>
      <c r="BA358" s="213">
        <f t="shared" si="409"/>
        <v>0.19243540286348343</v>
      </c>
      <c r="BB358" s="213">
        <f t="shared" si="410"/>
        <v>0.80756459713651663</v>
      </c>
      <c r="BC358" s="38">
        <v>0.20469370681378701</v>
      </c>
      <c r="BD358" s="38">
        <f t="shared" si="411"/>
        <v>0.79530629318621293</v>
      </c>
      <c r="BE358" s="38">
        <v>0.267666592257851</v>
      </c>
      <c r="BF358" s="38">
        <f t="shared" si="411"/>
        <v>0.73233340774214906</v>
      </c>
      <c r="BG358" s="38">
        <v>0.13447876696226399</v>
      </c>
      <c r="BH358" s="38">
        <f t="shared" si="412"/>
        <v>0.86552123303773598</v>
      </c>
      <c r="BI358" s="38">
        <v>0.18687859813422114</v>
      </c>
      <c r="BJ358" s="38">
        <v>0.81312140186577886</v>
      </c>
      <c r="BK358" s="39">
        <v>0.19990824762684301</v>
      </c>
      <c r="BL358" s="39">
        <f t="shared" si="413"/>
        <v>0.80009175237315699</v>
      </c>
      <c r="BM358" s="39">
        <v>0.26320151157585597</v>
      </c>
      <c r="BN358" s="39">
        <f t="shared" si="414"/>
        <v>0.73679848842414408</v>
      </c>
      <c r="BO358" s="39">
        <v>0.12942371854306201</v>
      </c>
      <c r="BP358" s="39">
        <f t="shared" si="402"/>
        <v>0.87057628145693799</v>
      </c>
      <c r="BQ358" s="39">
        <v>0.18204281495657673</v>
      </c>
      <c r="BR358" s="39">
        <f t="shared" si="415"/>
        <v>0.8179571850434233</v>
      </c>
      <c r="BS358" s="48">
        <v>0.81373360474711298</v>
      </c>
      <c r="BT358" s="49">
        <v>0.18626639525288699</v>
      </c>
      <c r="BU358" s="219"/>
      <c r="CP358" s="21"/>
      <c r="CR358" s="21"/>
      <c r="CS358" s="22"/>
      <c r="CT358" s="22"/>
    </row>
    <row r="359" spans="38:98" x14ac:dyDescent="0.25">
      <c r="AL359" s="6">
        <v>352</v>
      </c>
      <c r="AM359" s="24">
        <v>0.21060323838926701</v>
      </c>
      <c r="AN359" s="24">
        <f t="shared" si="403"/>
        <v>0.78939676161073302</v>
      </c>
      <c r="AO359" s="24">
        <v>0.27130728047493802</v>
      </c>
      <c r="AP359" s="24">
        <f t="shared" si="404"/>
        <v>0.72869271952506198</v>
      </c>
      <c r="AQ359" s="24">
        <v>0.123417512084741</v>
      </c>
      <c r="AR359" s="24">
        <f t="shared" si="405"/>
        <v>0.87658248791525906</v>
      </c>
      <c r="AS359" s="24">
        <f t="shared" si="406"/>
        <v>0.18445973396888937</v>
      </c>
      <c r="AT359" s="25">
        <f t="shared" si="372"/>
        <v>0.81554026603111063</v>
      </c>
      <c r="AU359" s="213">
        <v>0.218325368479896</v>
      </c>
      <c r="AV359" s="213">
        <f t="shared" si="407"/>
        <v>0.78167463152010397</v>
      </c>
      <c r="AW359" s="213">
        <v>0.27422643532083901</v>
      </c>
      <c r="AX359" s="213">
        <f t="shared" ref="AX359" si="446">1-AW359</f>
        <v>0.72577356467916099</v>
      </c>
      <c r="AY359" s="213">
        <v>0.13495957442067399</v>
      </c>
      <c r="AZ359" s="213">
        <f t="shared" si="418"/>
        <v>0.86504042557932603</v>
      </c>
      <c r="BA359" s="213">
        <f t="shared" si="409"/>
        <v>0.19283434858607079</v>
      </c>
      <c r="BB359" s="213">
        <f t="shared" si="410"/>
        <v>0.80716565141392915</v>
      </c>
      <c r="BC359" s="38">
        <v>0.20507486395652799</v>
      </c>
      <c r="BD359" s="38">
        <f t="shared" si="411"/>
        <v>0.79492513604347204</v>
      </c>
      <c r="BE359" s="38">
        <v>0.26805460869803999</v>
      </c>
      <c r="BF359" s="38">
        <f t="shared" si="411"/>
        <v>0.73194539130196001</v>
      </c>
      <c r="BG359" s="38">
        <v>0.13487484001594499</v>
      </c>
      <c r="BH359" s="38">
        <f t="shared" si="412"/>
        <v>0.86512515998405504</v>
      </c>
      <c r="BI359" s="38">
        <v>0.18726819423440758</v>
      </c>
      <c r="BJ359" s="38">
        <v>0.81273180576559245</v>
      </c>
      <c r="BK359" s="39">
        <v>0.20026515421077401</v>
      </c>
      <c r="BL359" s="39">
        <f t="shared" si="413"/>
        <v>0.79973484578922593</v>
      </c>
      <c r="BM359" s="39">
        <v>0.26357915585819602</v>
      </c>
      <c r="BN359" s="39">
        <f t="shared" si="414"/>
        <v>0.73642084414180398</v>
      </c>
      <c r="BO359" s="39">
        <v>0.12980339084109899</v>
      </c>
      <c r="BP359" s="39">
        <f t="shared" si="402"/>
        <v>0.87019660915890107</v>
      </c>
      <c r="BQ359" s="39">
        <v>0.18241496343963057</v>
      </c>
      <c r="BR359" s="39">
        <f t="shared" si="415"/>
        <v>0.8175850365603694</v>
      </c>
      <c r="BS359" s="48">
        <v>0.81422657668104703</v>
      </c>
      <c r="BT359" s="49">
        <v>0.185773423318953</v>
      </c>
      <c r="BU359" s="219"/>
      <c r="CP359" s="21"/>
      <c r="CR359" s="21"/>
      <c r="CS359" s="22"/>
      <c r="CT359" s="22"/>
    </row>
    <row r="360" spans="38:98" x14ac:dyDescent="0.25">
      <c r="AL360" s="6">
        <v>353</v>
      </c>
      <c r="AM360" s="24">
        <v>0.21102403766272501</v>
      </c>
      <c r="AN360" s="24">
        <f t="shared" si="403"/>
        <v>0.78897596233727496</v>
      </c>
      <c r="AO360" s="24">
        <v>0.27167007891737299</v>
      </c>
      <c r="AP360" s="24">
        <f t="shared" si="404"/>
        <v>0.72832992108262706</v>
      </c>
      <c r="AQ360" s="24">
        <v>0.123767893799908</v>
      </c>
      <c r="AR360" s="24">
        <f t="shared" si="405"/>
        <v>0.87623210620009195</v>
      </c>
      <c r="AS360" s="24">
        <f t="shared" si="406"/>
        <v>0.18483480097439822</v>
      </c>
      <c r="AT360" s="25">
        <f t="shared" si="372"/>
        <v>0.81516519902560169</v>
      </c>
      <c r="AU360" s="213">
        <v>0.21873143047795801</v>
      </c>
      <c r="AV360" s="213">
        <f t="shared" si="407"/>
        <v>0.78126856952204204</v>
      </c>
      <c r="AW360" s="213">
        <v>0.27463418148784602</v>
      </c>
      <c r="AX360" s="213">
        <f t="shared" ref="AX360" si="447">1-AW360</f>
        <v>0.72536581851215398</v>
      </c>
      <c r="AY360" s="213">
        <v>0.13534862999463901</v>
      </c>
      <c r="AZ360" s="213">
        <f t="shared" si="418"/>
        <v>0.86465137000536096</v>
      </c>
      <c r="BA360" s="213">
        <f t="shared" si="409"/>
        <v>0.19323297498790551</v>
      </c>
      <c r="BB360" s="213">
        <f t="shared" si="410"/>
        <v>0.80676702501209452</v>
      </c>
      <c r="BC360" s="38">
        <v>0.20545576388859399</v>
      </c>
      <c r="BD360" s="38">
        <f t="shared" si="411"/>
        <v>0.79454423611140601</v>
      </c>
      <c r="BE360" s="38">
        <v>0.26844200782765798</v>
      </c>
      <c r="BF360" s="38">
        <f t="shared" si="411"/>
        <v>0.73155799217234208</v>
      </c>
      <c r="BG360" s="38">
        <v>0.13527089961994401</v>
      </c>
      <c r="BH360" s="38">
        <f t="shared" si="412"/>
        <v>0.86472910038005601</v>
      </c>
      <c r="BI360" s="38">
        <v>0.18765756243099974</v>
      </c>
      <c r="BJ360" s="38">
        <v>0.81234243756900026</v>
      </c>
      <c r="BK360" s="39">
        <v>0.20062163177772899</v>
      </c>
      <c r="BL360" s="39">
        <f t="shared" si="413"/>
        <v>0.79937836822227104</v>
      </c>
      <c r="BM360" s="39">
        <v>0.26395614815510199</v>
      </c>
      <c r="BN360" s="39">
        <f t="shared" si="414"/>
        <v>0.73604385184489796</v>
      </c>
      <c r="BO360" s="39">
        <v>0.130183029252945</v>
      </c>
      <c r="BP360" s="39">
        <f t="shared" si="402"/>
        <v>0.869816970747055</v>
      </c>
      <c r="BQ360" s="39">
        <v>0.18278681338312414</v>
      </c>
      <c r="BR360" s="39">
        <f t="shared" si="415"/>
        <v>0.81721318661687592</v>
      </c>
      <c r="BS360" s="48">
        <v>0.81471661885146096</v>
      </c>
      <c r="BT360" s="49">
        <v>0.18528338114853901</v>
      </c>
      <c r="BU360" s="219"/>
      <c r="CP360" s="21"/>
      <c r="CR360" s="21"/>
      <c r="CS360" s="22"/>
      <c r="CT360" s="22"/>
    </row>
    <row r="361" spans="38:98" x14ac:dyDescent="0.25">
      <c r="AL361" s="6">
        <v>354</v>
      </c>
      <c r="AM361" s="24">
        <v>0.211444546099081</v>
      </c>
      <c r="AN361" s="24">
        <f t="shared" si="403"/>
        <v>0.78855545390091897</v>
      </c>
      <c r="AO361" s="24">
        <v>0.27203205062559599</v>
      </c>
      <c r="AP361" s="24">
        <f t="shared" si="404"/>
        <v>0.72796794937440401</v>
      </c>
      <c r="AQ361" s="24">
        <v>0.12411825914046801</v>
      </c>
      <c r="AR361" s="24">
        <f t="shared" si="405"/>
        <v>0.87588174085953197</v>
      </c>
      <c r="AS361" s="24">
        <f t="shared" si="406"/>
        <v>0.18520958013921748</v>
      </c>
      <c r="AT361" s="25">
        <f t="shared" si="372"/>
        <v>0.81479041986078249</v>
      </c>
      <c r="AU361" s="213">
        <v>0.21913700823145399</v>
      </c>
      <c r="AV361" s="213">
        <f t="shared" si="407"/>
        <v>0.78086299176854601</v>
      </c>
      <c r="AW361" s="213">
        <v>0.27504125167882298</v>
      </c>
      <c r="AX361" s="213">
        <f t="shared" ref="AX361" si="448">1-AW361</f>
        <v>0.72495874832117702</v>
      </c>
      <c r="AY361" s="213">
        <v>0.13573765853898101</v>
      </c>
      <c r="AZ361" s="213">
        <f t="shared" si="418"/>
        <v>0.86426234146101899</v>
      </c>
      <c r="BA361" s="213">
        <f t="shared" si="409"/>
        <v>0.19363128336581126</v>
      </c>
      <c r="BB361" s="213">
        <f t="shared" si="410"/>
        <v>0.80636871663418874</v>
      </c>
      <c r="BC361" s="38">
        <v>0.20583640292310601</v>
      </c>
      <c r="BD361" s="38">
        <f t="shared" si="411"/>
        <v>0.79416359707689399</v>
      </c>
      <c r="BE361" s="38">
        <v>0.268828792173811</v>
      </c>
      <c r="BF361" s="38">
        <f t="shared" si="411"/>
        <v>0.73117120782618894</v>
      </c>
      <c r="BG361" s="38">
        <v>0.13566694458048201</v>
      </c>
      <c r="BH361" s="38">
        <f t="shared" si="412"/>
        <v>0.86433305541951799</v>
      </c>
      <c r="BI361" s="38">
        <v>0.18804670161316112</v>
      </c>
      <c r="BJ361" s="38">
        <v>0.81195329838683894</v>
      </c>
      <c r="BK361" s="39">
        <v>0.20097768618168499</v>
      </c>
      <c r="BL361" s="39">
        <f t="shared" si="413"/>
        <v>0.79902231381831501</v>
      </c>
      <c r="BM361" s="39">
        <v>0.26433249175866402</v>
      </c>
      <c r="BN361" s="39">
        <f t="shared" si="414"/>
        <v>0.73566750824133598</v>
      </c>
      <c r="BO361" s="39">
        <v>0.13056263444018301</v>
      </c>
      <c r="BP361" s="39">
        <f t="shared" si="402"/>
        <v>0.86943736555981699</v>
      </c>
      <c r="BQ361" s="39">
        <v>0.18315836766329927</v>
      </c>
      <c r="BR361" s="39">
        <f t="shared" si="415"/>
        <v>0.81684163233670071</v>
      </c>
      <c r="BS361" s="48">
        <v>0.81520376144574302</v>
      </c>
      <c r="BT361" s="49">
        <v>0.184796238554257</v>
      </c>
      <c r="BU361" s="219"/>
      <c r="CP361" s="21"/>
      <c r="CR361" s="21"/>
      <c r="CS361" s="22"/>
      <c r="CT361" s="22"/>
    </row>
    <row r="362" spans="38:98" x14ac:dyDescent="0.25">
      <c r="AL362" s="6">
        <v>355</v>
      </c>
      <c r="AM362" s="24">
        <v>0.211864736319793</v>
      </c>
      <c r="AN362" s="24">
        <f t="shared" si="403"/>
        <v>0.78813526368020703</v>
      </c>
      <c r="AO362" s="24">
        <v>0.27239320779609399</v>
      </c>
      <c r="AP362" s="24">
        <f t="shared" si="404"/>
        <v>0.72760679220390601</v>
      </c>
      <c r="AQ362" s="24">
        <v>0.12446860710249801</v>
      </c>
      <c r="AR362" s="24">
        <f t="shared" si="405"/>
        <v>0.87553139289750204</v>
      </c>
      <c r="AS362" s="24">
        <f t="shared" si="406"/>
        <v>0.18558406531938654</v>
      </c>
      <c r="AT362" s="25">
        <f t="shared" si="372"/>
        <v>0.81441593468061346</v>
      </c>
      <c r="AU362" s="213">
        <v>0.219542103468153</v>
      </c>
      <c r="AV362" s="213">
        <f t="shared" si="407"/>
        <v>0.78045789653184694</v>
      </c>
      <c r="AW362" s="213">
        <v>0.27544764960848001</v>
      </c>
      <c r="AX362" s="213">
        <f t="shared" ref="AX362" si="449">1-AW362</f>
        <v>0.72455235039151999</v>
      </c>
      <c r="AY362" s="213">
        <v>0.13612665985116201</v>
      </c>
      <c r="AZ362" s="213">
        <f t="shared" si="418"/>
        <v>0.86387334014883799</v>
      </c>
      <c r="BA362" s="213">
        <f t="shared" si="409"/>
        <v>0.19402927501661238</v>
      </c>
      <c r="BB362" s="213">
        <f t="shared" si="410"/>
        <v>0.80597072498338762</v>
      </c>
      <c r="BC362" s="38">
        <v>0.206216777373185</v>
      </c>
      <c r="BD362" s="38">
        <f t="shared" si="411"/>
        <v>0.793783222626815</v>
      </c>
      <c r="BE362" s="38">
        <v>0.26921496426360397</v>
      </c>
      <c r="BF362" s="38">
        <f t="shared" si="411"/>
        <v>0.73078503573639608</v>
      </c>
      <c r="BG362" s="38">
        <v>0.13606297370378001</v>
      </c>
      <c r="BH362" s="38">
        <f t="shared" si="412"/>
        <v>0.86393702629622005</v>
      </c>
      <c r="BI362" s="38">
        <v>0.18843561067005507</v>
      </c>
      <c r="BJ362" s="38">
        <v>0.8115643893299449</v>
      </c>
      <c r="BK362" s="39">
        <v>0.20133332327662401</v>
      </c>
      <c r="BL362" s="39">
        <f t="shared" si="413"/>
        <v>0.79866667672337599</v>
      </c>
      <c r="BM362" s="39">
        <v>0.26470818996097101</v>
      </c>
      <c r="BN362" s="39">
        <f t="shared" si="414"/>
        <v>0.73529181003902899</v>
      </c>
      <c r="BO362" s="39">
        <v>0.13094220706439699</v>
      </c>
      <c r="BP362" s="39">
        <f t="shared" si="402"/>
        <v>0.86905779293560304</v>
      </c>
      <c r="BQ362" s="39">
        <v>0.18352962915639939</v>
      </c>
      <c r="BR362" s="39">
        <f t="shared" si="415"/>
        <v>0.81647037084360063</v>
      </c>
      <c r="BS362" s="48">
        <v>0.81568803465127504</v>
      </c>
      <c r="BT362" s="49">
        <v>0.18431196534872499</v>
      </c>
      <c r="BU362" s="219"/>
      <c r="CP362" s="21"/>
      <c r="CR362" s="21"/>
      <c r="CS362" s="22"/>
      <c r="CT362" s="22"/>
    </row>
    <row r="363" spans="38:98" x14ac:dyDescent="0.25">
      <c r="AL363" s="6">
        <v>356</v>
      </c>
      <c r="AM363" s="24">
        <v>0.212284580946318</v>
      </c>
      <c r="AN363" s="24">
        <f t="shared" si="403"/>
        <v>0.78771541905368203</v>
      </c>
      <c r="AO363" s="24">
        <v>0.27275356262535899</v>
      </c>
      <c r="AP363" s="24">
        <f t="shared" si="404"/>
        <v>0.72724643737464101</v>
      </c>
      <c r="AQ363" s="24">
        <v>0.124818936682075</v>
      </c>
      <c r="AR363" s="24">
        <f t="shared" si="405"/>
        <v>0.875181063317925</v>
      </c>
      <c r="AS363" s="24">
        <f t="shared" si="406"/>
        <v>0.18595825037094565</v>
      </c>
      <c r="AT363" s="25">
        <f t="shared" si="372"/>
        <v>0.8140417496290544</v>
      </c>
      <c r="AU363" s="213">
        <v>0.21994671791582299</v>
      </c>
      <c r="AV363" s="213">
        <f t="shared" si="407"/>
        <v>0.78005328208417701</v>
      </c>
      <c r="AW363" s="213">
        <v>0.27585337899152701</v>
      </c>
      <c r="AX363" s="213">
        <f t="shared" ref="AX363" si="450">1-AW363</f>
        <v>0.72414662100847305</v>
      </c>
      <c r="AY363" s="213">
        <v>0.136515633728643</v>
      </c>
      <c r="AZ363" s="213">
        <f t="shared" si="418"/>
        <v>0.86348436627135694</v>
      </c>
      <c r="BA363" s="213">
        <f t="shared" si="409"/>
        <v>0.19442695123713211</v>
      </c>
      <c r="BB363" s="213">
        <f t="shared" si="410"/>
        <v>0.80557304876286784</v>
      </c>
      <c r="BC363" s="38">
        <v>0.20659688355195199</v>
      </c>
      <c r="BD363" s="38">
        <f t="shared" si="411"/>
        <v>0.79340311644804795</v>
      </c>
      <c r="BE363" s="38">
        <v>0.26960052662414502</v>
      </c>
      <c r="BF363" s="38">
        <f t="shared" si="411"/>
        <v>0.73039947337585498</v>
      </c>
      <c r="BG363" s="38">
        <v>0.136458985796059</v>
      </c>
      <c r="BH363" s="38">
        <f t="shared" si="412"/>
        <v>0.86354101420394103</v>
      </c>
      <c r="BI363" s="38">
        <v>0.18882428849084559</v>
      </c>
      <c r="BJ363" s="38">
        <v>0.81117571150915446</v>
      </c>
      <c r="BK363" s="39">
        <v>0.20168854891652399</v>
      </c>
      <c r="BL363" s="39">
        <f t="shared" si="413"/>
        <v>0.79831145108347601</v>
      </c>
      <c r="BM363" s="39">
        <v>0.26508324605411399</v>
      </c>
      <c r="BN363" s="39">
        <f t="shared" si="414"/>
        <v>0.73491675394588607</v>
      </c>
      <c r="BO363" s="39">
        <v>0.13132174778717101</v>
      </c>
      <c r="BP363" s="39">
        <f t="shared" si="402"/>
        <v>0.86867825221282902</v>
      </c>
      <c r="BQ363" s="39">
        <v>0.18390060073866732</v>
      </c>
      <c r="BR363" s="39">
        <f t="shared" si="415"/>
        <v>0.81609939926133279</v>
      </c>
      <c r="BS363" s="48">
        <v>0.81616946865544504</v>
      </c>
      <c r="BT363" s="49">
        <v>0.18383053134455499</v>
      </c>
      <c r="BU363" s="219"/>
      <c r="CP363" s="21"/>
      <c r="CR363" s="21"/>
      <c r="CS363" s="22"/>
      <c r="CT363" s="22"/>
    </row>
    <row r="364" spans="38:98" x14ac:dyDescent="0.25">
      <c r="AL364" s="6">
        <v>357</v>
      </c>
      <c r="AM364" s="24">
        <v>0.21270405260011399</v>
      </c>
      <c r="AN364" s="24">
        <f t="shared" si="403"/>
        <v>0.78729594739988595</v>
      </c>
      <c r="AO364" s="24">
        <v>0.27311312730987802</v>
      </c>
      <c r="AP364" s="24">
        <f t="shared" si="404"/>
        <v>0.72688687269012198</v>
      </c>
      <c r="AQ364" s="24">
        <v>0.125169246875276</v>
      </c>
      <c r="AR364" s="24">
        <f t="shared" si="405"/>
        <v>0.87483075312472403</v>
      </c>
      <c r="AS364" s="24">
        <f t="shared" si="406"/>
        <v>0.18633212914993424</v>
      </c>
      <c r="AT364" s="25">
        <f t="shared" ref="AT364:AT427" si="451">(AP364*0.23)+(AN364*0.31)+(AR364*0.46)</f>
        <v>0.81366787085006576</v>
      </c>
      <c r="AU364" s="213">
        <v>0.220350853302232</v>
      </c>
      <c r="AV364" s="213">
        <f t="shared" si="407"/>
        <v>0.77964914669776797</v>
      </c>
      <c r="AW364" s="213">
        <v>0.27625844354267498</v>
      </c>
      <c r="AX364" s="213">
        <f t="shared" ref="AX364" si="452">1-AW364</f>
        <v>0.72374155645732507</v>
      </c>
      <c r="AY364" s="213">
        <v>0.136904579968887</v>
      </c>
      <c r="AZ364" s="213">
        <f t="shared" si="418"/>
        <v>0.86309542003111295</v>
      </c>
      <c r="BA364" s="213">
        <f t="shared" si="409"/>
        <v>0.19482431332419517</v>
      </c>
      <c r="BB364" s="213">
        <f t="shared" si="410"/>
        <v>0.80517568667580486</v>
      </c>
      <c r="BC364" s="38">
        <v>0.20697671777252899</v>
      </c>
      <c r="BD364" s="38">
        <f t="shared" si="411"/>
        <v>0.79302328222747098</v>
      </c>
      <c r="BE364" s="38">
        <v>0.26998548178253901</v>
      </c>
      <c r="BF364" s="38">
        <f t="shared" si="411"/>
        <v>0.73001451821746099</v>
      </c>
      <c r="BG364" s="38">
        <v>0.13685497966354099</v>
      </c>
      <c r="BH364" s="38">
        <f t="shared" si="412"/>
        <v>0.86314502033645901</v>
      </c>
      <c r="BI364" s="38">
        <v>0.18921273396469679</v>
      </c>
      <c r="BJ364" s="38">
        <v>0.81078726603530327</v>
      </c>
      <c r="BK364" s="39">
        <v>0.20204336895536701</v>
      </c>
      <c r="BL364" s="39">
        <f t="shared" si="413"/>
        <v>0.79795663104463299</v>
      </c>
      <c r="BM364" s="39">
        <v>0.265457663330183</v>
      </c>
      <c r="BN364" s="39">
        <f t="shared" si="414"/>
        <v>0.73454233666981694</v>
      </c>
      <c r="BO364" s="39">
        <v>0.131701257270088</v>
      </c>
      <c r="BP364" s="39">
        <f t="shared" si="402"/>
        <v>0.86829874272991203</v>
      </c>
      <c r="BQ364" s="39">
        <v>0.18427128528634634</v>
      </c>
      <c r="BR364" s="39">
        <f t="shared" si="415"/>
        <v>0.81572871471365371</v>
      </c>
      <c r="BS364" s="48">
        <v>0.81664809364563795</v>
      </c>
      <c r="BT364" s="49">
        <v>0.18335190635436199</v>
      </c>
      <c r="BU364" s="219"/>
      <c r="CP364" s="21"/>
      <c r="CR364" s="21"/>
      <c r="CS364" s="22"/>
      <c r="CT364" s="22"/>
    </row>
    <row r="365" spans="38:98" x14ac:dyDescent="0.25">
      <c r="AL365" s="6">
        <v>358</v>
      </c>
      <c r="AM365" s="24">
        <v>0.21312312390263999</v>
      </c>
      <c r="AN365" s="24">
        <f t="shared" si="403"/>
        <v>0.78687687609736001</v>
      </c>
      <c r="AO365" s="24">
        <v>0.27347191404614202</v>
      </c>
      <c r="AP365" s="24">
        <f t="shared" si="404"/>
        <v>0.72652808595385798</v>
      </c>
      <c r="AQ365" s="24">
        <v>0.125519536678177</v>
      </c>
      <c r="AR365" s="24">
        <f t="shared" si="405"/>
        <v>0.87448046332182305</v>
      </c>
      <c r="AS365" s="24">
        <f t="shared" si="406"/>
        <v>0.18670569551239252</v>
      </c>
      <c r="AT365" s="25">
        <f t="shared" si="451"/>
        <v>0.81329430448760753</v>
      </c>
      <c r="AU365" s="213">
        <v>0.22075451135515001</v>
      </c>
      <c r="AV365" s="213">
        <f t="shared" si="407"/>
        <v>0.77924548864484999</v>
      </c>
      <c r="AW365" s="213">
        <v>0.27666284697663202</v>
      </c>
      <c r="AX365" s="213">
        <f t="shared" ref="AX365" si="453">1-AW365</f>
        <v>0.72333715302336798</v>
      </c>
      <c r="AY365" s="213">
        <v>0.13729349836935401</v>
      </c>
      <c r="AZ365" s="213">
        <f t="shared" si="418"/>
        <v>0.86270650163064599</v>
      </c>
      <c r="BA365" s="213">
        <f t="shared" si="409"/>
        <v>0.19522136257462475</v>
      </c>
      <c r="BB365" s="213">
        <f t="shared" si="410"/>
        <v>0.80477863742537525</v>
      </c>
      <c r="BC365" s="38">
        <v>0.20735627634803699</v>
      </c>
      <c r="BD365" s="38">
        <f t="shared" si="411"/>
        <v>0.79264372365196301</v>
      </c>
      <c r="BE365" s="38">
        <v>0.27036983226589201</v>
      </c>
      <c r="BF365" s="38">
        <f t="shared" si="411"/>
        <v>0.72963016773410794</v>
      </c>
      <c r="BG365" s="38">
        <v>0.13725095411244601</v>
      </c>
      <c r="BH365" s="38">
        <f t="shared" si="412"/>
        <v>0.86274904588755397</v>
      </c>
      <c r="BI365" s="38">
        <v>0.18960094598077182</v>
      </c>
      <c r="BJ365" s="38">
        <v>0.81039905401922818</v>
      </c>
      <c r="BK365" s="39">
        <v>0.202397789247132</v>
      </c>
      <c r="BL365" s="39">
        <f t="shared" si="413"/>
        <v>0.79760221075286797</v>
      </c>
      <c r="BM365" s="39">
        <v>0.26583144508126499</v>
      </c>
      <c r="BN365" s="39">
        <f t="shared" si="414"/>
        <v>0.73416855491873501</v>
      </c>
      <c r="BO365" s="39">
        <v>0.13208073617473201</v>
      </c>
      <c r="BP365" s="39">
        <f t="shared" si="402"/>
        <v>0.86791926382526796</v>
      </c>
      <c r="BQ365" s="39">
        <v>0.18464168567567862</v>
      </c>
      <c r="BR365" s="39">
        <f t="shared" si="415"/>
        <v>0.81535831432432138</v>
      </c>
      <c r="BS365" s="48">
        <v>0.81712393980923803</v>
      </c>
      <c r="BT365" s="49">
        <v>0.182876060190762</v>
      </c>
      <c r="BU365" s="219"/>
      <c r="CP365" s="21"/>
      <c r="CR365" s="21"/>
      <c r="CS365" s="22"/>
      <c r="CT365" s="22"/>
    </row>
    <row r="366" spans="38:98" x14ac:dyDescent="0.25">
      <c r="AL366" s="6">
        <v>359</v>
      </c>
      <c r="AM366" s="24">
        <v>0.213541767475353</v>
      </c>
      <c r="AN366" s="24">
        <f t="shared" si="403"/>
        <v>0.78645823252464697</v>
      </c>
      <c r="AO366" s="24">
        <v>0.27382993503064001</v>
      </c>
      <c r="AP366" s="24">
        <f t="shared" si="404"/>
        <v>0.72617006496935999</v>
      </c>
      <c r="AQ366" s="24">
        <v>0.125869805086855</v>
      </c>
      <c r="AR366" s="24">
        <f t="shared" si="405"/>
        <v>0.87413019491314503</v>
      </c>
      <c r="AS366" s="24">
        <f t="shared" si="406"/>
        <v>0.18707894331435992</v>
      </c>
      <c r="AT366" s="25">
        <f t="shared" si="451"/>
        <v>0.81292105668564008</v>
      </c>
      <c r="AU366" s="213">
        <v>0.22115769380234401</v>
      </c>
      <c r="AV366" s="213">
        <f t="shared" si="407"/>
        <v>0.77884230619765593</v>
      </c>
      <c r="AW366" s="213">
        <v>0.27706659300810998</v>
      </c>
      <c r="AX366" s="213">
        <f t="shared" ref="AX366" si="454">1-AW366</f>
        <v>0.72293340699189002</v>
      </c>
      <c r="AY366" s="213">
        <v>0.13768238872750699</v>
      </c>
      <c r="AZ366" s="213">
        <f t="shared" si="418"/>
        <v>0.86231761127249307</v>
      </c>
      <c r="BA366" s="213">
        <f t="shared" si="409"/>
        <v>0.19561810028524518</v>
      </c>
      <c r="BB366" s="213">
        <f t="shared" si="410"/>
        <v>0.80438189971475493</v>
      </c>
      <c r="BC366" s="38">
        <v>0.20773555559159801</v>
      </c>
      <c r="BD366" s="38">
        <f t="shared" si="411"/>
        <v>0.79226444440840194</v>
      </c>
      <c r="BE366" s="38">
        <v>0.27075358060131199</v>
      </c>
      <c r="BF366" s="38">
        <f t="shared" si="411"/>
        <v>0.72924641939868806</v>
      </c>
      <c r="BG366" s="38">
        <v>0.13764690794899601</v>
      </c>
      <c r="BH366" s="38">
        <f t="shared" si="412"/>
        <v>0.86235309205100397</v>
      </c>
      <c r="BI366" s="38">
        <v>0.18998892342823531</v>
      </c>
      <c r="BJ366" s="38">
        <v>0.81001107657176474</v>
      </c>
      <c r="BK366" s="39">
        <v>0.202751815645799</v>
      </c>
      <c r="BL366" s="39">
        <f t="shared" si="413"/>
        <v>0.79724818435420097</v>
      </c>
      <c r="BM366" s="39">
        <v>0.266204594599452</v>
      </c>
      <c r="BN366" s="39">
        <f t="shared" si="414"/>
        <v>0.733795405400548</v>
      </c>
      <c r="BO366" s="39">
        <v>0.13246018516268501</v>
      </c>
      <c r="BP366" s="39">
        <f t="shared" si="402"/>
        <v>0.86753981483731502</v>
      </c>
      <c r="BQ366" s="39">
        <v>0.18501180478290677</v>
      </c>
      <c r="BR366" s="39">
        <f t="shared" si="415"/>
        <v>0.8149881952170932</v>
      </c>
      <c r="BS366" s="48">
        <v>0.81759703733363198</v>
      </c>
      <c r="BT366" s="49">
        <v>0.18240296266636799</v>
      </c>
      <c r="BU366" s="219"/>
      <c r="CP366" s="21"/>
      <c r="CR366" s="21"/>
      <c r="CS366" s="22"/>
      <c r="CT366" s="22"/>
    </row>
    <row r="367" spans="38:98" x14ac:dyDescent="0.25">
      <c r="AL367" s="6">
        <v>360</v>
      </c>
      <c r="AM367" s="24">
        <v>0.21395995593971101</v>
      </c>
      <c r="AN367" s="24">
        <f t="shared" si="403"/>
        <v>0.78604004406028904</v>
      </c>
      <c r="AO367" s="24">
        <v>0.274187202459862</v>
      </c>
      <c r="AP367" s="24">
        <f t="shared" si="404"/>
        <v>0.72581279754013805</v>
      </c>
      <c r="AQ367" s="24">
        <v>0.12622005109738599</v>
      </c>
      <c r="AR367" s="24">
        <f t="shared" si="405"/>
        <v>0.87377994890261401</v>
      </c>
      <c r="AS367" s="24">
        <f t="shared" si="406"/>
        <v>0.18745186641187625</v>
      </c>
      <c r="AT367" s="25">
        <f t="shared" si="451"/>
        <v>0.81254813358812383</v>
      </c>
      <c r="AU367" s="213">
        <v>0.221560402371583</v>
      </c>
      <c r="AV367" s="213">
        <f t="shared" si="407"/>
        <v>0.77843959762841697</v>
      </c>
      <c r="AW367" s="213">
        <v>0.27746968535181898</v>
      </c>
      <c r="AX367" s="213">
        <f t="shared" ref="AX367" si="455">1-AW367</f>
        <v>0.72253031464818096</v>
      </c>
      <c r="AY367" s="213">
        <v>0.13807125084080901</v>
      </c>
      <c r="AZ367" s="213">
        <f t="shared" si="418"/>
        <v>0.86192874915919093</v>
      </c>
      <c r="BA367" s="213">
        <f t="shared" si="409"/>
        <v>0.19601452775288125</v>
      </c>
      <c r="BB367" s="213">
        <f t="shared" si="410"/>
        <v>0.80398547224711869</v>
      </c>
      <c r="BC367" s="38">
        <v>0.20811455181633201</v>
      </c>
      <c r="BD367" s="38">
        <f t="shared" si="411"/>
        <v>0.79188544818366802</v>
      </c>
      <c r="BE367" s="38">
        <v>0.27113672931590299</v>
      </c>
      <c r="BF367" s="38">
        <f t="shared" si="411"/>
        <v>0.72886327068409695</v>
      </c>
      <c r="BG367" s="38">
        <v>0.138042839979411</v>
      </c>
      <c r="BH367" s="38">
        <f t="shared" si="412"/>
        <v>0.86195716002058897</v>
      </c>
      <c r="BI367" s="38">
        <v>0.19037666519624968</v>
      </c>
      <c r="BJ367" s="38">
        <v>0.80962333480375026</v>
      </c>
      <c r="BK367" s="39">
        <v>0.20310545400534699</v>
      </c>
      <c r="BL367" s="39">
        <f t="shared" si="413"/>
        <v>0.79689454599465304</v>
      </c>
      <c r="BM367" s="39">
        <v>0.26657711517683302</v>
      </c>
      <c r="BN367" s="39">
        <f t="shared" si="414"/>
        <v>0.73342288482316698</v>
      </c>
      <c r="BO367" s="39">
        <v>0.13283960489553101</v>
      </c>
      <c r="BP367" s="39">
        <f t="shared" si="402"/>
        <v>0.86716039510446896</v>
      </c>
      <c r="BQ367" s="39">
        <v>0.18538164548427344</v>
      </c>
      <c r="BR367" s="39">
        <f t="shared" si="415"/>
        <v>0.81461835451572662</v>
      </c>
      <c r="BS367" s="48">
        <v>0.81806741640620495</v>
      </c>
      <c r="BT367" s="49">
        <v>0.18193258359379499</v>
      </c>
      <c r="BU367" s="219"/>
      <c r="CP367" s="21"/>
      <c r="CR367" s="21"/>
      <c r="CS367" s="22"/>
      <c r="CT367" s="22"/>
    </row>
    <row r="368" spans="38:98" x14ac:dyDescent="0.25">
      <c r="AL368" s="6">
        <v>361</v>
      </c>
      <c r="AM368" s="24">
        <v>0.214377661917172</v>
      </c>
      <c r="AN368" s="24">
        <f t="shared" si="403"/>
        <v>0.785622338082828</v>
      </c>
      <c r="AO368" s="24">
        <v>0.27454372853029602</v>
      </c>
      <c r="AP368" s="24">
        <f t="shared" si="404"/>
        <v>0.72545627146970393</v>
      </c>
      <c r="AQ368" s="24">
        <v>0.126570273705849</v>
      </c>
      <c r="AR368" s="24">
        <f t="shared" si="405"/>
        <v>0.87342972629415105</v>
      </c>
      <c r="AS368" s="24">
        <f t="shared" si="406"/>
        <v>0.18782445866098194</v>
      </c>
      <c r="AT368" s="25">
        <f t="shared" si="451"/>
        <v>0.81217554133901815</v>
      </c>
      <c r="AU368" s="213">
        <v>0.22196263879063499</v>
      </c>
      <c r="AV368" s="213">
        <f t="shared" si="407"/>
        <v>0.77803736120936495</v>
      </c>
      <c r="AW368" s="213">
        <v>0.277872127722467</v>
      </c>
      <c r="AX368" s="213">
        <f t="shared" ref="AX368" si="456">1-AW368</f>
        <v>0.72212787227753306</v>
      </c>
      <c r="AY368" s="213">
        <v>0.13846008450671901</v>
      </c>
      <c r="AZ368" s="213">
        <f t="shared" si="418"/>
        <v>0.86153991549328102</v>
      </c>
      <c r="BA368" s="213">
        <f t="shared" si="409"/>
        <v>0.19641064627435501</v>
      </c>
      <c r="BB368" s="213">
        <f t="shared" si="410"/>
        <v>0.80358935372564499</v>
      </c>
      <c r="BC368" s="38">
        <v>0.20849326133536</v>
      </c>
      <c r="BD368" s="38">
        <f t="shared" si="411"/>
        <v>0.79150673866463994</v>
      </c>
      <c r="BE368" s="38">
        <v>0.27151928093677202</v>
      </c>
      <c r="BF368" s="38">
        <f t="shared" si="411"/>
        <v>0.72848071906322798</v>
      </c>
      <c r="BG368" s="38">
        <v>0.13843874900991299</v>
      </c>
      <c r="BH368" s="38">
        <f t="shared" si="412"/>
        <v>0.86156125099008696</v>
      </c>
      <c r="BI368" s="38">
        <v>0.19076417017397915</v>
      </c>
      <c r="BJ368" s="38">
        <v>0.80923582982602082</v>
      </c>
      <c r="BK368" s="39">
        <v>0.203458710179757</v>
      </c>
      <c r="BL368" s="39">
        <f t="shared" si="413"/>
        <v>0.79654128982024297</v>
      </c>
      <c r="BM368" s="39">
        <v>0.26694901010549699</v>
      </c>
      <c r="BN368" s="39">
        <f t="shared" si="414"/>
        <v>0.73305098989450301</v>
      </c>
      <c r="BO368" s="39">
        <v>0.13321899603485399</v>
      </c>
      <c r="BP368" s="39">
        <f t="shared" si="402"/>
        <v>0.86678100396514601</v>
      </c>
      <c r="BQ368" s="39">
        <v>0.18575121065602179</v>
      </c>
      <c r="BR368" s="39">
        <f t="shared" si="415"/>
        <v>0.81424878934397826</v>
      </c>
      <c r="BS368" s="48">
        <v>0.81853510721434097</v>
      </c>
      <c r="BT368" s="49">
        <v>0.181464892785659</v>
      </c>
      <c r="BU368" s="219"/>
      <c r="CP368" s="21"/>
      <c r="CR368" s="21"/>
      <c r="CS368" s="22"/>
      <c r="CT368" s="22"/>
    </row>
    <row r="369" spans="38:98" x14ac:dyDescent="0.25">
      <c r="AL369" s="6">
        <v>362</v>
      </c>
      <c r="AM369" s="24">
        <v>0.21479485802919401</v>
      </c>
      <c r="AN369" s="24">
        <f t="shared" si="403"/>
        <v>0.78520514197080593</v>
      </c>
      <c r="AO369" s="24">
        <v>0.27489952543843199</v>
      </c>
      <c r="AP369" s="24">
        <f t="shared" si="404"/>
        <v>0.72510047456156801</v>
      </c>
      <c r="AQ369" s="24">
        <v>0.12692047190831901</v>
      </c>
      <c r="AR369" s="24">
        <f t="shared" si="405"/>
        <v>0.87307952809168099</v>
      </c>
      <c r="AS369" s="24">
        <f t="shared" si="406"/>
        <v>0.18819671391771625</v>
      </c>
      <c r="AT369" s="25">
        <f t="shared" si="451"/>
        <v>0.8118032860822838</v>
      </c>
      <c r="AU369" s="213">
        <v>0.22236440478726999</v>
      </c>
      <c r="AV369" s="213">
        <f t="shared" si="407"/>
        <v>0.77763559521273007</v>
      </c>
      <c r="AW369" s="213">
        <v>0.27827392383476601</v>
      </c>
      <c r="AX369" s="213">
        <f t="shared" ref="AX369" si="457">1-AW369</f>
        <v>0.72172607616523399</v>
      </c>
      <c r="AY369" s="213">
        <v>0.138848889522701</v>
      </c>
      <c r="AZ369" s="213">
        <f t="shared" si="418"/>
        <v>0.86115111047729898</v>
      </c>
      <c r="BA369" s="213">
        <f t="shared" si="409"/>
        <v>0.19680645714649236</v>
      </c>
      <c r="BB369" s="213">
        <f t="shared" si="410"/>
        <v>0.80319354285350775</v>
      </c>
      <c r="BC369" s="38">
        <v>0.20887168046180499</v>
      </c>
      <c r="BD369" s="38">
        <f t="shared" si="411"/>
        <v>0.79112831953819507</v>
      </c>
      <c r="BE369" s="38">
        <v>0.271901237991026</v>
      </c>
      <c r="BF369" s="38">
        <f t="shared" si="411"/>
        <v>0.72809876200897405</v>
      </c>
      <c r="BG369" s="38">
        <v>0.13883463384672301</v>
      </c>
      <c r="BH369" s="38">
        <f t="shared" si="412"/>
        <v>0.86116536615327699</v>
      </c>
      <c r="BI369" s="38">
        <v>0.19115143725058814</v>
      </c>
      <c r="BJ369" s="38">
        <v>0.80884856274941197</v>
      </c>
      <c r="BK369" s="39">
        <v>0.203811590023009</v>
      </c>
      <c r="BL369" s="39">
        <f t="shared" si="413"/>
        <v>0.79618840997699103</v>
      </c>
      <c r="BM369" s="39">
        <v>0.26732028267753399</v>
      </c>
      <c r="BN369" s="39">
        <f t="shared" si="414"/>
        <v>0.73267971732246595</v>
      </c>
      <c r="BO369" s="39">
        <v>0.13359835924223801</v>
      </c>
      <c r="BP369" s="39">
        <f t="shared" si="402"/>
        <v>0.86640164075776194</v>
      </c>
      <c r="BQ369" s="39">
        <v>0.1861205031743951</v>
      </c>
      <c r="BR369" s="39">
        <f t="shared" si="415"/>
        <v>0.8138794968256049</v>
      </c>
      <c r="BS369" s="48">
        <v>0.81900013994542797</v>
      </c>
      <c r="BT369" s="49">
        <v>0.180999860054572</v>
      </c>
      <c r="BU369" s="219"/>
      <c r="CP369" s="21"/>
      <c r="CR369" s="21"/>
      <c r="CS369" s="22"/>
      <c r="CT369" s="22"/>
    </row>
    <row r="370" spans="38:98" x14ac:dyDescent="0.25">
      <c r="AL370" s="6">
        <v>363</v>
      </c>
      <c r="AM370" s="24">
        <v>0.215211516897235</v>
      </c>
      <c r="AN370" s="24">
        <f t="shared" si="403"/>
        <v>0.78478848310276494</v>
      </c>
      <c r="AO370" s="24">
        <v>0.27525460538076002</v>
      </c>
      <c r="AP370" s="24">
        <f t="shared" si="404"/>
        <v>0.72474539461923992</v>
      </c>
      <c r="AQ370" s="24">
        <v>0.12727064470087199</v>
      </c>
      <c r="AR370" s="24">
        <f t="shared" si="405"/>
        <v>0.87272935529912798</v>
      </c>
      <c r="AS370" s="24">
        <f t="shared" si="406"/>
        <v>0.1885686260381188</v>
      </c>
      <c r="AT370" s="25">
        <f t="shared" si="451"/>
        <v>0.81143137396188125</v>
      </c>
      <c r="AU370" s="213">
        <v>0.222765702089254</v>
      </c>
      <c r="AV370" s="213">
        <f t="shared" si="407"/>
        <v>0.77723429791074605</v>
      </c>
      <c r="AW370" s="213">
        <v>0.27867507740342501</v>
      </c>
      <c r="AX370" s="213">
        <f t="shared" ref="AX370" si="458">1-AW370</f>
        <v>0.72132492259657499</v>
      </c>
      <c r="AY370" s="213">
        <v>0.13923766568621601</v>
      </c>
      <c r="AZ370" s="213">
        <f t="shared" si="418"/>
        <v>0.86076233431378402</v>
      </c>
      <c r="BA370" s="213">
        <f t="shared" si="409"/>
        <v>0.19720196166611587</v>
      </c>
      <c r="BB370" s="213">
        <f t="shared" si="410"/>
        <v>0.80279803833388419</v>
      </c>
      <c r="BC370" s="38">
        <v>0.209249805508787</v>
      </c>
      <c r="BD370" s="38">
        <f t="shared" si="411"/>
        <v>0.79075019449121298</v>
      </c>
      <c r="BE370" s="38">
        <v>0.27228260300577101</v>
      </c>
      <c r="BF370" s="38">
        <f t="shared" si="411"/>
        <v>0.72771739699422899</v>
      </c>
      <c r="BG370" s="38">
        <v>0.13923049329606299</v>
      </c>
      <c r="BH370" s="38">
        <f t="shared" si="412"/>
        <v>0.86076950670393704</v>
      </c>
      <c r="BI370" s="38">
        <v>0.19153846531524027</v>
      </c>
      <c r="BJ370" s="38">
        <v>0.80846153468475968</v>
      </c>
      <c r="BK370" s="39">
        <v>0.204164099389082</v>
      </c>
      <c r="BL370" s="39">
        <f t="shared" si="413"/>
        <v>0.79583590061091802</v>
      </c>
      <c r="BM370" s="39">
        <v>0.26769093618503498</v>
      </c>
      <c r="BN370" s="39">
        <f t="shared" si="414"/>
        <v>0.73230906381496497</v>
      </c>
      <c r="BO370" s="39">
        <v>0.133977695179265</v>
      </c>
      <c r="BP370" s="39">
        <f t="shared" si="402"/>
        <v>0.86602230482073494</v>
      </c>
      <c r="BQ370" s="39">
        <v>0.18648952591563539</v>
      </c>
      <c r="BR370" s="39">
        <f t="shared" si="415"/>
        <v>0.81351047408436461</v>
      </c>
      <c r="BS370" s="48">
        <v>0.81946254478684899</v>
      </c>
      <c r="BT370" s="49">
        <v>0.18053745521315101</v>
      </c>
      <c r="BU370" s="219"/>
      <c r="CP370" s="21"/>
      <c r="CR370" s="21"/>
      <c r="CS370" s="22"/>
      <c r="CT370" s="22"/>
    </row>
    <row r="371" spans="38:98" x14ac:dyDescent="0.25">
      <c r="AL371" s="6">
        <v>364</v>
      </c>
      <c r="AM371" s="24">
        <v>0.215627611142753</v>
      </c>
      <c r="AN371" s="24">
        <f t="shared" si="403"/>
        <v>0.78437238885724703</v>
      </c>
      <c r="AO371" s="24">
        <v>0.27560898055376798</v>
      </c>
      <c r="AP371" s="24">
        <f t="shared" si="404"/>
        <v>0.72439101944623197</v>
      </c>
      <c r="AQ371" s="24">
        <v>0.12762079107958699</v>
      </c>
      <c r="AR371" s="24">
        <f t="shared" si="405"/>
        <v>0.87237920892041299</v>
      </c>
      <c r="AS371" s="24">
        <f t="shared" si="406"/>
        <v>0.18894018887823008</v>
      </c>
      <c r="AT371" s="25">
        <f t="shared" si="451"/>
        <v>0.81105981112176995</v>
      </c>
      <c r="AU371" s="213">
        <v>0.22316653242435799</v>
      </c>
      <c r="AV371" s="213">
        <f t="shared" si="407"/>
        <v>0.77683346757564198</v>
      </c>
      <c r="AW371" s="213">
        <v>0.27907559214315403</v>
      </c>
      <c r="AX371" s="213">
        <f t="shared" ref="AX371" si="459">1-AW371</f>
        <v>0.72092440785684597</v>
      </c>
      <c r="AY371" s="213">
        <v>0.13962641279472601</v>
      </c>
      <c r="AZ371" s="213">
        <f t="shared" si="418"/>
        <v>0.86037358720527402</v>
      </c>
      <c r="BA371" s="213">
        <f t="shared" si="409"/>
        <v>0.19759716113005038</v>
      </c>
      <c r="BB371" s="213">
        <f t="shared" si="410"/>
        <v>0.80240283886994967</v>
      </c>
      <c r="BC371" s="38">
        <v>0.209627632789427</v>
      </c>
      <c r="BD371" s="38">
        <f t="shared" si="411"/>
        <v>0.79037236721057302</v>
      </c>
      <c r="BE371" s="38">
        <v>0.27266337850811201</v>
      </c>
      <c r="BF371" s="38">
        <f t="shared" si="411"/>
        <v>0.72733662149188794</v>
      </c>
      <c r="BG371" s="38">
        <v>0.13962632616415199</v>
      </c>
      <c r="BH371" s="38">
        <f t="shared" si="412"/>
        <v>0.86037367383584806</v>
      </c>
      <c r="BI371" s="38">
        <v>0.19192525325709808</v>
      </c>
      <c r="BJ371" s="38">
        <v>0.80807474674290192</v>
      </c>
      <c r="BK371" s="39">
        <v>0.20451624413195699</v>
      </c>
      <c r="BL371" s="39">
        <f t="shared" si="413"/>
        <v>0.79548375586804299</v>
      </c>
      <c r="BM371" s="39">
        <v>0.26806097392008699</v>
      </c>
      <c r="BN371" s="39">
        <f t="shared" si="414"/>
        <v>0.73193902607991301</v>
      </c>
      <c r="BO371" s="39">
        <v>0.134357004507519</v>
      </c>
      <c r="BP371" s="39">
        <f t="shared" si="402"/>
        <v>0.86564299549248103</v>
      </c>
      <c r="BQ371" s="39">
        <v>0.18685828175598546</v>
      </c>
      <c r="BR371" s="39">
        <f t="shared" si="415"/>
        <v>0.8131417182440146</v>
      </c>
      <c r="BS371" s="48">
        <v>0.81992235192598995</v>
      </c>
      <c r="BT371" s="49">
        <v>0.18007764807401</v>
      </c>
      <c r="BU371" s="219"/>
      <c r="CP371" s="21"/>
      <c r="CR371" s="21"/>
      <c r="CS371" s="22"/>
      <c r="CT371" s="22"/>
    </row>
    <row r="372" spans="38:98" x14ac:dyDescent="0.25">
      <c r="AL372" s="6">
        <v>365</v>
      </c>
      <c r="AM372" s="24">
        <v>0.216043113387205</v>
      </c>
      <c r="AN372" s="24">
        <f t="shared" si="403"/>
        <v>0.78395688661279506</v>
      </c>
      <c r="AO372" s="24">
        <v>0.27596266315394702</v>
      </c>
      <c r="AP372" s="24">
        <f t="shared" si="404"/>
        <v>0.72403733684605298</v>
      </c>
      <c r="AQ372" s="24">
        <v>0.12797091004053901</v>
      </c>
      <c r="AR372" s="24">
        <f t="shared" si="405"/>
        <v>0.87202908995946093</v>
      </c>
      <c r="AS372" s="24">
        <f t="shared" si="406"/>
        <v>0.18931139629408933</v>
      </c>
      <c r="AT372" s="25">
        <f t="shared" si="451"/>
        <v>0.81068860370591067</v>
      </c>
      <c r="AU372" s="213">
        <v>0.223566897520349</v>
      </c>
      <c r="AV372" s="213">
        <f t="shared" si="407"/>
        <v>0.77643310247965103</v>
      </c>
      <c r="AW372" s="213">
        <v>0.279475471768664</v>
      </c>
      <c r="AX372" s="213">
        <f t="shared" ref="AX372" si="460">1-AW372</f>
        <v>0.72052452823133595</v>
      </c>
      <c r="AY372" s="213">
        <v>0.14001513064569299</v>
      </c>
      <c r="AZ372" s="213">
        <f t="shared" si="418"/>
        <v>0.85998486935430707</v>
      </c>
      <c r="BA372" s="213">
        <f t="shared" si="409"/>
        <v>0.19799205683511972</v>
      </c>
      <c r="BB372" s="213">
        <f t="shared" si="410"/>
        <v>0.80200794316488033</v>
      </c>
      <c r="BC372" s="38">
        <v>0.21000515861684799</v>
      </c>
      <c r="BD372" s="38">
        <f t="shared" si="411"/>
        <v>0.78999484138315201</v>
      </c>
      <c r="BE372" s="38">
        <v>0.27304356702515697</v>
      </c>
      <c r="BF372" s="38">
        <f t="shared" si="411"/>
        <v>0.72695643297484303</v>
      </c>
      <c r="BG372" s="38">
        <v>0.140022131257213</v>
      </c>
      <c r="BH372" s="38">
        <f t="shared" si="412"/>
        <v>0.85997786874278703</v>
      </c>
      <c r="BI372" s="38">
        <v>0.19231179996532699</v>
      </c>
      <c r="BJ372" s="38">
        <v>0.80768820003467301</v>
      </c>
      <c r="BK372" s="39">
        <v>0.204868030105614</v>
      </c>
      <c r="BL372" s="39">
        <f t="shared" si="413"/>
        <v>0.79513196989438595</v>
      </c>
      <c r="BM372" s="39">
        <v>0.26843039917478201</v>
      </c>
      <c r="BN372" s="39">
        <f t="shared" si="414"/>
        <v>0.73156960082521794</v>
      </c>
      <c r="BO372" s="39">
        <v>0.13473628788858399</v>
      </c>
      <c r="BP372" s="39">
        <f t="shared" si="402"/>
        <v>0.86526371211141595</v>
      </c>
      <c r="BQ372" s="39">
        <v>0.18722677357168885</v>
      </c>
      <c r="BR372" s="39">
        <f t="shared" si="415"/>
        <v>0.81277322642831118</v>
      </c>
      <c r="BS372" s="48">
        <v>0.82037959155023699</v>
      </c>
      <c r="BT372" s="49">
        <v>0.17962040844976301</v>
      </c>
      <c r="BU372" s="219"/>
      <c r="CP372" s="21"/>
      <c r="CR372" s="21"/>
      <c r="CS372" s="22"/>
      <c r="CT372" s="22"/>
    </row>
    <row r="373" spans="38:98" x14ac:dyDescent="0.25">
      <c r="AL373" s="6">
        <v>366</v>
      </c>
      <c r="AM373" s="24">
        <v>0.21645799625205001</v>
      </c>
      <c r="AN373" s="24">
        <f t="shared" si="403"/>
        <v>0.78354200374795002</v>
      </c>
      <c r="AO373" s="24">
        <v>0.27631566537778501</v>
      </c>
      <c r="AP373" s="24">
        <f t="shared" si="404"/>
        <v>0.72368433462221504</v>
      </c>
      <c r="AQ373" s="24">
        <v>0.128321000579806</v>
      </c>
      <c r="AR373" s="24">
        <f t="shared" si="405"/>
        <v>0.871678999420194</v>
      </c>
      <c r="AS373" s="24">
        <f t="shared" si="406"/>
        <v>0.18968224214173679</v>
      </c>
      <c r="AT373" s="25">
        <f t="shared" si="451"/>
        <v>0.81031775785826321</v>
      </c>
      <c r="AU373" s="213">
        <v>0.22396679910499601</v>
      </c>
      <c r="AV373" s="213">
        <f t="shared" si="407"/>
        <v>0.77603320089500394</v>
      </c>
      <c r="AW373" s="213">
        <v>0.27987471999466501</v>
      </c>
      <c r="AX373" s="213">
        <f t="shared" ref="AX373" si="461">1-AW373</f>
        <v>0.72012528000533504</v>
      </c>
      <c r="AY373" s="213">
        <v>0.140403819036578</v>
      </c>
      <c r="AZ373" s="213">
        <f t="shared" si="418"/>
        <v>0.85959618096342205</v>
      </c>
      <c r="BA373" s="213">
        <f t="shared" si="409"/>
        <v>0.1983866500781476</v>
      </c>
      <c r="BB373" s="213">
        <f t="shared" si="410"/>
        <v>0.80161334992185251</v>
      </c>
      <c r="BC373" s="38">
        <v>0.210382379304169</v>
      </c>
      <c r="BD373" s="38">
        <f t="shared" si="411"/>
        <v>0.78961762069583097</v>
      </c>
      <c r="BE373" s="38">
        <v>0.27342317108401099</v>
      </c>
      <c r="BF373" s="38">
        <f t="shared" si="411"/>
        <v>0.72657682891598907</v>
      </c>
      <c r="BG373" s="38">
        <v>0.14041790738146601</v>
      </c>
      <c r="BH373" s="38">
        <f t="shared" si="412"/>
        <v>0.85958209261853402</v>
      </c>
      <c r="BI373" s="38">
        <v>0.19269810432908929</v>
      </c>
      <c r="BJ373" s="38">
        <v>0.80730189567091082</v>
      </c>
      <c r="BK373" s="39">
        <v>0.205219463164032</v>
      </c>
      <c r="BL373" s="39">
        <f t="shared" si="413"/>
        <v>0.79478053683596794</v>
      </c>
      <c r="BM373" s="39">
        <v>0.26879921524120798</v>
      </c>
      <c r="BN373" s="39">
        <f t="shared" si="414"/>
        <v>0.73120078475879202</v>
      </c>
      <c r="BO373" s="39">
        <v>0.13511554598404299</v>
      </c>
      <c r="BP373" s="39">
        <f t="shared" si="402"/>
        <v>0.86488445401595704</v>
      </c>
      <c r="BQ373" s="39">
        <v>0.18759500423898751</v>
      </c>
      <c r="BR373" s="39">
        <f t="shared" si="415"/>
        <v>0.81240499576101244</v>
      </c>
      <c r="BS373" s="48">
        <v>0.82083429384697604</v>
      </c>
      <c r="BT373" s="49">
        <v>0.17916570615302399</v>
      </c>
      <c r="BU373" s="219"/>
      <c r="CP373" s="21"/>
      <c r="CR373" s="21"/>
      <c r="CS373" s="22"/>
      <c r="CT373" s="22"/>
    </row>
    <row r="374" spans="38:98" x14ac:dyDescent="0.25">
      <c r="AL374" s="6">
        <v>367</v>
      </c>
      <c r="AM374" s="24">
        <v>0.216872232358746</v>
      </c>
      <c r="AN374" s="24">
        <f t="shared" si="403"/>
        <v>0.78312776764125402</v>
      </c>
      <c r="AO374" s="24">
        <v>0.276667999421773</v>
      </c>
      <c r="AP374" s="24">
        <f t="shared" si="404"/>
        <v>0.723332000578227</v>
      </c>
      <c r="AQ374" s="24">
        <v>0.12867106169346401</v>
      </c>
      <c r="AR374" s="24">
        <f t="shared" si="405"/>
        <v>0.87132893830653602</v>
      </c>
      <c r="AS374" s="24">
        <f t="shared" si="406"/>
        <v>0.19005272027721248</v>
      </c>
      <c r="AT374" s="25">
        <f t="shared" si="451"/>
        <v>0.80994727972278757</v>
      </c>
      <c r="AU374" s="213">
        <v>0.22436623890606699</v>
      </c>
      <c r="AV374" s="213">
        <f t="shared" si="407"/>
        <v>0.77563376109393301</v>
      </c>
      <c r="AW374" s="213">
        <v>0.280273340535865</v>
      </c>
      <c r="AX374" s="213">
        <f t="shared" ref="AX374" si="462">1-AW374</f>
        <v>0.71972665946413494</v>
      </c>
      <c r="AY374" s="213">
        <v>0.14079247776484399</v>
      </c>
      <c r="AZ374" s="213">
        <f t="shared" si="418"/>
        <v>0.85920752223515606</v>
      </c>
      <c r="BA374" s="213">
        <f t="shared" si="409"/>
        <v>0.19878094215595793</v>
      </c>
      <c r="BB374" s="213">
        <f t="shared" si="410"/>
        <v>0.80121905784404213</v>
      </c>
      <c r="BC374" s="38">
        <v>0.210759291164513</v>
      </c>
      <c r="BD374" s="38">
        <f t="shared" si="411"/>
        <v>0.78924070883548703</v>
      </c>
      <c r="BE374" s="38">
        <v>0.27380219321178001</v>
      </c>
      <c r="BF374" s="38">
        <f t="shared" si="411"/>
        <v>0.72619780678821999</v>
      </c>
      <c r="BG374" s="38">
        <v>0.14081365334313201</v>
      </c>
      <c r="BH374" s="38">
        <f t="shared" si="412"/>
        <v>0.85918634665686799</v>
      </c>
      <c r="BI374" s="38">
        <v>0.19308416523754918</v>
      </c>
      <c r="BJ374" s="38">
        <v>0.80691583476245077</v>
      </c>
      <c r="BK374" s="39">
        <v>0.205570549161191</v>
      </c>
      <c r="BL374" s="39">
        <f t="shared" si="413"/>
        <v>0.794429450838809</v>
      </c>
      <c r="BM374" s="39">
        <v>0.269167425411456</v>
      </c>
      <c r="BN374" s="39">
        <f t="shared" si="414"/>
        <v>0.730832574588544</v>
      </c>
      <c r="BO374" s="39">
        <v>0.13549477945548</v>
      </c>
      <c r="BP374" s="39">
        <f t="shared" si="402"/>
        <v>0.86450522054452006</v>
      </c>
      <c r="BQ374" s="39">
        <v>0.1879629766341249</v>
      </c>
      <c r="BR374" s="39">
        <f t="shared" si="415"/>
        <v>0.81203702336587513</v>
      </c>
      <c r="BS374" s="48">
        <v>0.82128648900359003</v>
      </c>
      <c r="BT374" s="49">
        <v>0.17871351099641</v>
      </c>
      <c r="BU374" s="219"/>
      <c r="CP374" s="21"/>
      <c r="CR374" s="21"/>
      <c r="CS374" s="22"/>
      <c r="CT374" s="22"/>
    </row>
    <row r="375" spans="38:98" x14ac:dyDescent="0.25">
      <c r="AL375" s="6">
        <v>368</v>
      </c>
      <c r="AM375" s="24">
        <v>0.217285794328751</v>
      </c>
      <c r="AN375" s="24">
        <f t="shared" si="403"/>
        <v>0.78271420567124905</v>
      </c>
      <c r="AO375" s="24">
        <v>0.27701967748239797</v>
      </c>
      <c r="AP375" s="24">
        <f t="shared" si="404"/>
        <v>0.72298032251760203</v>
      </c>
      <c r="AQ375" s="24">
        <v>0.12902109237758999</v>
      </c>
      <c r="AR375" s="24">
        <f t="shared" si="405"/>
        <v>0.87097890762241004</v>
      </c>
      <c r="AS375" s="24">
        <f t="shared" si="406"/>
        <v>0.19042282455655576</v>
      </c>
      <c r="AT375" s="25">
        <f t="shared" si="451"/>
        <v>0.80957717544344432</v>
      </c>
      <c r="AU375" s="213">
        <v>0.22476521865133001</v>
      </c>
      <c r="AV375" s="213">
        <f t="shared" si="407"/>
        <v>0.77523478134866997</v>
      </c>
      <c r="AW375" s="213">
        <v>0.280671337106976</v>
      </c>
      <c r="AX375" s="213">
        <f t="shared" ref="AX375" si="463">1-AW375</f>
        <v>0.719328662893024</v>
      </c>
      <c r="AY375" s="213">
        <v>0.141181106627952</v>
      </c>
      <c r="AZ375" s="213">
        <f t="shared" si="418"/>
        <v>0.85881889337204798</v>
      </c>
      <c r="BA375" s="213">
        <f t="shared" si="409"/>
        <v>0.1991749343653747</v>
      </c>
      <c r="BB375" s="213">
        <f t="shared" si="410"/>
        <v>0.80082506563462541</v>
      </c>
      <c r="BC375" s="38">
        <v>0.21113589051100001</v>
      </c>
      <c r="BD375" s="38">
        <f t="shared" si="411"/>
        <v>0.78886410948899999</v>
      </c>
      <c r="BE375" s="38">
        <v>0.27418063593557201</v>
      </c>
      <c r="BF375" s="38">
        <f t="shared" si="411"/>
        <v>0.72581936406442793</v>
      </c>
      <c r="BG375" s="38">
        <v>0.141209367948434</v>
      </c>
      <c r="BH375" s="38">
        <f t="shared" si="412"/>
        <v>0.85879063205156603</v>
      </c>
      <c r="BI375" s="38">
        <v>0.19346998157987122</v>
      </c>
      <c r="BJ375" s="38">
        <v>0.80653001842012884</v>
      </c>
      <c r="BK375" s="39">
        <v>0.205921293951072</v>
      </c>
      <c r="BL375" s="39">
        <f t="shared" si="413"/>
        <v>0.79407870604892805</v>
      </c>
      <c r="BM375" s="39">
        <v>0.269535032977614</v>
      </c>
      <c r="BN375" s="39">
        <f t="shared" si="414"/>
        <v>0.73046496702238595</v>
      </c>
      <c r="BO375" s="39">
        <v>0.135873988964477</v>
      </c>
      <c r="BP375" s="39">
        <f t="shared" si="402"/>
        <v>0.864126011035523</v>
      </c>
      <c r="BQ375" s="39">
        <v>0.18833069363334298</v>
      </c>
      <c r="BR375" s="39">
        <f t="shared" si="415"/>
        <v>0.81166930636665713</v>
      </c>
      <c r="BS375" s="48">
        <v>0.82173620720746698</v>
      </c>
      <c r="BT375" s="42">
        <v>0.17826379279253299</v>
      </c>
      <c r="BU375" s="219"/>
      <c r="CP375" s="21"/>
      <c r="CR375" s="21"/>
      <c r="CS375" s="22"/>
      <c r="CT375" s="22"/>
    </row>
    <row r="376" spans="38:98" x14ac:dyDescent="0.25">
      <c r="AL376" s="6">
        <v>369</v>
      </c>
      <c r="AM376" s="24">
        <v>0.21769865478352099</v>
      </c>
      <c r="AN376" s="24">
        <f t="shared" si="403"/>
        <v>0.78230134521647898</v>
      </c>
      <c r="AO376" s="24">
        <v>0.27737071175615202</v>
      </c>
      <c r="AP376" s="24">
        <f t="shared" si="404"/>
        <v>0.72262928824384798</v>
      </c>
      <c r="AQ376" s="24">
        <v>0.12937109162825999</v>
      </c>
      <c r="AR376" s="24">
        <f t="shared" si="405"/>
        <v>0.87062890837174001</v>
      </c>
      <c r="AS376" s="24">
        <f t="shared" si="406"/>
        <v>0.19079254883580607</v>
      </c>
      <c r="AT376" s="25">
        <f t="shared" si="451"/>
        <v>0.8092074511641939</v>
      </c>
      <c r="AU376" s="213">
        <v>0.225163740068555</v>
      </c>
      <c r="AV376" s="213">
        <f t="shared" si="407"/>
        <v>0.774836259931445</v>
      </c>
      <c r="AW376" s="213">
        <v>0.28106871342270801</v>
      </c>
      <c r="AX376" s="213">
        <f t="shared" ref="AX376" si="464">1-AW376</f>
        <v>0.71893128657729199</v>
      </c>
      <c r="AY376" s="213">
        <v>0.141569705423364</v>
      </c>
      <c r="AZ376" s="213">
        <f t="shared" si="418"/>
        <v>0.858430294576636</v>
      </c>
      <c r="BA376" s="213">
        <f t="shared" si="409"/>
        <v>0.19956862800322234</v>
      </c>
      <c r="BB376" s="213">
        <f t="shared" si="410"/>
        <v>0.80043137199677772</v>
      </c>
      <c r="BC376" s="38">
        <v>0.21151217365675201</v>
      </c>
      <c r="BD376" s="38">
        <f t="shared" si="411"/>
        <v>0.78848782634324799</v>
      </c>
      <c r="BE376" s="38">
        <v>0.27455850178249103</v>
      </c>
      <c r="BF376" s="38">
        <f t="shared" si="411"/>
        <v>0.72544149821750903</v>
      </c>
      <c r="BG376" s="38">
        <v>0.141605050003591</v>
      </c>
      <c r="BH376" s="38">
        <f t="shared" si="412"/>
        <v>0.85839494999640897</v>
      </c>
      <c r="BI376" s="38">
        <v>0.19385555224521789</v>
      </c>
      <c r="BJ376" s="38">
        <v>0.80614444775478211</v>
      </c>
      <c r="BK376" s="39">
        <v>0.20627170338765399</v>
      </c>
      <c r="BL376" s="39">
        <f t="shared" si="413"/>
        <v>0.79372829661234601</v>
      </c>
      <c r="BM376" s="39">
        <v>0.26990204123177303</v>
      </c>
      <c r="BN376" s="39">
        <f t="shared" si="414"/>
        <v>0.73009795876822703</v>
      </c>
      <c r="BO376" s="39">
        <v>0.13625317517261901</v>
      </c>
      <c r="BP376" s="39">
        <f t="shared" si="402"/>
        <v>0.86374682482738097</v>
      </c>
      <c r="BQ376" s="39">
        <v>0.18869815811288526</v>
      </c>
      <c r="BR376" s="39">
        <f t="shared" si="415"/>
        <v>0.81130184188711474</v>
      </c>
      <c r="BS376" s="48">
        <v>0.82218347864599095</v>
      </c>
      <c r="BT376" s="49">
        <v>0.17781652135400899</v>
      </c>
      <c r="BU376" s="219"/>
      <c r="CP376" s="21"/>
      <c r="CR376" s="21"/>
      <c r="CS376" s="22"/>
      <c r="CT376" s="22"/>
    </row>
    <row r="377" spans="38:98" x14ac:dyDescent="0.25">
      <c r="AL377" s="6">
        <v>370</v>
      </c>
      <c r="AM377" s="24">
        <v>0.218110786344516</v>
      </c>
      <c r="AN377" s="24">
        <f t="shared" si="403"/>
        <v>0.78188921365548403</v>
      </c>
      <c r="AO377" s="24">
        <v>0.27772111443952302</v>
      </c>
      <c r="AP377" s="24">
        <f t="shared" si="404"/>
        <v>0.72227888556047692</v>
      </c>
      <c r="AQ377" s="24">
        <v>0.12972105844155199</v>
      </c>
      <c r="AR377" s="24">
        <f t="shared" si="405"/>
        <v>0.87027894155844798</v>
      </c>
      <c r="AS377" s="24">
        <f t="shared" si="406"/>
        <v>0.19116188697100417</v>
      </c>
      <c r="AT377" s="25">
        <f t="shared" si="451"/>
        <v>0.80883811302899589</v>
      </c>
      <c r="AU377" s="213">
        <v>0.225561804885509</v>
      </c>
      <c r="AV377" s="213">
        <f t="shared" si="407"/>
        <v>0.77443819511449097</v>
      </c>
      <c r="AW377" s="213">
        <v>0.28146547319776999</v>
      </c>
      <c r="AX377" s="213">
        <f t="shared" ref="AX377" si="465">1-AW377</f>
        <v>0.71853452680223007</v>
      </c>
      <c r="AY377" s="213">
        <v>0.14195827394854199</v>
      </c>
      <c r="AZ377" s="213">
        <f t="shared" si="418"/>
        <v>0.85804172605145801</v>
      </c>
      <c r="BA377" s="213">
        <f t="shared" si="409"/>
        <v>0.19996202436632421</v>
      </c>
      <c r="BB377" s="213">
        <f t="shared" si="410"/>
        <v>0.80003797563367585</v>
      </c>
      <c r="BC377" s="38">
        <v>0.21188813691489</v>
      </c>
      <c r="BD377" s="38">
        <f t="shared" si="411"/>
        <v>0.78811186308511005</v>
      </c>
      <c r="BE377" s="38">
        <v>0.27493579327964401</v>
      </c>
      <c r="BF377" s="38">
        <f t="shared" si="411"/>
        <v>0.72506420672035599</v>
      </c>
      <c r="BG377" s="38">
        <v>0.14200069831482501</v>
      </c>
      <c r="BH377" s="38">
        <f t="shared" si="412"/>
        <v>0.85799930168517502</v>
      </c>
      <c r="BI377" s="38">
        <v>0.19424087612275354</v>
      </c>
      <c r="BJ377" s="38">
        <v>0.80575912387724657</v>
      </c>
      <c r="BK377" s="39">
        <v>0.20662178332491599</v>
      </c>
      <c r="BL377" s="39">
        <f t="shared" si="413"/>
        <v>0.79337821667508401</v>
      </c>
      <c r="BM377" s="39">
        <v>0.27026845346602302</v>
      </c>
      <c r="BN377" s="39">
        <f t="shared" si="414"/>
        <v>0.72973154653397698</v>
      </c>
      <c r="BO377" s="39">
        <v>0.136632338741489</v>
      </c>
      <c r="BP377" s="39">
        <f t="shared" si="402"/>
        <v>0.86336766125851105</v>
      </c>
      <c r="BQ377" s="39">
        <v>0.18906537294899417</v>
      </c>
      <c r="BR377" s="39">
        <f t="shared" si="415"/>
        <v>0.81093462705100583</v>
      </c>
      <c r="BS377" s="48">
        <v>0.82262833350654696</v>
      </c>
      <c r="BT377" s="49">
        <v>0.17737166649345301</v>
      </c>
      <c r="BU377" s="219"/>
      <c r="CP377" s="21"/>
      <c r="CR377" s="21"/>
      <c r="CS377" s="22"/>
      <c r="CT377" s="22"/>
    </row>
    <row r="378" spans="38:98" x14ac:dyDescent="0.25">
      <c r="AL378" s="6">
        <v>371</v>
      </c>
      <c r="AM378" s="24">
        <v>0.21852216163319399</v>
      </c>
      <c r="AN378" s="24">
        <f t="shared" si="403"/>
        <v>0.78147783836680595</v>
      </c>
      <c r="AO378" s="24">
        <v>0.27807089772900001</v>
      </c>
      <c r="AP378" s="24">
        <f t="shared" si="404"/>
        <v>0.72192910227099993</v>
      </c>
      <c r="AQ378" s="24">
        <v>0.13007099181354201</v>
      </c>
      <c r="AR378" s="24">
        <f t="shared" si="405"/>
        <v>0.86992900818645802</v>
      </c>
      <c r="AS378" s="24">
        <f t="shared" si="406"/>
        <v>0.1915308328181895</v>
      </c>
      <c r="AT378" s="25">
        <f t="shared" si="451"/>
        <v>0.8084691671818105</v>
      </c>
      <c r="AU378" s="213">
        <v>0.22595941482996201</v>
      </c>
      <c r="AV378" s="213">
        <f t="shared" si="407"/>
        <v>0.77404058517003804</v>
      </c>
      <c r="AW378" s="213">
        <v>0.28186162014687199</v>
      </c>
      <c r="AX378" s="213">
        <f t="shared" ref="AX378" si="466">1-AW378</f>
        <v>0.71813837985312801</v>
      </c>
      <c r="AY378" s="213">
        <v>0.14234681200094701</v>
      </c>
      <c r="AZ378" s="213">
        <f t="shared" si="418"/>
        <v>0.85765318799905299</v>
      </c>
      <c r="BA378" s="213">
        <f t="shared" si="409"/>
        <v>0.20035512475150441</v>
      </c>
      <c r="BB378" s="213">
        <f t="shared" si="410"/>
        <v>0.79964487524849559</v>
      </c>
      <c r="BC378" s="38">
        <v>0.21226377659853601</v>
      </c>
      <c r="BD378" s="38">
        <f t="shared" si="411"/>
        <v>0.78773622340146399</v>
      </c>
      <c r="BE378" s="38">
        <v>0.275312512954138</v>
      </c>
      <c r="BF378" s="38">
        <f t="shared" si="411"/>
        <v>0.72468748704586194</v>
      </c>
      <c r="BG378" s="38">
        <v>0.14239631168835701</v>
      </c>
      <c r="BH378" s="38">
        <f t="shared" si="412"/>
        <v>0.85760368831164302</v>
      </c>
      <c r="BI378" s="38">
        <v>0.19462595210164213</v>
      </c>
      <c r="BJ378" s="38">
        <v>0.80537404789835798</v>
      </c>
      <c r="BK378" s="39">
        <v>0.206971539616841</v>
      </c>
      <c r="BL378" s="39">
        <f t="shared" si="413"/>
        <v>0.793028460383159</v>
      </c>
      <c r="BM378" s="39">
        <v>0.27063427297245202</v>
      </c>
      <c r="BN378" s="39">
        <f t="shared" si="414"/>
        <v>0.72936572702754798</v>
      </c>
      <c r="BO378" s="39">
        <v>0.13701148033266999</v>
      </c>
      <c r="BP378" s="39">
        <f t="shared" si="402"/>
        <v>0.86298851966733003</v>
      </c>
      <c r="BQ378" s="39">
        <v>0.18943234101791287</v>
      </c>
      <c r="BR378" s="39">
        <f t="shared" si="415"/>
        <v>0.81056765898208716</v>
      </c>
      <c r="BS378" s="48">
        <v>0.82307080197652205</v>
      </c>
      <c r="BT378" s="49">
        <v>0.17692919802347801</v>
      </c>
      <c r="BU378" s="219"/>
      <c r="CP378" s="21"/>
      <c r="CR378" s="21"/>
      <c r="CS378" s="22"/>
      <c r="CT378" s="22"/>
    </row>
    <row r="379" spans="38:98" x14ac:dyDescent="0.25">
      <c r="AL379" s="6">
        <v>372</v>
      </c>
      <c r="AM379" s="24">
        <v>0.218932753271012</v>
      </c>
      <c r="AN379" s="24">
        <f t="shared" si="403"/>
        <v>0.78106724672898797</v>
      </c>
      <c r="AO379" s="24">
        <v>0.27842007382107298</v>
      </c>
      <c r="AP379" s="24">
        <f t="shared" si="404"/>
        <v>0.72157992617892708</v>
      </c>
      <c r="AQ379" s="24">
        <v>0.13042089074030699</v>
      </c>
      <c r="AR379" s="24">
        <f t="shared" si="405"/>
        <v>0.86957910925969295</v>
      </c>
      <c r="AS379" s="24">
        <f t="shared" si="406"/>
        <v>0.19189938023340172</v>
      </c>
      <c r="AT379" s="25">
        <f t="shared" si="451"/>
        <v>0.8081006197665983</v>
      </c>
      <c r="AU379" s="213">
        <v>0.22635657162968101</v>
      </c>
      <c r="AV379" s="213">
        <f t="shared" si="407"/>
        <v>0.77364342837031896</v>
      </c>
      <c r="AW379" s="213">
        <v>0.282257157984725</v>
      </c>
      <c r="AX379" s="213">
        <f t="shared" ref="AX379" si="467">1-AW379</f>
        <v>0.71774284201527494</v>
      </c>
      <c r="AY379" s="213">
        <v>0.14273531937804201</v>
      </c>
      <c r="AZ379" s="213">
        <f t="shared" si="418"/>
        <v>0.85726468062195793</v>
      </c>
      <c r="BA379" s="213">
        <f t="shared" si="409"/>
        <v>0.2007479304555872</v>
      </c>
      <c r="BB379" s="213">
        <f t="shared" si="410"/>
        <v>0.79925206954441275</v>
      </c>
      <c r="BC379" s="38">
        <v>0.21263908902081</v>
      </c>
      <c r="BD379" s="38">
        <f t="shared" si="411"/>
        <v>0.78736091097919003</v>
      </c>
      <c r="BE379" s="38">
        <v>0.27568866333307801</v>
      </c>
      <c r="BF379" s="38">
        <f t="shared" si="411"/>
        <v>0.72431133666692205</v>
      </c>
      <c r="BG379" s="38">
        <v>0.14279188893040801</v>
      </c>
      <c r="BH379" s="38">
        <f t="shared" si="412"/>
        <v>0.85720811106959194</v>
      </c>
      <c r="BI379" s="38">
        <v>0.19501077907104675</v>
      </c>
      <c r="BJ379" s="38">
        <v>0.80498922092895331</v>
      </c>
      <c r="BK379" s="39">
        <v>0.20732097811740599</v>
      </c>
      <c r="BL379" s="39">
        <f t="shared" si="413"/>
        <v>0.79267902188259398</v>
      </c>
      <c r="BM379" s="39">
        <v>0.27099950304315001</v>
      </c>
      <c r="BN379" s="39">
        <f t="shared" si="414"/>
        <v>0.72900049695684999</v>
      </c>
      <c r="BO379" s="39">
        <v>0.13739060060774599</v>
      </c>
      <c r="BP379" s="39">
        <f t="shared" si="402"/>
        <v>0.86260939939225401</v>
      </c>
      <c r="BQ379" s="39">
        <v>0.18979906519588352</v>
      </c>
      <c r="BR379" s="39">
        <f t="shared" si="415"/>
        <v>0.81020093480411659</v>
      </c>
      <c r="BS379" s="48">
        <v>0.82351091424330003</v>
      </c>
      <c r="BT379" s="49">
        <v>0.1764890857567</v>
      </c>
      <c r="BU379" s="219"/>
      <c r="CP379" s="21"/>
      <c r="CR379" s="21"/>
      <c r="CS379" s="22"/>
      <c r="CT379" s="22"/>
    </row>
    <row r="380" spans="38:98" x14ac:dyDescent="0.25">
      <c r="AL380" s="6">
        <v>373</v>
      </c>
      <c r="AM380" s="24">
        <v>0.21934253387942701</v>
      </c>
      <c r="AN380" s="24">
        <f t="shared" si="403"/>
        <v>0.78065746612057296</v>
      </c>
      <c r="AO380" s="24">
        <v>0.27876865491223202</v>
      </c>
      <c r="AP380" s="24">
        <f t="shared" si="404"/>
        <v>0.72123134508776798</v>
      </c>
      <c r="AQ380" s="24">
        <v>0.130770754217923</v>
      </c>
      <c r="AR380" s="24">
        <f t="shared" si="405"/>
        <v>0.86922924578207694</v>
      </c>
      <c r="AS380" s="24">
        <f t="shared" si="406"/>
        <v>0.1922675230726803</v>
      </c>
      <c r="AT380" s="25">
        <f t="shared" si="451"/>
        <v>0.80773247692731964</v>
      </c>
      <c r="AU380" s="213">
        <v>0.226753277012435</v>
      </c>
      <c r="AV380" s="213">
        <f t="shared" si="407"/>
        <v>0.77324672298756503</v>
      </c>
      <c r="AW380" s="213">
        <v>0.282652090426039</v>
      </c>
      <c r="AX380" s="213">
        <f t="shared" ref="AX380" si="468">1-AW380</f>
        <v>0.717347909573961</v>
      </c>
      <c r="AY380" s="213">
        <v>0.14312379587728899</v>
      </c>
      <c r="AZ380" s="213">
        <f t="shared" si="418"/>
        <v>0.85687620412271104</v>
      </c>
      <c r="BA380" s="213">
        <f t="shared" si="409"/>
        <v>0.20114044277539678</v>
      </c>
      <c r="BB380" s="213">
        <f t="shared" si="410"/>
        <v>0.79885955722460333</v>
      </c>
      <c r="BC380" s="38">
        <v>0.21301407049483401</v>
      </c>
      <c r="BD380" s="38">
        <f t="shared" si="411"/>
        <v>0.78698592950516599</v>
      </c>
      <c r="BE380" s="38">
        <v>0.27606424694357201</v>
      </c>
      <c r="BF380" s="38">
        <f t="shared" si="411"/>
        <v>0.72393575305642799</v>
      </c>
      <c r="BG380" s="38">
        <v>0.14318742884720001</v>
      </c>
      <c r="BH380" s="38">
        <f t="shared" si="412"/>
        <v>0.85681257115279996</v>
      </c>
      <c r="BI380" s="38">
        <v>0.1953953559201321</v>
      </c>
      <c r="BJ380" s="38">
        <v>0.80460464407986787</v>
      </c>
      <c r="BK380" s="39">
        <v>0.20767010468059099</v>
      </c>
      <c r="BL380" s="39">
        <f t="shared" si="413"/>
        <v>0.79232989531940901</v>
      </c>
      <c r="BM380" s="39">
        <v>0.271364146970208</v>
      </c>
      <c r="BN380" s="39">
        <f t="shared" si="414"/>
        <v>0.72863585302979206</v>
      </c>
      <c r="BO380" s="39">
        <v>0.13776970022830001</v>
      </c>
      <c r="BP380" s="39">
        <f t="shared" si="402"/>
        <v>0.86223029977169996</v>
      </c>
      <c r="BQ380" s="39">
        <v>0.19016554835914906</v>
      </c>
      <c r="BR380" s="39">
        <f t="shared" si="415"/>
        <v>0.80983445164085099</v>
      </c>
      <c r="BS380" s="48">
        <v>0.82394870049426694</v>
      </c>
      <c r="BT380" s="49">
        <v>0.17605129950573301</v>
      </c>
      <c r="BU380" s="219"/>
      <c r="CP380" s="21"/>
      <c r="CR380" s="21"/>
      <c r="CS380" s="22"/>
      <c r="CT380" s="22"/>
    </row>
    <row r="381" spans="38:98" x14ac:dyDescent="0.25">
      <c r="AL381" s="6">
        <v>374</v>
      </c>
      <c r="AM381" s="24">
        <v>0.21975147607989901</v>
      </c>
      <c r="AN381" s="24">
        <f t="shared" si="403"/>
        <v>0.78024852392010102</v>
      </c>
      <c r="AO381" s="24">
        <v>0.279116653198965</v>
      </c>
      <c r="AP381" s="24">
        <f t="shared" si="404"/>
        <v>0.72088334680103494</v>
      </c>
      <c r="AQ381" s="24">
        <v>0.131120581242468</v>
      </c>
      <c r="AR381" s="24">
        <f t="shared" si="405"/>
        <v>0.86887941875753194</v>
      </c>
      <c r="AS381" s="24">
        <f t="shared" si="406"/>
        <v>0.19263525519206592</v>
      </c>
      <c r="AT381" s="25">
        <f t="shared" si="451"/>
        <v>0.80736474480793408</v>
      </c>
      <c r="AU381" s="213">
        <v>0.227149532705992</v>
      </c>
      <c r="AV381" s="213">
        <f t="shared" si="407"/>
        <v>0.77285046729400797</v>
      </c>
      <c r="AW381" s="213">
        <v>0.28304642118552298</v>
      </c>
      <c r="AX381" s="213">
        <f t="shared" ref="AX381" si="469">1-AW381</f>
        <v>0.71695357881447697</v>
      </c>
      <c r="AY381" s="213">
        <v>0.14351224129614801</v>
      </c>
      <c r="AZ381" s="213">
        <f t="shared" si="418"/>
        <v>0.85648775870385196</v>
      </c>
      <c r="BA381" s="213">
        <f t="shared" si="409"/>
        <v>0.20153266300775591</v>
      </c>
      <c r="BB381" s="213">
        <f t="shared" si="410"/>
        <v>0.79846733699224415</v>
      </c>
      <c r="BC381" s="38">
        <v>0.21338871733372899</v>
      </c>
      <c r="BD381" s="38">
        <f t="shared" si="411"/>
        <v>0.78661128266627101</v>
      </c>
      <c r="BE381" s="38">
        <v>0.27643926631272397</v>
      </c>
      <c r="BF381" s="38">
        <f t="shared" si="411"/>
        <v>0.72356073368727603</v>
      </c>
      <c r="BG381" s="38">
        <v>0.143582930244953</v>
      </c>
      <c r="BH381" s="38">
        <f t="shared" si="412"/>
        <v>0.85641706975504706</v>
      </c>
      <c r="BI381" s="38">
        <v>0.19577968153806088</v>
      </c>
      <c r="BJ381" s="38">
        <v>0.8042203184619392</v>
      </c>
      <c r="BK381" s="39">
        <v>0.20801892516037801</v>
      </c>
      <c r="BL381" s="39">
        <f t="shared" si="413"/>
        <v>0.79198107483962199</v>
      </c>
      <c r="BM381" s="39">
        <v>0.27172820804571401</v>
      </c>
      <c r="BN381" s="39">
        <f t="shared" si="414"/>
        <v>0.72827179195428604</v>
      </c>
      <c r="BO381" s="39">
        <v>0.138148779855916</v>
      </c>
      <c r="BP381" s="39">
        <f t="shared" si="402"/>
        <v>0.861851220144084</v>
      </c>
      <c r="BQ381" s="39">
        <v>0.19053179338395276</v>
      </c>
      <c r="BR381" s="39">
        <f t="shared" si="415"/>
        <v>0.80946820661604724</v>
      </c>
      <c r="BS381" s="48">
        <v>0.82438419091680903</v>
      </c>
      <c r="BT381" s="49">
        <v>0.17561580908319099</v>
      </c>
      <c r="BU381" s="219"/>
      <c r="CP381" s="21"/>
      <c r="CR381" s="21"/>
      <c r="CS381" s="22"/>
      <c r="CT381" s="22"/>
    </row>
    <row r="382" spans="38:98" x14ac:dyDescent="0.25">
      <c r="AL382" s="6">
        <v>375</v>
      </c>
      <c r="AM382" s="24">
        <v>0.220159552493885</v>
      </c>
      <c r="AN382" s="24">
        <f t="shared" si="403"/>
        <v>0.77984044750611503</v>
      </c>
      <c r="AO382" s="24">
        <v>0.27946408087776298</v>
      </c>
      <c r="AP382" s="24">
        <f t="shared" si="404"/>
        <v>0.72053591912223702</v>
      </c>
      <c r="AQ382" s="24">
        <v>0.131470370810019</v>
      </c>
      <c r="AR382" s="24">
        <f t="shared" si="405"/>
        <v>0.868529629189981</v>
      </c>
      <c r="AS382" s="24">
        <f t="shared" si="406"/>
        <v>0.19300257044759855</v>
      </c>
      <c r="AT382" s="25">
        <f t="shared" si="451"/>
        <v>0.8069974295524015</v>
      </c>
      <c r="AU382" s="213">
        <v>0.227545340438122</v>
      </c>
      <c r="AV382" s="213">
        <f t="shared" si="407"/>
        <v>0.77245465956187798</v>
      </c>
      <c r="AW382" s="213">
        <v>0.28344015397788802</v>
      </c>
      <c r="AX382" s="213">
        <f t="shared" ref="AX382" si="470">1-AW382</f>
        <v>0.71655984602211198</v>
      </c>
      <c r="AY382" s="213">
        <v>0.143900655432083</v>
      </c>
      <c r="AZ382" s="213">
        <f t="shared" si="418"/>
        <v>0.85609934456791703</v>
      </c>
      <c r="BA382" s="213">
        <f t="shared" si="409"/>
        <v>0.20192459244949026</v>
      </c>
      <c r="BB382" s="213">
        <f t="shared" si="410"/>
        <v>0.79807540755050987</v>
      </c>
      <c r="BC382" s="38">
        <v>0.21376302585061699</v>
      </c>
      <c r="BD382" s="38">
        <f t="shared" si="411"/>
        <v>0.78623697414938298</v>
      </c>
      <c r="BE382" s="38">
        <v>0.27681372396764198</v>
      </c>
      <c r="BF382" s="38">
        <f t="shared" si="411"/>
        <v>0.72318627603235797</v>
      </c>
      <c r="BG382" s="38">
        <v>0.14397839192988801</v>
      </c>
      <c r="BH382" s="38">
        <f t="shared" si="412"/>
        <v>0.85602160807011196</v>
      </c>
      <c r="BI382" s="38">
        <v>0.19616375481399739</v>
      </c>
      <c r="BJ382" s="38">
        <v>0.80383624518600261</v>
      </c>
      <c r="BK382" s="39">
        <v>0.20836744541074601</v>
      </c>
      <c r="BL382" s="39">
        <f t="shared" si="413"/>
        <v>0.79163255458925397</v>
      </c>
      <c r="BM382" s="39">
        <v>0.272091689561758</v>
      </c>
      <c r="BN382" s="39">
        <f t="shared" si="414"/>
        <v>0.727908310438242</v>
      </c>
      <c r="BO382" s="39">
        <v>0.13852784015217701</v>
      </c>
      <c r="BP382" s="39">
        <f t="shared" si="402"/>
        <v>0.86147215984782299</v>
      </c>
      <c r="BQ382" s="39">
        <v>0.19089780314653701</v>
      </c>
      <c r="BR382" s="39">
        <f t="shared" si="415"/>
        <v>0.80910219685346296</v>
      </c>
      <c r="BS382" s="48">
        <v>0.82481741569831002</v>
      </c>
      <c r="BT382" s="49">
        <v>0.17518258430169001</v>
      </c>
      <c r="BU382" s="219"/>
      <c r="CP382" s="21"/>
      <c r="CR382" s="21"/>
      <c r="CS382" s="22"/>
      <c r="CT382" s="22"/>
    </row>
    <row r="383" spans="38:98" x14ac:dyDescent="0.25">
      <c r="AL383" s="6">
        <v>376</v>
      </c>
      <c r="AM383" s="24">
        <v>0.220566735742843</v>
      </c>
      <c r="AN383" s="24">
        <f t="shared" si="403"/>
        <v>0.77943326425715698</v>
      </c>
      <c r="AO383" s="24">
        <v>0.27981095014511398</v>
      </c>
      <c r="AP383" s="24">
        <f t="shared" si="404"/>
        <v>0.72018904985488597</v>
      </c>
      <c r="AQ383" s="24">
        <v>0.13182012191665099</v>
      </c>
      <c r="AR383" s="24">
        <f t="shared" si="405"/>
        <v>0.86817987808334895</v>
      </c>
      <c r="AS383" s="24">
        <f t="shared" si="406"/>
        <v>0.19336946269531699</v>
      </c>
      <c r="AT383" s="25">
        <f t="shared" si="451"/>
        <v>0.80663053730468293</v>
      </c>
      <c r="AU383" s="213">
        <v>0.22794070193659199</v>
      </c>
      <c r="AV383" s="213">
        <f t="shared" si="407"/>
        <v>0.77205929806340801</v>
      </c>
      <c r="AW383" s="213">
        <v>0.28383329251784301</v>
      </c>
      <c r="AX383" s="213">
        <f t="shared" ref="AX383" si="471">1-AW383</f>
        <v>0.71616670748215694</v>
      </c>
      <c r="AY383" s="213">
        <v>0.144289038082554</v>
      </c>
      <c r="AZ383" s="213">
        <f t="shared" si="418"/>
        <v>0.855710961917446</v>
      </c>
      <c r="BA383" s="213">
        <f t="shared" si="409"/>
        <v>0.20231623239742225</v>
      </c>
      <c r="BB383" s="213">
        <f t="shared" si="410"/>
        <v>0.79768376760257775</v>
      </c>
      <c r="BC383" s="38">
        <v>0.21413699235861799</v>
      </c>
      <c r="BD383" s="38">
        <f t="shared" si="411"/>
        <v>0.78586300764138195</v>
      </c>
      <c r="BE383" s="38">
        <v>0.27718762243543099</v>
      </c>
      <c r="BF383" s="38">
        <f t="shared" si="411"/>
        <v>0.72281237756456895</v>
      </c>
      <c r="BG383" s="38">
        <v>0.14437381270822799</v>
      </c>
      <c r="BH383" s="38">
        <f t="shared" si="412"/>
        <v>0.85562618729177198</v>
      </c>
      <c r="BI383" s="38">
        <v>0.19654757463710559</v>
      </c>
      <c r="BJ383" s="38">
        <v>0.8034524253628943</v>
      </c>
      <c r="BK383" s="39">
        <v>0.208715671285674</v>
      </c>
      <c r="BL383" s="39">
        <f t="shared" si="413"/>
        <v>0.79128432871432597</v>
      </c>
      <c r="BM383" s="39">
        <v>0.27245459481043099</v>
      </c>
      <c r="BN383" s="39">
        <f t="shared" si="414"/>
        <v>0.72754540518956901</v>
      </c>
      <c r="BO383" s="39">
        <v>0.138906881778667</v>
      </c>
      <c r="BP383" s="39">
        <f t="shared" si="402"/>
        <v>0.86109311822133305</v>
      </c>
      <c r="BQ383" s="39">
        <v>0.1912635805231449</v>
      </c>
      <c r="BR383" s="39">
        <f t="shared" si="415"/>
        <v>0.80873641947685515</v>
      </c>
      <c r="BS383" s="48">
        <v>0.82524840502615604</v>
      </c>
      <c r="BT383" s="49">
        <v>0.17475159497384399</v>
      </c>
      <c r="BU383" s="219"/>
      <c r="CP383" s="21"/>
      <c r="CR383" s="21"/>
      <c r="CS383" s="22"/>
      <c r="CT383" s="22"/>
    </row>
    <row r="384" spans="38:98" x14ac:dyDescent="0.25">
      <c r="AL384" s="6">
        <v>377</v>
      </c>
      <c r="AM384" s="24">
        <v>0.22097299844823001</v>
      </c>
      <c r="AN384" s="24">
        <f t="shared" si="403"/>
        <v>0.77902700155176996</v>
      </c>
      <c r="AO384" s="24">
        <v>0.28015727319750799</v>
      </c>
      <c r="AP384" s="24">
        <f t="shared" si="404"/>
        <v>0.71984272680249206</v>
      </c>
      <c r="AQ384" s="24">
        <v>0.132169833558442</v>
      </c>
      <c r="AR384" s="24">
        <f t="shared" si="405"/>
        <v>0.86783016644155797</v>
      </c>
      <c r="AS384" s="24">
        <f t="shared" si="406"/>
        <v>0.19373592579126145</v>
      </c>
      <c r="AT384" s="25">
        <f t="shared" si="451"/>
        <v>0.80626407420873858</v>
      </c>
      <c r="AU384" s="213">
        <v>0.22833561892917101</v>
      </c>
      <c r="AV384" s="213">
        <f t="shared" si="407"/>
        <v>0.77166438107082902</v>
      </c>
      <c r="AW384" s="213">
        <v>0.28422584052009903</v>
      </c>
      <c r="AX384" s="213">
        <f t="shared" ref="AX384" si="472">1-AW384</f>
        <v>0.71577415947990097</v>
      </c>
      <c r="AY384" s="213">
        <v>0.144677389045024</v>
      </c>
      <c r="AZ384" s="213">
        <f t="shared" si="418"/>
        <v>0.85532261095497597</v>
      </c>
      <c r="BA384" s="213">
        <f t="shared" si="409"/>
        <v>0.20270758414837686</v>
      </c>
      <c r="BB384" s="213">
        <f t="shared" si="410"/>
        <v>0.79729241585162325</v>
      </c>
      <c r="BC384" s="38">
        <v>0.21451061317085399</v>
      </c>
      <c r="BD384" s="38">
        <f t="shared" si="411"/>
        <v>0.78548938682914604</v>
      </c>
      <c r="BE384" s="38">
        <v>0.27756096424319798</v>
      </c>
      <c r="BF384" s="38">
        <f t="shared" si="411"/>
        <v>0.72243903575680202</v>
      </c>
      <c r="BG384" s="38">
        <v>0.14476919138619199</v>
      </c>
      <c r="BH384" s="38">
        <f t="shared" si="412"/>
        <v>0.85523080861380807</v>
      </c>
      <c r="BI384" s="38">
        <v>0.19693113989654859</v>
      </c>
      <c r="BJ384" s="38">
        <v>0.80306886010345147</v>
      </c>
      <c r="BK384" s="39">
        <v>0.209063608639143</v>
      </c>
      <c r="BL384" s="39">
        <f t="shared" si="413"/>
        <v>0.79093639136085703</v>
      </c>
      <c r="BM384" s="39">
        <v>0.27281692708382099</v>
      </c>
      <c r="BN384" s="39">
        <f t="shared" si="414"/>
        <v>0.72718307291617901</v>
      </c>
      <c r="BO384" s="39">
        <v>0.139285905396969</v>
      </c>
      <c r="BP384" s="39">
        <f t="shared" si="402"/>
        <v>0.86071409460303094</v>
      </c>
      <c r="BQ384" s="39">
        <v>0.19162912839001889</v>
      </c>
      <c r="BR384" s="39">
        <f t="shared" si="415"/>
        <v>0.80837087160998111</v>
      </c>
      <c r="BS384" s="48">
        <v>0.82567718908773202</v>
      </c>
      <c r="BT384" s="49">
        <v>0.17432281091226801</v>
      </c>
      <c r="BU384" s="219"/>
      <c r="CP384" s="21"/>
      <c r="CR384" s="21"/>
      <c r="CS384" s="22"/>
      <c r="CT384" s="22"/>
    </row>
    <row r="385" spans="38:98" x14ac:dyDescent="0.25">
      <c r="AL385" s="6">
        <v>378</v>
      </c>
      <c r="AM385" s="24">
        <v>0.221378313231506</v>
      </c>
      <c r="AN385" s="24">
        <f t="shared" si="403"/>
        <v>0.77862168676849397</v>
      </c>
      <c r="AO385" s="24">
        <v>0.28050306223143401</v>
      </c>
      <c r="AP385" s="24">
        <f t="shared" si="404"/>
        <v>0.71949693776856605</v>
      </c>
      <c r="AQ385" s="24">
        <v>0.13251950473146901</v>
      </c>
      <c r="AR385" s="24">
        <f t="shared" si="405"/>
        <v>0.86748049526853099</v>
      </c>
      <c r="AS385" s="24">
        <f t="shared" si="406"/>
        <v>0.19410195359147245</v>
      </c>
      <c r="AT385" s="25">
        <f t="shared" si="451"/>
        <v>0.80589804640852769</v>
      </c>
      <c r="AU385" s="213">
        <v>0.22873009314362699</v>
      </c>
      <c r="AV385" s="213">
        <f t="shared" si="407"/>
        <v>0.77126990685637298</v>
      </c>
      <c r="AW385" s="213">
        <v>0.28461780169936501</v>
      </c>
      <c r="AX385" s="213">
        <f t="shared" ref="AX385" si="473">1-AW385</f>
        <v>0.71538219830063499</v>
      </c>
      <c r="AY385" s="213">
        <v>0.14506570811695399</v>
      </c>
      <c r="AZ385" s="213">
        <f t="shared" si="418"/>
        <v>0.85493429188304604</v>
      </c>
      <c r="BA385" s="213">
        <f t="shared" si="409"/>
        <v>0.20309864899917718</v>
      </c>
      <c r="BB385" s="213">
        <f t="shared" si="410"/>
        <v>0.79690135100082293</v>
      </c>
      <c r="BC385" s="38">
        <v>0.214883884600446</v>
      </c>
      <c r="BD385" s="38">
        <f t="shared" si="411"/>
        <v>0.78511611539955406</v>
      </c>
      <c r="BE385" s="38">
        <v>0.27793375191804898</v>
      </c>
      <c r="BF385" s="38">
        <f t="shared" si="411"/>
        <v>0.72206624808195108</v>
      </c>
      <c r="BG385" s="38">
        <v>0.14516452677000199</v>
      </c>
      <c r="BH385" s="38">
        <f t="shared" si="412"/>
        <v>0.85483547322999798</v>
      </c>
      <c r="BI385" s="38">
        <v>0.19731444948149043</v>
      </c>
      <c r="BJ385" s="38">
        <v>0.80268555051850954</v>
      </c>
      <c r="BK385" s="39">
        <v>0.20941126332513299</v>
      </c>
      <c r="BL385" s="39">
        <f t="shared" si="413"/>
        <v>0.79058873667486695</v>
      </c>
      <c r="BM385" s="39">
        <v>0.27317868967401898</v>
      </c>
      <c r="BN385" s="39">
        <f t="shared" si="414"/>
        <v>0.72682131032598107</v>
      </c>
      <c r="BO385" s="39">
        <v>0.13966491166866599</v>
      </c>
      <c r="BP385" s="39">
        <f t="shared" si="402"/>
        <v>0.86033508833133399</v>
      </c>
      <c r="BQ385" s="39">
        <v>0.19199444962340195</v>
      </c>
      <c r="BR385" s="39">
        <f t="shared" si="415"/>
        <v>0.80800555037659805</v>
      </c>
      <c r="BS385" s="48">
        <v>0.826103798070424</v>
      </c>
      <c r="BT385" s="49">
        <v>0.173896201929576</v>
      </c>
      <c r="BU385" s="219"/>
      <c r="CP385" s="21"/>
      <c r="CR385" s="21"/>
      <c r="CS385" s="22"/>
      <c r="CT385" s="22"/>
    </row>
    <row r="386" spans="38:98" x14ac:dyDescent="0.25">
      <c r="AL386" s="6">
        <v>379</v>
      </c>
      <c r="AM386" s="24">
        <v>0.221782652714127</v>
      </c>
      <c r="AN386" s="24">
        <f t="shared" si="403"/>
        <v>0.778217347285873</v>
      </c>
      <c r="AO386" s="24">
        <v>0.28084832944338201</v>
      </c>
      <c r="AP386" s="24">
        <f t="shared" si="404"/>
        <v>0.71915167055661799</v>
      </c>
      <c r="AQ386" s="24">
        <v>0.13286913443180801</v>
      </c>
      <c r="AR386" s="24">
        <f t="shared" si="405"/>
        <v>0.86713086556819197</v>
      </c>
      <c r="AS386" s="24">
        <f t="shared" si="406"/>
        <v>0.19446753995198893</v>
      </c>
      <c r="AT386" s="25">
        <f t="shared" si="451"/>
        <v>0.80553246004801116</v>
      </c>
      <c r="AU386" s="213">
        <v>0.22912412630772899</v>
      </c>
      <c r="AV386" s="213">
        <f t="shared" si="407"/>
        <v>0.77087587369227095</v>
      </c>
      <c r="AW386" s="213">
        <v>0.28500917977035201</v>
      </c>
      <c r="AX386" s="213">
        <f t="shared" ref="AX386" si="474">1-AW386</f>
        <v>0.71499082022964799</v>
      </c>
      <c r="AY386" s="213">
        <v>0.145453995095806</v>
      </c>
      <c r="AZ386" s="213">
        <f t="shared" si="418"/>
        <v>0.85454600490419397</v>
      </c>
      <c r="BA386" s="213">
        <f t="shared" si="409"/>
        <v>0.20348942824664773</v>
      </c>
      <c r="BB386" s="213">
        <f t="shared" si="410"/>
        <v>0.79651057175335227</v>
      </c>
      <c r="BC386" s="38">
        <v>0.215256802960515</v>
      </c>
      <c r="BD386" s="38">
        <f t="shared" si="411"/>
        <v>0.78474319703948503</v>
      </c>
      <c r="BE386" s="38">
        <v>0.27830598798709</v>
      </c>
      <c r="BF386" s="38">
        <f t="shared" si="411"/>
        <v>0.72169401201291006</v>
      </c>
      <c r="BG386" s="38">
        <v>0.145559817665879</v>
      </c>
      <c r="BH386" s="38">
        <f t="shared" si="412"/>
        <v>0.854440182334121</v>
      </c>
      <c r="BI386" s="38">
        <v>0.19769750228109473</v>
      </c>
      <c r="BJ386" s="38">
        <v>0.80230249771890538</v>
      </c>
      <c r="BK386" s="39">
        <v>0.209758641197623</v>
      </c>
      <c r="BL386" s="39">
        <f t="shared" si="413"/>
        <v>0.790241358802377</v>
      </c>
      <c r="BM386" s="39">
        <v>0.27353988587311301</v>
      </c>
      <c r="BN386" s="39">
        <f t="shared" si="414"/>
        <v>0.72646011412688694</v>
      </c>
      <c r="BO386" s="39">
        <v>0.140043901255342</v>
      </c>
      <c r="BP386" s="39">
        <f t="shared" si="402"/>
        <v>0.85995609874465795</v>
      </c>
      <c r="BQ386" s="39">
        <v>0.19235954709953643</v>
      </c>
      <c r="BR386" s="39">
        <f t="shared" si="415"/>
        <v>0.80764045290046349</v>
      </c>
      <c r="BS386" s="48">
        <v>0.82652826216161801</v>
      </c>
      <c r="BT386" s="49">
        <v>0.17347173783838199</v>
      </c>
      <c r="BU386" s="219"/>
      <c r="CP386" s="21"/>
      <c r="CR386" s="21"/>
      <c r="CS386" s="22"/>
      <c r="CT386" s="22"/>
    </row>
    <row r="387" spans="38:98" x14ac:dyDescent="0.25">
      <c r="AL387" s="6">
        <v>380</v>
      </c>
      <c r="AM387" s="24">
        <v>0.222185989517551</v>
      </c>
      <c r="AN387" s="24">
        <f t="shared" si="403"/>
        <v>0.77781401048244903</v>
      </c>
      <c r="AO387" s="24">
        <v>0.28119308702984103</v>
      </c>
      <c r="AP387" s="24">
        <f t="shared" si="404"/>
        <v>0.71880691297015897</v>
      </c>
      <c r="AQ387" s="24">
        <v>0.133218721655535</v>
      </c>
      <c r="AR387" s="24">
        <f t="shared" si="405"/>
        <v>0.86678127834446506</v>
      </c>
      <c r="AS387" s="24">
        <f t="shared" si="406"/>
        <v>0.19483267872885035</v>
      </c>
      <c r="AT387" s="25">
        <f t="shared" si="451"/>
        <v>0.80516732127114976</v>
      </c>
      <c r="AU387" s="213">
        <v>0.22951772014924501</v>
      </c>
      <c r="AV387" s="213">
        <f t="shared" si="407"/>
        <v>0.77048227985075501</v>
      </c>
      <c r="AW387" s="213">
        <v>0.28539997844776999</v>
      </c>
      <c r="AX387" s="213">
        <f t="shared" ref="AX387" si="475">1-AW387</f>
        <v>0.71460002155223001</v>
      </c>
      <c r="AY387" s="213">
        <v>0.145842249779043</v>
      </c>
      <c r="AZ387" s="213">
        <f t="shared" si="418"/>
        <v>0.85415775022095697</v>
      </c>
      <c r="BA387" s="213">
        <f t="shared" si="409"/>
        <v>0.20387992318761283</v>
      </c>
      <c r="BB387" s="213">
        <f t="shared" si="410"/>
        <v>0.79612007681238728</v>
      </c>
      <c r="BC387" s="38">
        <v>0.215629364564184</v>
      </c>
      <c r="BD387" s="38">
        <f t="shared" si="411"/>
        <v>0.78437063543581598</v>
      </c>
      <c r="BE387" s="38">
        <v>0.27867767497742701</v>
      </c>
      <c r="BF387" s="38">
        <f t="shared" si="411"/>
        <v>0.72132232502257299</v>
      </c>
      <c r="BG387" s="38">
        <v>0.14595506288004401</v>
      </c>
      <c r="BH387" s="38">
        <f t="shared" si="412"/>
        <v>0.85404493711995599</v>
      </c>
      <c r="BI387" s="38">
        <v>0.19808029718452549</v>
      </c>
      <c r="BJ387" s="38">
        <v>0.80191970281547453</v>
      </c>
      <c r="BK387" s="39">
        <v>0.21010574811059399</v>
      </c>
      <c r="BL387" s="39">
        <f t="shared" si="413"/>
        <v>0.78989425188940598</v>
      </c>
      <c r="BM387" s="39">
        <v>0.27390051897319301</v>
      </c>
      <c r="BN387" s="39">
        <f t="shared" si="414"/>
        <v>0.72609948102680699</v>
      </c>
      <c r="BO387" s="39">
        <v>0.14042287481858101</v>
      </c>
      <c r="BP387" s="39">
        <f t="shared" si="402"/>
        <v>0.85957712518141904</v>
      </c>
      <c r="BQ387" s="39">
        <v>0.1927244236946658</v>
      </c>
      <c r="BR387" s="39">
        <f t="shared" si="415"/>
        <v>0.80727557630533431</v>
      </c>
      <c r="BS387" s="48">
        <v>0.82695061154869798</v>
      </c>
      <c r="BT387" s="49">
        <v>0.17304938845130199</v>
      </c>
      <c r="BU387" s="219"/>
      <c r="CP387" s="21"/>
      <c r="CR387" s="21"/>
      <c r="CS387" s="22"/>
      <c r="CT387" s="22"/>
    </row>
    <row r="388" spans="38:98" x14ac:dyDescent="0.25">
      <c r="AL388" s="6">
        <v>381</v>
      </c>
      <c r="AM388" s="24">
        <v>0.22258829626323701</v>
      </c>
      <c r="AN388" s="24">
        <f t="shared" si="403"/>
        <v>0.77741170373676294</v>
      </c>
      <c r="AO388" s="24">
        <v>0.2815373471873</v>
      </c>
      <c r="AP388" s="24">
        <f t="shared" si="404"/>
        <v>0.71846265281270005</v>
      </c>
      <c r="AQ388" s="24">
        <v>0.13356826539872901</v>
      </c>
      <c r="AR388" s="24">
        <f t="shared" si="405"/>
        <v>0.86643173460127099</v>
      </c>
      <c r="AS388" s="24">
        <f t="shared" si="406"/>
        <v>0.19519736377809782</v>
      </c>
      <c r="AT388" s="25">
        <f t="shared" si="451"/>
        <v>0.80480263622190218</v>
      </c>
      <c r="AU388" s="213">
        <v>0.22991087639594401</v>
      </c>
      <c r="AV388" s="213">
        <f t="shared" si="407"/>
        <v>0.77008912360405601</v>
      </c>
      <c r="AW388" s="213">
        <v>0.285790201446329</v>
      </c>
      <c r="AX388" s="213">
        <f t="shared" ref="AX388" si="476">1-AW388</f>
        <v>0.71420979855367106</v>
      </c>
      <c r="AY388" s="213">
        <v>0.146230471964125</v>
      </c>
      <c r="AZ388" s="213">
        <f t="shared" si="418"/>
        <v>0.85376952803587502</v>
      </c>
      <c r="BA388" s="213">
        <f t="shared" si="409"/>
        <v>0.2042701351188958</v>
      </c>
      <c r="BB388" s="213">
        <f t="shared" si="410"/>
        <v>0.7957298648811042</v>
      </c>
      <c r="BC388" s="38">
        <v>0.21600156572457199</v>
      </c>
      <c r="BD388" s="38">
        <f t="shared" si="411"/>
        <v>0.78399843427542804</v>
      </c>
      <c r="BE388" s="38">
        <v>0.279048815416167</v>
      </c>
      <c r="BF388" s="38">
        <f t="shared" si="411"/>
        <v>0.720951184583833</v>
      </c>
      <c r="BG388" s="38">
        <v>0.146350261218718</v>
      </c>
      <c r="BH388" s="38">
        <f t="shared" si="412"/>
        <v>0.85364973878128203</v>
      </c>
      <c r="BI388" s="38">
        <v>0.19846283308094601</v>
      </c>
      <c r="BJ388" s="38">
        <v>0.80153716691905408</v>
      </c>
      <c r="BK388" s="39">
        <v>0.21045258991802501</v>
      </c>
      <c r="BL388" s="39">
        <f t="shared" si="413"/>
        <v>0.78954741008197504</v>
      </c>
      <c r="BM388" s="39">
        <v>0.27426059226635002</v>
      </c>
      <c r="BN388" s="39">
        <f t="shared" si="414"/>
        <v>0.72573940773364998</v>
      </c>
      <c r="BO388" s="39">
        <v>0.14080183301996599</v>
      </c>
      <c r="BP388" s="39">
        <f t="shared" si="402"/>
        <v>0.85919816698003404</v>
      </c>
      <c r="BQ388" s="39">
        <v>0.19308908228503263</v>
      </c>
      <c r="BR388" s="39">
        <f t="shared" si="415"/>
        <v>0.80691091771496737</v>
      </c>
      <c r="BS388" s="48">
        <v>0.82737087641904994</v>
      </c>
      <c r="BT388" s="49">
        <v>0.17262912358095001</v>
      </c>
      <c r="BU388" s="219"/>
      <c r="CP388" s="21"/>
      <c r="CR388" s="21"/>
      <c r="CS388" s="22"/>
      <c r="CT388" s="22"/>
    </row>
    <row r="389" spans="38:98" x14ac:dyDescent="0.25">
      <c r="AL389" s="6">
        <v>382</v>
      </c>
      <c r="AM389" s="24">
        <v>0.222989545572643</v>
      </c>
      <c r="AN389" s="24">
        <f t="shared" si="403"/>
        <v>0.77701045442735706</v>
      </c>
      <c r="AO389" s="24">
        <v>0.28188112211224903</v>
      </c>
      <c r="AP389" s="24">
        <f t="shared" si="404"/>
        <v>0.71811887788775097</v>
      </c>
      <c r="AQ389" s="24">
        <v>0.13391776465746499</v>
      </c>
      <c r="AR389" s="24">
        <f t="shared" si="405"/>
        <v>0.86608223534253503</v>
      </c>
      <c r="AS389" s="24">
        <f t="shared" si="406"/>
        <v>0.1955615889557705</v>
      </c>
      <c r="AT389" s="25">
        <f t="shared" si="451"/>
        <v>0.80443841104422953</v>
      </c>
      <c r="AU389" s="213">
        <v>0.230303596775594</v>
      </c>
      <c r="AV389" s="213">
        <f t="shared" si="407"/>
        <v>0.76969640322440602</v>
      </c>
      <c r="AW389" s="213">
        <v>0.28617985248073802</v>
      </c>
      <c r="AX389" s="213">
        <f t="shared" ref="AX389" si="477">1-AW389</f>
        <v>0.71382014751926204</v>
      </c>
      <c r="AY389" s="213">
        <v>0.14661866144851499</v>
      </c>
      <c r="AZ389" s="213">
        <f t="shared" si="418"/>
        <v>0.85338133855148501</v>
      </c>
      <c r="BA389" s="213">
        <f t="shared" si="409"/>
        <v>0.20466006533732078</v>
      </c>
      <c r="BB389" s="213">
        <f t="shared" si="410"/>
        <v>0.79533993466267927</v>
      </c>
      <c r="BC389" s="38">
        <v>0.21637340275480099</v>
      </c>
      <c r="BD389" s="38">
        <f t="shared" si="411"/>
        <v>0.78362659724519901</v>
      </c>
      <c r="BE389" s="38">
        <v>0.27941941183041602</v>
      </c>
      <c r="BF389" s="38">
        <f t="shared" si="411"/>
        <v>0.72058058816958392</v>
      </c>
      <c r="BG389" s="38">
        <v>0.14674541148812301</v>
      </c>
      <c r="BH389" s="38">
        <f t="shared" si="412"/>
        <v>0.85325458851187697</v>
      </c>
      <c r="BI389" s="38">
        <v>0.19884510885952056</v>
      </c>
      <c r="BJ389" s="38">
        <v>0.80115489114047944</v>
      </c>
      <c r="BK389" s="39">
        <v>0.21079917247389601</v>
      </c>
      <c r="BL389" s="39">
        <f t="shared" si="413"/>
        <v>0.78920082752610399</v>
      </c>
      <c r="BM389" s="39">
        <v>0.27462010904467299</v>
      </c>
      <c r="BN389" s="39">
        <f t="shared" si="414"/>
        <v>0.72537989095532707</v>
      </c>
      <c r="BO389" s="39">
        <v>0.14118077652107999</v>
      </c>
      <c r="BP389" s="39">
        <f t="shared" si="402"/>
        <v>0.85881922347892004</v>
      </c>
      <c r="BQ389" s="39">
        <v>0.19345352574687935</v>
      </c>
      <c r="BR389" s="39">
        <f t="shared" si="415"/>
        <v>0.80654647425312076</v>
      </c>
      <c r="BS389" s="48">
        <v>0.82778908696006004</v>
      </c>
      <c r="BT389" s="49">
        <v>0.17221091303993999</v>
      </c>
      <c r="BU389" s="219"/>
      <c r="CP389" s="21"/>
      <c r="CR389" s="21"/>
      <c r="CS389" s="22"/>
      <c r="CT389" s="22"/>
    </row>
    <row r="390" spans="38:98" x14ac:dyDescent="0.25">
      <c r="AL390" s="6">
        <v>383</v>
      </c>
      <c r="AM390" s="24">
        <v>0.22338971006722599</v>
      </c>
      <c r="AN390" s="24">
        <f t="shared" si="403"/>
        <v>0.77661028993277403</v>
      </c>
      <c r="AO390" s="24">
        <v>0.28222442400117798</v>
      </c>
      <c r="AP390" s="24">
        <f t="shared" si="404"/>
        <v>0.71777557599882202</v>
      </c>
      <c r="AQ390" s="24">
        <v>0.13426721842782099</v>
      </c>
      <c r="AR390" s="24">
        <f t="shared" si="405"/>
        <v>0.86573278157217903</v>
      </c>
      <c r="AS390" s="24">
        <f t="shared" si="406"/>
        <v>0.19592534811790865</v>
      </c>
      <c r="AT390" s="25">
        <f t="shared" si="451"/>
        <v>0.80407465188209137</v>
      </c>
      <c r="AU390" s="213">
        <v>0.230695883015964</v>
      </c>
      <c r="AV390" s="213">
        <f t="shared" si="407"/>
        <v>0.769304116984036</v>
      </c>
      <c r="AW390" s="213">
        <v>0.28656893526570798</v>
      </c>
      <c r="AX390" s="213">
        <f t="shared" ref="AX390" si="478">1-AW390</f>
        <v>0.71343106473429208</v>
      </c>
      <c r="AY390" s="213">
        <v>0.147006818029674</v>
      </c>
      <c r="AZ390" s="213">
        <f t="shared" si="418"/>
        <v>0.85299318197032603</v>
      </c>
      <c r="BA390" s="213">
        <f t="shared" si="409"/>
        <v>0.20504971513971171</v>
      </c>
      <c r="BB390" s="213">
        <f t="shared" si="410"/>
        <v>0.79495028486028829</v>
      </c>
      <c r="BC390" s="38">
        <v>0.216744871967992</v>
      </c>
      <c r="BD390" s="38">
        <f t="shared" si="411"/>
        <v>0.78325512803200803</v>
      </c>
      <c r="BE390" s="38">
        <v>0.27978946674728</v>
      </c>
      <c r="BF390" s="38">
        <f t="shared" si="411"/>
        <v>0.72021053325272</v>
      </c>
      <c r="BG390" s="38">
        <v>0.14714051249448001</v>
      </c>
      <c r="BH390" s="38">
        <f t="shared" si="412"/>
        <v>0.85285948750551999</v>
      </c>
      <c r="BI390" s="38">
        <v>0.19922712340941273</v>
      </c>
      <c r="BJ390" s="38">
        <v>0.80077287659058727</v>
      </c>
      <c r="BK390" s="39">
        <v>0.21114550163218801</v>
      </c>
      <c r="BL390" s="39">
        <f t="shared" si="413"/>
        <v>0.78885449836781196</v>
      </c>
      <c r="BM390" s="39">
        <v>0.27497907260025101</v>
      </c>
      <c r="BN390" s="39">
        <f t="shared" si="414"/>
        <v>0.72502092739974899</v>
      </c>
      <c r="BO390" s="39">
        <v>0.14155970598350701</v>
      </c>
      <c r="BP390" s="39">
        <f t="shared" si="402"/>
        <v>0.85844029401649302</v>
      </c>
      <c r="BQ390" s="39">
        <v>0.19381775695644923</v>
      </c>
      <c r="BR390" s="39">
        <f t="shared" si="415"/>
        <v>0.80618224304355079</v>
      </c>
      <c r="BS390" s="48">
        <v>0.82820527335911198</v>
      </c>
      <c r="BT390" s="49">
        <v>0.17179472664088799</v>
      </c>
      <c r="BU390" s="219"/>
      <c r="CP390" s="21"/>
      <c r="CR390" s="21"/>
      <c r="CS390" s="22"/>
      <c r="CT390" s="22"/>
    </row>
    <row r="391" spans="38:98" x14ac:dyDescent="0.25">
      <c r="AL391" s="6">
        <v>384</v>
      </c>
      <c r="AM391" s="24">
        <v>0.223788762368444</v>
      </c>
      <c r="AN391" s="24">
        <f t="shared" si="403"/>
        <v>0.77621123763155597</v>
      </c>
      <c r="AO391" s="24">
        <v>0.282567265050575</v>
      </c>
      <c r="AP391" s="24">
        <f t="shared" si="404"/>
        <v>0.71743273494942494</v>
      </c>
      <c r="AQ391" s="24">
        <v>0.13461662570587199</v>
      </c>
      <c r="AR391" s="24">
        <f t="shared" si="405"/>
        <v>0.86538337429412804</v>
      </c>
      <c r="AS391" s="24">
        <f t="shared" si="406"/>
        <v>0.196288635120551</v>
      </c>
      <c r="AT391" s="25">
        <f t="shared" si="451"/>
        <v>0.80371136487944894</v>
      </c>
      <c r="AU391" s="213">
        <v>0.23108773684482101</v>
      </c>
      <c r="AV391" s="213">
        <f t="shared" si="407"/>
        <v>0.76891226315517902</v>
      </c>
      <c r="AW391" s="213">
        <v>0.28695745351594898</v>
      </c>
      <c r="AX391" s="213">
        <f t="shared" ref="AX391" si="479">1-AW391</f>
        <v>0.71304254648405108</v>
      </c>
      <c r="AY391" s="213">
        <v>0.14739494150506499</v>
      </c>
      <c r="AZ391" s="213">
        <f t="shared" si="418"/>
        <v>0.85260505849493495</v>
      </c>
      <c r="BA391" s="213">
        <f t="shared" si="409"/>
        <v>0.20543908582289269</v>
      </c>
      <c r="BB391" s="213">
        <f t="shared" si="410"/>
        <v>0.79456091417710728</v>
      </c>
      <c r="BC391" s="38">
        <v>0.21711596967726801</v>
      </c>
      <c r="BD391" s="38">
        <f t="shared" si="411"/>
        <v>0.78288403032273202</v>
      </c>
      <c r="BE391" s="38">
        <v>0.28015898269386502</v>
      </c>
      <c r="BF391" s="38">
        <f t="shared" si="411"/>
        <v>0.71984101730613492</v>
      </c>
      <c r="BG391" s="38">
        <v>0.147535563044009</v>
      </c>
      <c r="BH391" s="38">
        <f t="shared" si="412"/>
        <v>0.85246443695599106</v>
      </c>
      <c r="BI391" s="38">
        <v>0.19960887561978619</v>
      </c>
      <c r="BJ391" s="38">
        <v>0.80039112438021387</v>
      </c>
      <c r="BK391" s="39">
        <v>0.21149158324688</v>
      </c>
      <c r="BL391" s="39">
        <f t="shared" si="413"/>
        <v>0.78850841675312</v>
      </c>
      <c r="BM391" s="39">
        <v>0.27533748622517401</v>
      </c>
      <c r="BN391" s="39">
        <f t="shared" si="414"/>
        <v>0.72466251377482593</v>
      </c>
      <c r="BO391" s="39">
        <v>0.14193862206883001</v>
      </c>
      <c r="BP391" s="39">
        <f t="shared" si="402"/>
        <v>0.85806137793116999</v>
      </c>
      <c r="BQ391" s="39">
        <v>0.19418177878998466</v>
      </c>
      <c r="BR391" s="39">
        <f t="shared" si="415"/>
        <v>0.80581822121001534</v>
      </c>
      <c r="BS391" s="48">
        <v>0.82861946580359302</v>
      </c>
      <c r="BT391" s="49">
        <v>0.171380534196407</v>
      </c>
      <c r="BU391" s="219"/>
      <c r="CP391" s="21"/>
      <c r="CR391" s="21"/>
      <c r="CS391" s="22"/>
      <c r="CT391" s="22"/>
    </row>
    <row r="392" spans="38:98" x14ac:dyDescent="0.25">
      <c r="AL392" s="6">
        <v>385</v>
      </c>
      <c r="AM392" s="24">
        <v>0.224186675097755</v>
      </c>
      <c r="AN392" s="24">
        <f t="shared" si="403"/>
        <v>0.77581332490224497</v>
      </c>
      <c r="AO392" s="24">
        <v>0.28290965745692997</v>
      </c>
      <c r="AP392" s="24">
        <f t="shared" si="404"/>
        <v>0.71709034254307003</v>
      </c>
      <c r="AQ392" s="24">
        <v>0.134965985487697</v>
      </c>
      <c r="AR392" s="24">
        <f t="shared" si="405"/>
        <v>0.865034014512303</v>
      </c>
      <c r="AS392" s="24">
        <f t="shared" si="406"/>
        <v>0.19665144381973856</v>
      </c>
      <c r="AT392" s="25">
        <f t="shared" si="451"/>
        <v>0.80334855618026146</v>
      </c>
      <c r="AU392" s="213">
        <v>0.23147915998993601</v>
      </c>
      <c r="AV392" s="213">
        <f t="shared" si="407"/>
        <v>0.76852084001006404</v>
      </c>
      <c r="AW392" s="213">
        <v>0.28734541094617</v>
      </c>
      <c r="AX392" s="213">
        <f t="shared" ref="AX392" si="480">1-AW392</f>
        <v>0.71265458905383006</v>
      </c>
      <c r="AY392" s="213">
        <v>0.14778303167214901</v>
      </c>
      <c r="AZ392" s="213">
        <f t="shared" si="418"/>
        <v>0.85221696832785099</v>
      </c>
      <c r="BA392" s="213">
        <f t="shared" si="409"/>
        <v>0.20582817868368783</v>
      </c>
      <c r="BB392" s="213">
        <f t="shared" si="410"/>
        <v>0.79417182131631225</v>
      </c>
      <c r="BC392" s="38">
        <v>0.21748669219574801</v>
      </c>
      <c r="BD392" s="38">
        <f t="shared" si="411"/>
        <v>0.78251330780425199</v>
      </c>
      <c r="BE392" s="38">
        <v>0.28052796219727799</v>
      </c>
      <c r="BF392" s="38">
        <f t="shared" si="411"/>
        <v>0.71947203780272195</v>
      </c>
      <c r="BG392" s="38">
        <v>0.147930561942932</v>
      </c>
      <c r="BH392" s="38">
        <f t="shared" si="412"/>
        <v>0.85206943805706803</v>
      </c>
      <c r="BI392" s="38">
        <v>0.19999036437980455</v>
      </c>
      <c r="BJ392" s="38">
        <v>0.80000963562019545</v>
      </c>
      <c r="BK392" s="39">
        <v>0.21183742317195201</v>
      </c>
      <c r="BL392" s="39">
        <f t="shared" si="413"/>
        <v>0.78816257682804802</v>
      </c>
      <c r="BM392" s="39">
        <v>0.27569535321153099</v>
      </c>
      <c r="BN392" s="39">
        <f t="shared" si="414"/>
        <v>0.72430464678846906</v>
      </c>
      <c r="BO392" s="39">
        <v>0.14231752543863299</v>
      </c>
      <c r="BP392" s="39">
        <f t="shared" ref="BP392:BP455" si="481">1-BO392</f>
        <v>0.85768247456136704</v>
      </c>
      <c r="BQ392" s="39">
        <v>0.1945455941237284</v>
      </c>
      <c r="BR392" s="39">
        <f t="shared" si="415"/>
        <v>0.8054544058762716</v>
      </c>
      <c r="BS392" s="48">
        <v>0.82903169448088698</v>
      </c>
      <c r="BT392" s="49">
        <v>0.17096830551911299</v>
      </c>
      <c r="BU392" s="219"/>
      <c r="CP392" s="21"/>
      <c r="CR392" s="21"/>
      <c r="CS392" s="22"/>
      <c r="CT392" s="22"/>
    </row>
    <row r="393" spans="38:98" x14ac:dyDescent="0.25">
      <c r="AL393" s="6">
        <v>386</v>
      </c>
      <c r="AM393" s="24">
        <v>0.22458342087661801</v>
      </c>
      <c r="AN393" s="24">
        <f t="shared" ref="AN393:AN456" si="482">1-AM393</f>
        <v>0.77541657912338202</v>
      </c>
      <c r="AO393" s="24">
        <v>0.28325161341673299</v>
      </c>
      <c r="AP393" s="24">
        <f t="shared" ref="AP393:AP456" si="483">1-AO393</f>
        <v>0.71674838658326701</v>
      </c>
      <c r="AQ393" s="24">
        <v>0.13531529676937101</v>
      </c>
      <c r="AR393" s="24">
        <f t="shared" ref="AR393:AR456" si="484">1-AQ393</f>
        <v>0.86468470323062896</v>
      </c>
      <c r="AS393" s="24">
        <f t="shared" ref="AS393:AS456" si="485">(AO393*0.23)+(AM393*0.31)+(AQ393*0.46)</f>
        <v>0.19701376807151083</v>
      </c>
      <c r="AT393" s="25">
        <f t="shared" si="451"/>
        <v>0.80298623192848928</v>
      </c>
      <c r="AU393" s="213">
        <v>0.231870154179076</v>
      </c>
      <c r="AV393" s="213">
        <f t="shared" ref="AV393:AV456" si="486">1-AU393</f>
        <v>0.76812984582092403</v>
      </c>
      <c r="AW393" s="213">
        <v>0.28773281127108302</v>
      </c>
      <c r="AX393" s="213">
        <f t="shared" ref="AX393" si="487">1-AW393</f>
        <v>0.71226718872891692</v>
      </c>
      <c r="AY393" s="213">
        <v>0.14817108832838699</v>
      </c>
      <c r="AZ393" s="213">
        <f t="shared" si="418"/>
        <v>0.85182891167161301</v>
      </c>
      <c r="BA393" s="213">
        <f t="shared" ref="BA393:BA456" si="488">(AW393*0.23)+(AU393*0.31)+(AY393*0.46)</f>
        <v>0.20621699501892066</v>
      </c>
      <c r="BB393" s="213">
        <f t="shared" ref="BB393:BB456" si="489">(AX393*0.23)+(AV393*0.31)+(AZ393*0.46)</f>
        <v>0.79378300498107945</v>
      </c>
      <c r="BC393" s="38">
        <v>0.217857035836554</v>
      </c>
      <c r="BD393" s="38">
        <f t="shared" ref="BD393:BF456" si="490">1-BC393</f>
        <v>0.78214296416344598</v>
      </c>
      <c r="BE393" s="38">
        <v>0.28089640778462499</v>
      </c>
      <c r="BF393" s="38">
        <f t="shared" si="490"/>
        <v>0.71910359221537501</v>
      </c>
      <c r="BG393" s="38">
        <v>0.14832550799746899</v>
      </c>
      <c r="BH393" s="38">
        <f t="shared" ref="BH393:BH456" si="491">1-BG393</f>
        <v>0.85167449200253098</v>
      </c>
      <c r="BI393" s="38">
        <v>0.20037158857863124</v>
      </c>
      <c r="BJ393" s="38">
        <v>0.79962841142136876</v>
      </c>
      <c r="BK393" s="39">
        <v>0.21218302726138399</v>
      </c>
      <c r="BL393" s="39">
        <f t="shared" ref="BL393:BL456" si="492">1-BK393</f>
        <v>0.78781697273861595</v>
      </c>
      <c r="BM393" s="39">
        <v>0.27605267685141299</v>
      </c>
      <c r="BN393" s="39">
        <f t="shared" ref="BN393:BN456" si="493">1-BM393</f>
        <v>0.72394732314858701</v>
      </c>
      <c r="BO393" s="39">
        <v>0.14269641675450001</v>
      </c>
      <c r="BP393" s="39">
        <f t="shared" si="481"/>
        <v>0.85730358324550004</v>
      </c>
      <c r="BQ393" s="39">
        <v>0.19490920583392402</v>
      </c>
      <c r="BR393" s="39">
        <f t="shared" ref="BR393:BR456" si="494">(BN393*0.23)+(BL393*0.31)+(BP393*0.46)</f>
        <v>0.80509079416607598</v>
      </c>
      <c r="BS393" s="48">
        <v>0.82944198957838</v>
      </c>
      <c r="BT393" s="49">
        <v>0.17055801042162</v>
      </c>
      <c r="BU393" s="219"/>
      <c r="CP393" s="21"/>
      <c r="CR393" s="21"/>
      <c r="CS393" s="22"/>
      <c r="CT393" s="22"/>
    </row>
    <row r="394" spans="38:98" x14ac:dyDescent="0.25">
      <c r="AL394" s="6">
        <v>387</v>
      </c>
      <c r="AM394" s="24">
        <v>0.224978972326489</v>
      </c>
      <c r="AN394" s="24">
        <f t="shared" si="482"/>
        <v>0.775021027673511</v>
      </c>
      <c r="AO394" s="24">
        <v>0.28359314512647199</v>
      </c>
      <c r="AP394" s="24">
        <f t="shared" si="483"/>
        <v>0.71640685487352807</v>
      </c>
      <c r="AQ394" s="24">
        <v>0.13566455854697099</v>
      </c>
      <c r="AR394" s="24">
        <f t="shared" si="484"/>
        <v>0.86433544145302899</v>
      </c>
      <c r="AS394" s="24">
        <f t="shared" si="485"/>
        <v>0.1973756017319068</v>
      </c>
      <c r="AT394" s="25">
        <f t="shared" si="451"/>
        <v>0.80262439826809318</v>
      </c>
      <c r="AU394" s="213">
        <v>0.23226072114000901</v>
      </c>
      <c r="AV394" s="213">
        <f t="shared" si="486"/>
        <v>0.76773927885999105</v>
      </c>
      <c r="AW394" s="213">
        <v>0.28811965820539598</v>
      </c>
      <c r="AX394" s="213">
        <f t="shared" ref="AX394" si="495">1-AW394</f>
        <v>0.71188034179460402</v>
      </c>
      <c r="AY394" s="213">
        <v>0.14855911127124299</v>
      </c>
      <c r="AZ394" s="213">
        <f t="shared" si="418"/>
        <v>0.85144088872875701</v>
      </c>
      <c r="BA394" s="213">
        <f t="shared" si="488"/>
        <v>0.20660553612541566</v>
      </c>
      <c r="BB394" s="213">
        <f t="shared" si="489"/>
        <v>0.79339446387458445</v>
      </c>
      <c r="BC394" s="38">
        <v>0.218226996912808</v>
      </c>
      <c r="BD394" s="38">
        <f t="shared" si="490"/>
        <v>0.781773003087192</v>
      </c>
      <c r="BE394" s="38">
        <v>0.28126432198301099</v>
      </c>
      <c r="BF394" s="38">
        <f t="shared" si="490"/>
        <v>0.71873567801698901</v>
      </c>
      <c r="BG394" s="38">
        <v>0.14872040001384301</v>
      </c>
      <c r="BH394" s="38">
        <f t="shared" si="491"/>
        <v>0.85127959998615699</v>
      </c>
      <c r="BI394" s="38">
        <v>0.20075254710543081</v>
      </c>
      <c r="BJ394" s="38">
        <v>0.79924745289456922</v>
      </c>
      <c r="BK394" s="39">
        <v>0.21252840136915599</v>
      </c>
      <c r="BL394" s="39">
        <f t="shared" si="492"/>
        <v>0.78747159863084404</v>
      </c>
      <c r="BM394" s="39">
        <v>0.276409460436909</v>
      </c>
      <c r="BN394" s="39">
        <f t="shared" si="493"/>
        <v>0.72359053956309105</v>
      </c>
      <c r="BO394" s="39">
        <v>0.143075296678013</v>
      </c>
      <c r="BP394" s="39">
        <f t="shared" si="481"/>
        <v>0.856924703321987</v>
      </c>
      <c r="BQ394" s="39">
        <v>0.1952726167968134</v>
      </c>
      <c r="BR394" s="39">
        <f t="shared" si="494"/>
        <v>0.80472738320318671</v>
      </c>
      <c r="BS394" s="48">
        <v>0.82985038128345801</v>
      </c>
      <c r="BT394" s="49">
        <v>0.17014961871654199</v>
      </c>
      <c r="BU394" s="219"/>
      <c r="CP394" s="21"/>
      <c r="CR394" s="21"/>
      <c r="CS394" s="22"/>
      <c r="CT394" s="22"/>
    </row>
    <row r="395" spans="38:98" x14ac:dyDescent="0.25">
      <c r="AL395" s="6">
        <v>388</v>
      </c>
      <c r="AM395" s="24">
        <v>0.225373302068828</v>
      </c>
      <c r="AN395" s="24">
        <f t="shared" si="482"/>
        <v>0.774626697931172</v>
      </c>
      <c r="AO395" s="24">
        <v>0.283934264782637</v>
      </c>
      <c r="AP395" s="24">
        <f t="shared" si="483"/>
        <v>0.71606573521736294</v>
      </c>
      <c r="AQ395" s="24">
        <v>0.13601376981657501</v>
      </c>
      <c r="AR395" s="24">
        <f t="shared" si="484"/>
        <v>0.86398623018342502</v>
      </c>
      <c r="AS395" s="24">
        <f t="shared" si="485"/>
        <v>0.1977369386569677</v>
      </c>
      <c r="AT395" s="25">
        <f t="shared" si="451"/>
        <v>0.80226306134303238</v>
      </c>
      <c r="AU395" s="213">
        <v>0.23265086260050399</v>
      </c>
      <c r="AV395" s="213">
        <f t="shared" si="486"/>
        <v>0.76734913739949606</v>
      </c>
      <c r="AW395" s="213">
        <v>0.28850595546382002</v>
      </c>
      <c r="AX395" s="213">
        <f t="shared" ref="AX395" si="496">1-AW395</f>
        <v>0.71149404453617993</v>
      </c>
      <c r="AY395" s="213">
        <v>0.14894710029817701</v>
      </c>
      <c r="AZ395" s="213">
        <f t="shared" ref="AZ395:AZ458" si="497">1-AY395</f>
        <v>0.85105289970182296</v>
      </c>
      <c r="BA395" s="213">
        <f t="shared" si="488"/>
        <v>0.20699380329999628</v>
      </c>
      <c r="BB395" s="213">
        <f t="shared" si="489"/>
        <v>0.79300619670000372</v>
      </c>
      <c r="BC395" s="38">
        <v>0.218596571737631</v>
      </c>
      <c r="BD395" s="38">
        <f t="shared" si="490"/>
        <v>0.78140342826236897</v>
      </c>
      <c r="BE395" s="38">
        <v>0.28163170731954401</v>
      </c>
      <c r="BF395" s="38">
        <f t="shared" si="490"/>
        <v>0.71836829268045599</v>
      </c>
      <c r="BG395" s="38">
        <v>0.14911523679827399</v>
      </c>
      <c r="BH395" s="38">
        <f t="shared" si="491"/>
        <v>0.85088476320172601</v>
      </c>
      <c r="BI395" s="38">
        <v>0.20113323884936679</v>
      </c>
      <c r="BJ395" s="38">
        <v>0.79886676115063326</v>
      </c>
      <c r="BK395" s="39">
        <v>0.21287355134924801</v>
      </c>
      <c r="BL395" s="39">
        <f t="shared" si="492"/>
        <v>0.78712644865075199</v>
      </c>
      <c r="BM395" s="39">
        <v>0.27676570726010802</v>
      </c>
      <c r="BN395" s="39">
        <f t="shared" si="493"/>
        <v>0.72323429273989204</v>
      </c>
      <c r="BO395" s="39">
        <v>0.14345416587075599</v>
      </c>
      <c r="BP395" s="39">
        <f t="shared" si="481"/>
        <v>0.85654583412924401</v>
      </c>
      <c r="BQ395" s="39">
        <v>0.19563582988863948</v>
      </c>
      <c r="BR395" s="39">
        <f t="shared" si="494"/>
        <v>0.80436417011136052</v>
      </c>
      <c r="BS395" s="48">
        <v>0.83025689978350503</v>
      </c>
      <c r="BT395" s="49">
        <v>0.169743100216495</v>
      </c>
      <c r="BU395" s="219"/>
      <c r="CP395" s="21"/>
      <c r="CR395" s="21"/>
      <c r="CS395" s="22"/>
      <c r="CT395" s="22"/>
    </row>
    <row r="396" spans="38:98" x14ac:dyDescent="0.25">
      <c r="AL396" s="6">
        <v>389</v>
      </c>
      <c r="AM396" s="24">
        <v>0.225766382725091</v>
      </c>
      <c r="AN396" s="24">
        <f t="shared" si="482"/>
        <v>0.77423361727490903</v>
      </c>
      <c r="AO396" s="24">
        <v>0.28427498458171802</v>
      </c>
      <c r="AP396" s="24">
        <f t="shared" si="483"/>
        <v>0.71572501541828193</v>
      </c>
      <c r="AQ396" s="24">
        <v>0.136362929574258</v>
      </c>
      <c r="AR396" s="24">
        <f t="shared" si="484"/>
        <v>0.863637070425742</v>
      </c>
      <c r="AS396" s="24">
        <f t="shared" si="485"/>
        <v>0.19809777270273204</v>
      </c>
      <c r="AT396" s="25">
        <f t="shared" si="451"/>
        <v>0.80190222729726801</v>
      </c>
      <c r="AU396" s="213">
        <v>0.233040580288329</v>
      </c>
      <c r="AV396" s="213">
        <f t="shared" si="486"/>
        <v>0.76695941971167103</v>
      </c>
      <c r="AW396" s="213">
        <v>0.28889170676106402</v>
      </c>
      <c r="AX396" s="213">
        <f t="shared" ref="AX396" si="498">1-AW396</f>
        <v>0.71110829323893598</v>
      </c>
      <c r="AY396" s="213">
        <v>0.149335055206651</v>
      </c>
      <c r="AZ396" s="213">
        <f t="shared" si="497"/>
        <v>0.85066494479334898</v>
      </c>
      <c r="BA396" s="213">
        <f t="shared" si="488"/>
        <v>0.20738179783948618</v>
      </c>
      <c r="BB396" s="213">
        <f t="shared" si="489"/>
        <v>0.79261820216051393</v>
      </c>
      <c r="BC396" s="38">
        <v>0.218965756624144</v>
      </c>
      <c r="BD396" s="38">
        <f t="shared" si="490"/>
        <v>0.78103424337585603</v>
      </c>
      <c r="BE396" s="38">
        <v>0.28199856632132903</v>
      </c>
      <c r="BF396" s="38">
        <f t="shared" si="490"/>
        <v>0.71800143367867097</v>
      </c>
      <c r="BG396" s="38">
        <v>0.149510017156983</v>
      </c>
      <c r="BH396" s="38">
        <f t="shared" si="491"/>
        <v>0.85048998284301702</v>
      </c>
      <c r="BI396" s="38">
        <v>0.2015136626996025</v>
      </c>
      <c r="BJ396" s="38">
        <v>0.79848633730039753</v>
      </c>
      <c r="BK396" s="39">
        <v>0.21321848305564001</v>
      </c>
      <c r="BL396" s="39">
        <f t="shared" si="492"/>
        <v>0.78678151694435994</v>
      </c>
      <c r="BM396" s="39">
        <v>0.27712142061310102</v>
      </c>
      <c r="BN396" s="39">
        <f t="shared" si="493"/>
        <v>0.72287857938689903</v>
      </c>
      <c r="BO396" s="39">
        <v>0.143833024994312</v>
      </c>
      <c r="BP396" s="39">
        <f t="shared" si="481"/>
        <v>0.85616697500568795</v>
      </c>
      <c r="BQ396" s="39">
        <v>0.19599884798564515</v>
      </c>
      <c r="BR396" s="39">
        <f t="shared" si="494"/>
        <v>0.80400115201435485</v>
      </c>
      <c r="BS396" s="48">
        <v>0.830661575265907</v>
      </c>
      <c r="BT396" s="49">
        <v>0.169338424734093</v>
      </c>
      <c r="BU396" s="219"/>
      <c r="CP396" s="21"/>
      <c r="CR396" s="21"/>
      <c r="CS396" s="22"/>
      <c r="CT396" s="22"/>
    </row>
    <row r="397" spans="38:98" x14ac:dyDescent="0.25">
      <c r="AL397" s="6">
        <v>390</v>
      </c>
      <c r="AM397" s="24">
        <v>0.226158186916738</v>
      </c>
      <c r="AN397" s="24">
        <f t="shared" si="482"/>
        <v>0.77384181308326205</v>
      </c>
      <c r="AO397" s="24">
        <v>0.28461531672020401</v>
      </c>
      <c r="AP397" s="24">
        <f t="shared" si="483"/>
        <v>0.71538468327979599</v>
      </c>
      <c r="AQ397" s="24">
        <v>0.136712036816098</v>
      </c>
      <c r="AR397" s="24">
        <f t="shared" si="484"/>
        <v>0.863287963183902</v>
      </c>
      <c r="AS397" s="24">
        <f t="shared" si="485"/>
        <v>0.19845809772524078</v>
      </c>
      <c r="AT397" s="25">
        <f t="shared" si="451"/>
        <v>0.80154190227475919</v>
      </c>
      <c r="AU397" s="213">
        <v>0.233429875931254</v>
      </c>
      <c r="AV397" s="213">
        <f t="shared" si="486"/>
        <v>0.76657012406874603</v>
      </c>
      <c r="AW397" s="213">
        <v>0.28927691581184001</v>
      </c>
      <c r="AX397" s="213">
        <f t="shared" ref="AX397" si="499">1-AW397</f>
        <v>0.71072308418815999</v>
      </c>
      <c r="AY397" s="213">
        <v>0.14972297579412699</v>
      </c>
      <c r="AZ397" s="213">
        <f t="shared" si="497"/>
        <v>0.85027702420587303</v>
      </c>
      <c r="BA397" s="213">
        <f t="shared" si="488"/>
        <v>0.20776952104071039</v>
      </c>
      <c r="BB397" s="213">
        <f t="shared" si="489"/>
        <v>0.79223047895928966</v>
      </c>
      <c r="BC397" s="38">
        <v>0.219334547885467</v>
      </c>
      <c r="BD397" s="38">
        <f t="shared" si="490"/>
        <v>0.78066545211453298</v>
      </c>
      <c r="BE397" s="38">
        <v>0.282364901515472</v>
      </c>
      <c r="BF397" s="38">
        <f t="shared" si="490"/>
        <v>0.717635098484528</v>
      </c>
      <c r="BG397" s="38">
        <v>0.14990473989619199</v>
      </c>
      <c r="BH397" s="38">
        <f t="shared" si="491"/>
        <v>0.85009526010380798</v>
      </c>
      <c r="BI397" s="38">
        <v>0.20189381754530167</v>
      </c>
      <c r="BJ397" s="38">
        <v>0.79810618245469844</v>
      </c>
      <c r="BK397" s="39">
        <v>0.21356320234231099</v>
      </c>
      <c r="BL397" s="39">
        <f t="shared" si="492"/>
        <v>0.78643679765768904</v>
      </c>
      <c r="BM397" s="39">
        <v>0.27747660378797601</v>
      </c>
      <c r="BN397" s="39">
        <f t="shared" si="493"/>
        <v>0.72252339621202399</v>
      </c>
      <c r="BO397" s="39">
        <v>0.144211874710266</v>
      </c>
      <c r="BP397" s="39">
        <f t="shared" si="481"/>
        <v>0.85578812528973403</v>
      </c>
      <c r="BQ397" s="39">
        <v>0.19636167396407325</v>
      </c>
      <c r="BR397" s="39">
        <f t="shared" si="494"/>
        <v>0.80363832603592678</v>
      </c>
      <c r="BS397" s="48">
        <v>0.83106443791805096</v>
      </c>
      <c r="BT397" s="49">
        <v>0.16893556208194899</v>
      </c>
      <c r="BU397" s="219"/>
      <c r="CP397" s="21"/>
      <c r="CR397" s="21"/>
      <c r="CS397" s="22"/>
      <c r="CT397" s="22"/>
    </row>
    <row r="398" spans="38:98" x14ac:dyDescent="0.25">
      <c r="AL398" s="6">
        <v>391</v>
      </c>
      <c r="AM398" s="24">
        <v>0.22654868726522501</v>
      </c>
      <c r="AN398" s="24">
        <f t="shared" si="482"/>
        <v>0.77345131273477497</v>
      </c>
      <c r="AO398" s="24">
        <v>0.28495527339458498</v>
      </c>
      <c r="AP398" s="24">
        <f t="shared" si="483"/>
        <v>0.71504472660541496</v>
      </c>
      <c r="AQ398" s="24">
        <v>0.137061090538171</v>
      </c>
      <c r="AR398" s="24">
        <f t="shared" si="484"/>
        <v>0.86293890946182894</v>
      </c>
      <c r="AS398" s="24">
        <f t="shared" si="485"/>
        <v>0.19881790758053297</v>
      </c>
      <c r="AT398" s="25">
        <f t="shared" si="451"/>
        <v>0.80118209241946703</v>
      </c>
      <c r="AU398" s="213">
        <v>0.23381875125704499</v>
      </c>
      <c r="AV398" s="213">
        <f t="shared" si="486"/>
        <v>0.76618124874295501</v>
      </c>
      <c r="AW398" s="213">
        <v>0.28966158633085698</v>
      </c>
      <c r="AX398" s="213">
        <f t="shared" ref="AX398" si="500">1-AW398</f>
        <v>0.71033841366914308</v>
      </c>
      <c r="AY398" s="213">
        <v>0.15011086185806799</v>
      </c>
      <c r="AZ398" s="213">
        <f t="shared" si="497"/>
        <v>0.84988913814193201</v>
      </c>
      <c r="BA398" s="213">
        <f t="shared" si="488"/>
        <v>0.20815697420049231</v>
      </c>
      <c r="BB398" s="213">
        <f t="shared" si="489"/>
        <v>0.79184302579950772</v>
      </c>
      <c r="BC398" s="38">
        <v>0.219702941834724</v>
      </c>
      <c r="BD398" s="38">
        <f t="shared" si="490"/>
        <v>0.78029705816527595</v>
      </c>
      <c r="BE398" s="38">
        <v>0.28273071542908101</v>
      </c>
      <c r="BF398" s="38">
        <f t="shared" si="490"/>
        <v>0.71726928457091899</v>
      </c>
      <c r="BG398" s="38">
        <v>0.15029940382212101</v>
      </c>
      <c r="BH398" s="38">
        <f t="shared" si="491"/>
        <v>0.84970059617787896</v>
      </c>
      <c r="BI398" s="38">
        <v>0.20227370227562874</v>
      </c>
      <c r="BJ398" s="38">
        <v>0.79772629772437131</v>
      </c>
      <c r="BK398" s="39">
        <v>0.21390771506324199</v>
      </c>
      <c r="BL398" s="39">
        <f t="shared" si="492"/>
        <v>0.78609228493675798</v>
      </c>
      <c r="BM398" s="39">
        <v>0.27783126007682302</v>
      </c>
      <c r="BN398" s="39">
        <f t="shared" si="493"/>
        <v>0.72216873992317698</v>
      </c>
      <c r="BO398" s="39">
        <v>0.14459071568019999</v>
      </c>
      <c r="BP398" s="39">
        <f t="shared" si="481"/>
        <v>0.85540928431980001</v>
      </c>
      <c r="BQ398" s="39">
        <v>0.19672431070016633</v>
      </c>
      <c r="BR398" s="39">
        <f t="shared" si="494"/>
        <v>0.80327568929983373</v>
      </c>
      <c r="BS398" s="48">
        <v>0.83146551792732004</v>
      </c>
      <c r="BT398" s="42">
        <v>0.16853448207267999</v>
      </c>
      <c r="BU398" s="219"/>
      <c r="CP398" s="21"/>
      <c r="CR398" s="21"/>
      <c r="CS398" s="22"/>
      <c r="CT398" s="22"/>
    </row>
    <row r="399" spans="38:98" x14ac:dyDescent="0.25">
      <c r="AL399" s="6">
        <v>392</v>
      </c>
      <c r="AM399" s="24">
        <v>0.22693785639201</v>
      </c>
      <c r="AN399" s="24">
        <f t="shared" si="482"/>
        <v>0.77306214360798997</v>
      </c>
      <c r="AO399" s="24">
        <v>0.28529486680134802</v>
      </c>
      <c r="AP399" s="24">
        <f t="shared" si="483"/>
        <v>0.71470513319865203</v>
      </c>
      <c r="AQ399" s="24">
        <v>0.137410089736555</v>
      </c>
      <c r="AR399" s="24">
        <f t="shared" si="484"/>
        <v>0.862589910263445</v>
      </c>
      <c r="AS399" s="24">
        <f t="shared" si="485"/>
        <v>0.19917719612464846</v>
      </c>
      <c r="AT399" s="25">
        <f t="shared" si="451"/>
        <v>0.80082280387535154</v>
      </c>
      <c r="AU399" s="213">
        <v>0.234207207993473</v>
      </c>
      <c r="AV399" s="213">
        <f t="shared" si="486"/>
        <v>0.76579279200652706</v>
      </c>
      <c r="AW399" s="213">
        <v>0.29004572203282403</v>
      </c>
      <c r="AX399" s="213">
        <f t="shared" ref="AX399" si="501">1-AW399</f>
        <v>0.70995427796717592</v>
      </c>
      <c r="AY399" s="213">
        <v>0.150498713195934</v>
      </c>
      <c r="AZ399" s="213">
        <f t="shared" si="497"/>
        <v>0.849501286804066</v>
      </c>
      <c r="BA399" s="213">
        <f t="shared" si="488"/>
        <v>0.20854415861565581</v>
      </c>
      <c r="BB399" s="213">
        <f t="shared" si="489"/>
        <v>0.79145584138434422</v>
      </c>
      <c r="BC399" s="38">
        <v>0.22007093478503401</v>
      </c>
      <c r="BD399" s="38">
        <f t="shared" si="490"/>
        <v>0.77992906521496597</v>
      </c>
      <c r="BE399" s="38">
        <v>0.28309601058925998</v>
      </c>
      <c r="BF399" s="38">
        <f t="shared" si="490"/>
        <v>0.71690398941074007</v>
      </c>
      <c r="BG399" s="38">
        <v>0.15069400774099201</v>
      </c>
      <c r="BH399" s="38">
        <f t="shared" si="491"/>
        <v>0.84930599225900805</v>
      </c>
      <c r="BI399" s="38">
        <v>0.20265331577974666</v>
      </c>
      <c r="BJ399" s="38">
        <v>0.79734668422025345</v>
      </c>
      <c r="BK399" s="39">
        <v>0.214252027072413</v>
      </c>
      <c r="BL399" s="39">
        <f t="shared" si="492"/>
        <v>0.78574797292758702</v>
      </c>
      <c r="BM399" s="39">
        <v>0.27818539277173299</v>
      </c>
      <c r="BN399" s="39">
        <f t="shared" si="493"/>
        <v>0.72181460722826696</v>
      </c>
      <c r="BO399" s="39">
        <v>0.14496954856569799</v>
      </c>
      <c r="BP399" s="39">
        <f t="shared" si="481"/>
        <v>0.85503045143430201</v>
      </c>
      <c r="BQ399" s="39">
        <v>0.19708676107016768</v>
      </c>
      <c r="BR399" s="39">
        <f t="shared" si="494"/>
        <v>0.80291323892983235</v>
      </c>
      <c r="BS399" s="48">
        <v>0.83186484548109996</v>
      </c>
      <c r="BT399" s="49">
        <v>0.16813515451889999</v>
      </c>
      <c r="BU399" s="219"/>
      <c r="CP399" s="21"/>
      <c r="CR399" s="21"/>
      <c r="CS399" s="22"/>
      <c r="CT399" s="22"/>
    </row>
    <row r="400" spans="38:98" x14ac:dyDescent="0.25">
      <c r="AL400" s="6">
        <v>393</v>
      </c>
      <c r="AM400" s="24">
        <v>0.22732566691855299</v>
      </c>
      <c r="AN400" s="24">
        <f t="shared" si="482"/>
        <v>0.77267433308144695</v>
      </c>
      <c r="AO400" s="24">
        <v>0.285634109136986</v>
      </c>
      <c r="AP400" s="24">
        <f t="shared" si="483"/>
        <v>0.71436589086301394</v>
      </c>
      <c r="AQ400" s="24">
        <v>0.13775903340732501</v>
      </c>
      <c r="AR400" s="24">
        <f t="shared" si="484"/>
        <v>0.86224096659267502</v>
      </c>
      <c r="AS400" s="24">
        <f t="shared" si="485"/>
        <v>0.19953595721362771</v>
      </c>
      <c r="AT400" s="25">
        <f t="shared" si="451"/>
        <v>0.80046404278637229</v>
      </c>
      <c r="AU400" s="213">
        <v>0.23459524786830499</v>
      </c>
      <c r="AV400" s="213">
        <f t="shared" si="486"/>
        <v>0.76540475213169501</v>
      </c>
      <c r="AW400" s="213">
        <v>0.29042932663245302</v>
      </c>
      <c r="AX400" s="213">
        <f t="shared" ref="AX400" si="502">1-AW400</f>
        <v>0.70957067336754698</v>
      </c>
      <c r="AY400" s="213">
        <v>0.150886529605188</v>
      </c>
      <c r="AZ400" s="213">
        <f t="shared" si="497"/>
        <v>0.849113470394812</v>
      </c>
      <c r="BA400" s="213">
        <f t="shared" si="488"/>
        <v>0.20893107558302526</v>
      </c>
      <c r="BB400" s="213">
        <f t="shared" si="489"/>
        <v>0.79106892441697485</v>
      </c>
      <c r="BC400" s="38">
        <v>0.220438523049519</v>
      </c>
      <c r="BD400" s="38">
        <f t="shared" si="490"/>
        <v>0.77956147695048106</v>
      </c>
      <c r="BE400" s="38">
        <v>0.28346078952311698</v>
      </c>
      <c r="BF400" s="38">
        <f t="shared" si="490"/>
        <v>0.71653921047688307</v>
      </c>
      <c r="BG400" s="38">
        <v>0.151088550459025</v>
      </c>
      <c r="BH400" s="38">
        <f t="shared" si="491"/>
        <v>0.84891144954097497</v>
      </c>
      <c r="BI400" s="38">
        <v>0.20303265694681932</v>
      </c>
      <c r="BJ400" s="38">
        <v>0.79696734305318073</v>
      </c>
      <c r="BK400" s="39">
        <v>0.21459614422380399</v>
      </c>
      <c r="BL400" s="39">
        <f t="shared" si="492"/>
        <v>0.78540385577619598</v>
      </c>
      <c r="BM400" s="39">
        <v>0.27853900516479502</v>
      </c>
      <c r="BN400" s="39">
        <f t="shared" si="493"/>
        <v>0.72146099483520498</v>
      </c>
      <c r="BO400" s="39">
        <v>0.145348374028344</v>
      </c>
      <c r="BP400" s="39">
        <f t="shared" si="481"/>
        <v>0.854651625971656</v>
      </c>
      <c r="BQ400" s="39">
        <v>0.19744902795032032</v>
      </c>
      <c r="BR400" s="39">
        <f t="shared" si="494"/>
        <v>0.80255097204967973</v>
      </c>
      <c r="BS400" s="48">
        <v>0.83226245076677696</v>
      </c>
      <c r="BT400" s="49">
        <v>0.16773754923322301</v>
      </c>
      <c r="BU400" s="219"/>
      <c r="CP400" s="21"/>
      <c r="CR400" s="21"/>
      <c r="CS400" s="22"/>
      <c r="CT400" s="22"/>
    </row>
    <row r="401" spans="38:98" x14ac:dyDescent="0.25">
      <c r="AL401" s="6">
        <v>394</v>
      </c>
      <c r="AM401" s="24">
        <v>0.22771209146631</v>
      </c>
      <c r="AN401" s="24">
        <f t="shared" si="482"/>
        <v>0.77228790853369</v>
      </c>
      <c r="AO401" s="24">
        <v>0.28597301259798502</v>
      </c>
      <c r="AP401" s="24">
        <f t="shared" si="483"/>
        <v>0.71402698740201498</v>
      </c>
      <c r="AQ401" s="24">
        <v>0.13810792054655999</v>
      </c>
      <c r="AR401" s="24">
        <f t="shared" si="484"/>
        <v>0.86189207945344004</v>
      </c>
      <c r="AS401" s="24">
        <f t="shared" si="485"/>
        <v>0.19989418470351025</v>
      </c>
      <c r="AT401" s="25">
        <f t="shared" si="451"/>
        <v>0.80010581529648972</v>
      </c>
      <c r="AU401" s="213">
        <v>0.23498287260931</v>
      </c>
      <c r="AV401" s="213">
        <f t="shared" si="486"/>
        <v>0.76501712739069005</v>
      </c>
      <c r="AW401" s="213">
        <v>0.29081240384445201</v>
      </c>
      <c r="AX401" s="213">
        <f t="shared" ref="AX401" si="503">1-AW401</f>
        <v>0.70918759615554805</v>
      </c>
      <c r="AY401" s="213">
        <v>0.15127431088329199</v>
      </c>
      <c r="AZ401" s="213">
        <f t="shared" si="497"/>
        <v>0.84872568911670798</v>
      </c>
      <c r="BA401" s="213">
        <f t="shared" si="488"/>
        <v>0.20931772639942436</v>
      </c>
      <c r="BB401" s="213">
        <f t="shared" si="489"/>
        <v>0.79068227360057564</v>
      </c>
      <c r="BC401" s="38">
        <v>0.2208057029413</v>
      </c>
      <c r="BD401" s="38">
        <f t="shared" si="490"/>
        <v>0.77919429705870003</v>
      </c>
      <c r="BE401" s="38">
        <v>0.28382505475775699</v>
      </c>
      <c r="BF401" s="38">
        <f t="shared" si="490"/>
        <v>0.71617494524224301</v>
      </c>
      <c r="BG401" s="38">
        <v>0.15148303078244299</v>
      </c>
      <c r="BH401" s="38">
        <f t="shared" si="491"/>
        <v>0.84851696921755704</v>
      </c>
      <c r="BI401" s="38">
        <v>0.20341172466601087</v>
      </c>
      <c r="BJ401" s="38">
        <v>0.79658827533398913</v>
      </c>
      <c r="BK401" s="39">
        <v>0.21494007237139401</v>
      </c>
      <c r="BL401" s="39">
        <f t="shared" si="492"/>
        <v>0.78505992762860599</v>
      </c>
      <c r="BM401" s="39">
        <v>0.27889210054809699</v>
      </c>
      <c r="BN401" s="39">
        <f t="shared" si="493"/>
        <v>0.72110789945190301</v>
      </c>
      <c r="BO401" s="39">
        <v>0.14572719272972001</v>
      </c>
      <c r="BP401" s="39">
        <f t="shared" si="481"/>
        <v>0.85427280727027999</v>
      </c>
      <c r="BQ401" s="39">
        <v>0.19781111421686567</v>
      </c>
      <c r="BR401" s="39">
        <f t="shared" si="494"/>
        <v>0.8021888857831343</v>
      </c>
      <c r="BS401" s="48">
        <v>0.83265836397173698</v>
      </c>
      <c r="BT401" s="49">
        <v>0.16734163602826299</v>
      </c>
      <c r="BU401" s="219"/>
      <c r="CP401" s="21"/>
      <c r="CR401" s="21"/>
      <c r="CS401" s="22"/>
      <c r="CT401" s="22"/>
    </row>
    <row r="402" spans="38:98" x14ac:dyDescent="0.25">
      <c r="AL402" s="6">
        <v>395</v>
      </c>
      <c r="AM402" s="24">
        <v>0.22809710265673899</v>
      </c>
      <c r="AN402" s="24">
        <f t="shared" si="482"/>
        <v>0.77190289734326101</v>
      </c>
      <c r="AO402" s="24">
        <v>0.28631158938083701</v>
      </c>
      <c r="AP402" s="24">
        <f t="shared" si="483"/>
        <v>0.71368841061916299</v>
      </c>
      <c r="AQ402" s="24">
        <v>0.13845675015033401</v>
      </c>
      <c r="AR402" s="24">
        <f t="shared" si="484"/>
        <v>0.86154324984966602</v>
      </c>
      <c r="AS402" s="24">
        <f t="shared" si="485"/>
        <v>0.20025187245033524</v>
      </c>
      <c r="AT402" s="25">
        <f t="shared" si="451"/>
        <v>0.79974812754966473</v>
      </c>
      <c r="AU402" s="213">
        <v>0.23537008394425599</v>
      </c>
      <c r="AV402" s="213">
        <f t="shared" si="486"/>
        <v>0.76462991605574404</v>
      </c>
      <c r="AW402" s="213">
        <v>0.29119495738353302</v>
      </c>
      <c r="AX402" s="213">
        <f t="shared" ref="AX402" si="504">1-AW402</f>
        <v>0.70880504261646693</v>
      </c>
      <c r="AY402" s="213">
        <v>0.151662056827706</v>
      </c>
      <c r="AZ402" s="213">
        <f t="shared" si="497"/>
        <v>0.84833794317229394</v>
      </c>
      <c r="BA402" s="213">
        <f t="shared" si="488"/>
        <v>0.20970411236167671</v>
      </c>
      <c r="BB402" s="213">
        <f t="shared" si="489"/>
        <v>0.79029588763832326</v>
      </c>
      <c r="BC402" s="38">
        <v>0.221172470773499</v>
      </c>
      <c r="BD402" s="38">
        <f t="shared" si="490"/>
        <v>0.778827529226501</v>
      </c>
      <c r="BE402" s="38">
        <v>0.28418880882028702</v>
      </c>
      <c r="BF402" s="38">
        <f t="shared" si="490"/>
        <v>0.71581119117971292</v>
      </c>
      <c r="BG402" s="38">
        <v>0.15187744751746499</v>
      </c>
      <c r="BH402" s="38">
        <f t="shared" si="491"/>
        <v>0.84812255248253499</v>
      </c>
      <c r="BI402" s="38">
        <v>0.20379051782648461</v>
      </c>
      <c r="BJ402" s="38">
        <v>0.79620948217351539</v>
      </c>
      <c r="BK402" s="39">
        <v>0.21528381736916299</v>
      </c>
      <c r="BL402" s="39">
        <f t="shared" si="492"/>
        <v>0.78471618263083698</v>
      </c>
      <c r="BM402" s="39">
        <v>0.279244682213731</v>
      </c>
      <c r="BN402" s="39">
        <f t="shared" si="493"/>
        <v>0.720755317786269</v>
      </c>
      <c r="BO402" s="39">
        <v>0.14610600533141099</v>
      </c>
      <c r="BP402" s="39">
        <f t="shared" si="481"/>
        <v>0.85389399466858906</v>
      </c>
      <c r="BQ402" s="39">
        <v>0.1981730227460477</v>
      </c>
      <c r="BR402" s="39">
        <f t="shared" si="494"/>
        <v>0.80182697725395236</v>
      </c>
      <c r="BS402" s="48">
        <v>0.83305261528336394</v>
      </c>
      <c r="BT402" s="49">
        <v>0.166947384716636</v>
      </c>
      <c r="BU402" s="219"/>
      <c r="CP402" s="21"/>
      <c r="CR402" s="21"/>
      <c r="CS402" s="22"/>
      <c r="CT402" s="22"/>
    </row>
    <row r="403" spans="38:98" x14ac:dyDescent="0.25">
      <c r="AL403" s="6">
        <v>396</v>
      </c>
      <c r="AM403" s="24">
        <v>0.22848067311129799</v>
      </c>
      <c r="AN403" s="24">
        <f t="shared" si="482"/>
        <v>0.77151932688870195</v>
      </c>
      <c r="AO403" s="24">
        <v>0.286649851682029</v>
      </c>
      <c r="AP403" s="24">
        <f t="shared" si="483"/>
        <v>0.71335014831797094</v>
      </c>
      <c r="AQ403" s="24">
        <v>0.138805521214726</v>
      </c>
      <c r="AR403" s="24">
        <f t="shared" si="484"/>
        <v>0.861194478785274</v>
      </c>
      <c r="AS403" s="24">
        <f t="shared" si="485"/>
        <v>0.200609014310143</v>
      </c>
      <c r="AT403" s="25">
        <f t="shared" si="451"/>
        <v>0.79939098568985689</v>
      </c>
      <c r="AU403" s="213">
        <v>0.23575688360091099</v>
      </c>
      <c r="AV403" s="213">
        <f t="shared" si="486"/>
        <v>0.76424311639908904</v>
      </c>
      <c r="AW403" s="213">
        <v>0.29157699096440398</v>
      </c>
      <c r="AX403" s="213">
        <f t="shared" ref="AX403" si="505">1-AW403</f>
        <v>0.70842300903559607</v>
      </c>
      <c r="AY403" s="213">
        <v>0.152049767235894</v>
      </c>
      <c r="AZ403" s="213">
        <f t="shared" si="497"/>
        <v>0.84795023276410597</v>
      </c>
      <c r="BA403" s="213">
        <f t="shared" si="488"/>
        <v>0.21009023476660657</v>
      </c>
      <c r="BB403" s="213">
        <f t="shared" si="489"/>
        <v>0.78990976523339351</v>
      </c>
      <c r="BC403" s="38">
        <v>0.22153882285923601</v>
      </c>
      <c r="BD403" s="38">
        <f t="shared" si="490"/>
        <v>0.77846117714076402</v>
      </c>
      <c r="BE403" s="38">
        <v>0.28455205423781299</v>
      </c>
      <c r="BF403" s="38">
        <f t="shared" si="490"/>
        <v>0.71544794576218695</v>
      </c>
      <c r="BG403" s="38">
        <v>0.152271799470314</v>
      </c>
      <c r="BH403" s="38">
        <f t="shared" si="491"/>
        <v>0.847728200529686</v>
      </c>
      <c r="BI403" s="38">
        <v>0.2041690353174046</v>
      </c>
      <c r="BJ403" s="38">
        <v>0.7958309646825954</v>
      </c>
      <c r="BK403" s="39">
        <v>0.215627385071092</v>
      </c>
      <c r="BL403" s="39">
        <f t="shared" si="492"/>
        <v>0.78437261492890797</v>
      </c>
      <c r="BM403" s="39">
        <v>0.27959675345378499</v>
      </c>
      <c r="BN403" s="39">
        <f t="shared" si="493"/>
        <v>0.72040324654621501</v>
      </c>
      <c r="BO403" s="39">
        <v>0.14648481249499901</v>
      </c>
      <c r="BP403" s="39">
        <f t="shared" si="481"/>
        <v>0.85351518750500099</v>
      </c>
      <c r="BQ403" s="39">
        <v>0.19853475641410862</v>
      </c>
      <c r="BR403" s="39">
        <f t="shared" si="494"/>
        <v>0.80146524358589144</v>
      </c>
      <c r="BS403" s="48">
        <v>0.83344523488904398</v>
      </c>
      <c r="BT403" s="49">
        <v>0.16655476511095599</v>
      </c>
      <c r="BU403" s="219"/>
      <c r="CP403" s="21"/>
      <c r="CR403" s="21"/>
      <c r="CS403" s="22"/>
      <c r="CT403" s="22"/>
    </row>
    <row r="404" spans="38:98" x14ac:dyDescent="0.25">
      <c r="AL404" s="6">
        <v>397</v>
      </c>
      <c r="AM404" s="24">
        <v>0.22886277545144601</v>
      </c>
      <c r="AN404" s="24">
        <f t="shared" si="482"/>
        <v>0.77113722454855393</v>
      </c>
      <c r="AO404" s="24">
        <v>0.28698781169805299</v>
      </c>
      <c r="AP404" s="24">
        <f t="shared" si="483"/>
        <v>0.71301218830194701</v>
      </c>
      <c r="AQ404" s="24">
        <v>0.13915423273581201</v>
      </c>
      <c r="AR404" s="24">
        <f t="shared" si="484"/>
        <v>0.86084576726418804</v>
      </c>
      <c r="AS404" s="24">
        <f t="shared" si="485"/>
        <v>0.20096560413897396</v>
      </c>
      <c r="AT404" s="25">
        <f t="shared" si="451"/>
        <v>0.79903439586102609</v>
      </c>
      <c r="AU404" s="213">
        <v>0.23614327330704499</v>
      </c>
      <c r="AV404" s="213">
        <f t="shared" si="486"/>
        <v>0.76385672669295501</v>
      </c>
      <c r="AW404" s="213">
        <v>0.291958508301776</v>
      </c>
      <c r="AX404" s="213">
        <f t="shared" ref="AX404" si="506">1-AW404</f>
        <v>0.70804149169822406</v>
      </c>
      <c r="AY404" s="213">
        <v>0.15243744190531699</v>
      </c>
      <c r="AZ404" s="213">
        <f t="shared" si="497"/>
        <v>0.84756255809468306</v>
      </c>
      <c r="BA404" s="213">
        <f t="shared" si="488"/>
        <v>0.21047609491103825</v>
      </c>
      <c r="BB404" s="213">
        <f t="shared" si="489"/>
        <v>0.78952390508896175</v>
      </c>
      <c r="BC404" s="38">
        <v>0.22190475551163399</v>
      </c>
      <c r="BD404" s="38">
        <f t="shared" si="490"/>
        <v>0.77809524448836598</v>
      </c>
      <c r="BE404" s="38">
        <v>0.28491479353744098</v>
      </c>
      <c r="BF404" s="38">
        <f t="shared" si="490"/>
        <v>0.71508520646255902</v>
      </c>
      <c r="BG404" s="38">
        <v>0.15266608544721</v>
      </c>
      <c r="BH404" s="38">
        <f t="shared" si="491"/>
        <v>0.84733391455279006</v>
      </c>
      <c r="BI404" s="38">
        <v>0.2045472760279346</v>
      </c>
      <c r="BJ404" s="38">
        <v>0.79545272397206546</v>
      </c>
      <c r="BK404" s="39">
        <v>0.21597078133115999</v>
      </c>
      <c r="BL404" s="39">
        <f t="shared" si="492"/>
        <v>0.78402921866884001</v>
      </c>
      <c r="BM404" s="39">
        <v>0.27994831756034899</v>
      </c>
      <c r="BN404" s="39">
        <f t="shared" si="493"/>
        <v>0.72005168243965101</v>
      </c>
      <c r="BO404" s="39">
        <v>0.146863614882069</v>
      </c>
      <c r="BP404" s="39">
        <f t="shared" si="481"/>
        <v>0.853136385117931</v>
      </c>
      <c r="BQ404" s="39">
        <v>0.19889631809729164</v>
      </c>
      <c r="BR404" s="39">
        <f t="shared" si="494"/>
        <v>0.80110368190270842</v>
      </c>
      <c r="BS404" s="48">
        <v>0.83383625297616204</v>
      </c>
      <c r="BT404" s="49">
        <v>0.16616374702383799</v>
      </c>
      <c r="BU404" s="219"/>
      <c r="CP404" s="21"/>
      <c r="CR404" s="21"/>
      <c r="CS404" s="22"/>
      <c r="CT404" s="22"/>
    </row>
    <row r="405" spans="38:98" x14ac:dyDescent="0.25">
      <c r="AL405" s="6">
        <v>398</v>
      </c>
      <c r="AM405" s="24">
        <v>0.22924338229864</v>
      </c>
      <c r="AN405" s="24">
        <f t="shared" si="482"/>
        <v>0.77075661770136006</v>
      </c>
      <c r="AO405" s="24">
        <v>0.28732548162539601</v>
      </c>
      <c r="AP405" s="24">
        <f t="shared" si="483"/>
        <v>0.71267451837460394</v>
      </c>
      <c r="AQ405" s="24">
        <v>0.13950288370966801</v>
      </c>
      <c r="AR405" s="24">
        <f t="shared" si="484"/>
        <v>0.86049711629033199</v>
      </c>
      <c r="AS405" s="24">
        <f t="shared" si="485"/>
        <v>0.20132163579286677</v>
      </c>
      <c r="AT405" s="25">
        <f t="shared" si="451"/>
        <v>0.79867836420713334</v>
      </c>
      <c r="AU405" s="213">
        <v>0.236529254790425</v>
      </c>
      <c r="AV405" s="213">
        <f t="shared" si="486"/>
        <v>0.76347074520957503</v>
      </c>
      <c r="AW405" s="213">
        <v>0.29233951311035999</v>
      </c>
      <c r="AX405" s="213">
        <f t="shared" ref="AX405" si="507">1-AW405</f>
        <v>0.70766048688964001</v>
      </c>
      <c r="AY405" s="213">
        <v>0.152825080633436</v>
      </c>
      <c r="AZ405" s="213">
        <f t="shared" si="497"/>
        <v>0.84717491936656397</v>
      </c>
      <c r="BA405" s="213">
        <f t="shared" si="488"/>
        <v>0.21086169409179512</v>
      </c>
      <c r="BB405" s="213">
        <f t="shared" si="489"/>
        <v>0.78913830590820488</v>
      </c>
      <c r="BC405" s="38">
        <v>0.222270265043813</v>
      </c>
      <c r="BD405" s="38">
        <f t="shared" si="490"/>
        <v>0.77772973495618702</v>
      </c>
      <c r="BE405" s="38">
        <v>0.28527702924627701</v>
      </c>
      <c r="BF405" s="38">
        <f t="shared" si="490"/>
        <v>0.71472297075372304</v>
      </c>
      <c r="BG405" s="38">
        <v>0.153060304254374</v>
      </c>
      <c r="BH405" s="38">
        <f t="shared" si="491"/>
        <v>0.846939695745626</v>
      </c>
      <c r="BI405" s="38">
        <v>0.20492523884723779</v>
      </c>
      <c r="BJ405" s="38">
        <v>0.79507476115276221</v>
      </c>
      <c r="BK405" s="39">
        <v>0.21631401200334799</v>
      </c>
      <c r="BL405" s="39">
        <f t="shared" si="492"/>
        <v>0.78368598799665201</v>
      </c>
      <c r="BM405" s="39">
        <v>0.28029937782551401</v>
      </c>
      <c r="BN405" s="39">
        <f t="shared" si="493"/>
        <v>0.71970062217448594</v>
      </c>
      <c r="BO405" s="39">
        <v>0.147242413154203</v>
      </c>
      <c r="BP405" s="39">
        <f t="shared" si="481"/>
        <v>0.85275758684579706</v>
      </c>
      <c r="BQ405" s="39">
        <v>0.19925771067183945</v>
      </c>
      <c r="BR405" s="39">
        <f t="shared" si="494"/>
        <v>0.80074228932816061</v>
      </c>
      <c r="BS405" s="48">
        <v>0.83422569973210403</v>
      </c>
      <c r="BT405" s="49">
        <v>0.165774300267896</v>
      </c>
      <c r="BU405" s="219"/>
      <c r="CP405" s="21"/>
      <c r="CR405" s="21"/>
      <c r="CS405" s="22"/>
      <c r="CT405" s="22"/>
    </row>
    <row r="406" spans="38:98" x14ac:dyDescent="0.25">
      <c r="AL406" s="6">
        <v>399</v>
      </c>
      <c r="AM406" s="24">
        <v>0.22962246627433899</v>
      </c>
      <c r="AN406" s="24">
        <f t="shared" si="482"/>
        <v>0.77037753372566098</v>
      </c>
      <c r="AO406" s="24">
        <v>0.28766287366054899</v>
      </c>
      <c r="AP406" s="24">
        <f t="shared" si="483"/>
        <v>0.71233712633945101</v>
      </c>
      <c r="AQ406" s="24">
        <v>0.13985147313237201</v>
      </c>
      <c r="AR406" s="24">
        <f t="shared" si="484"/>
        <v>0.86014852686762799</v>
      </c>
      <c r="AS406" s="24">
        <f t="shared" si="485"/>
        <v>0.20167710312786249</v>
      </c>
      <c r="AT406" s="25">
        <f t="shared" si="451"/>
        <v>0.79832289687213753</v>
      </c>
      <c r="AU406" s="213">
        <v>0.236914829778821</v>
      </c>
      <c r="AV406" s="213">
        <f t="shared" si="486"/>
        <v>0.76308517022117894</v>
      </c>
      <c r="AW406" s="213">
        <v>0.29272000910486401</v>
      </c>
      <c r="AX406" s="213">
        <f t="shared" ref="AX406" si="508">1-AW406</f>
        <v>0.70727999089513593</v>
      </c>
      <c r="AY406" s="213">
        <v>0.153212683217714</v>
      </c>
      <c r="AZ406" s="213">
        <f t="shared" si="497"/>
        <v>0.84678731678228603</v>
      </c>
      <c r="BA406" s="213">
        <f t="shared" si="488"/>
        <v>0.21124703360570168</v>
      </c>
      <c r="BB406" s="213">
        <f t="shared" si="489"/>
        <v>0.78875296639429826</v>
      </c>
      <c r="BC406" s="38">
        <v>0.22263534776889399</v>
      </c>
      <c r="BD406" s="38">
        <f t="shared" si="490"/>
        <v>0.77736465223110596</v>
      </c>
      <c r="BE406" s="38">
        <v>0.285638763891428</v>
      </c>
      <c r="BF406" s="38">
        <f t="shared" si="490"/>
        <v>0.71436123610857205</v>
      </c>
      <c r="BG406" s="38">
        <v>0.15345445469802799</v>
      </c>
      <c r="BH406" s="38">
        <f t="shared" si="491"/>
        <v>0.84654554530197201</v>
      </c>
      <c r="BI406" s="38">
        <v>0.20530292266447847</v>
      </c>
      <c r="BJ406" s="38">
        <v>0.79469707733552153</v>
      </c>
      <c r="BK406" s="39">
        <v>0.21665708294163399</v>
      </c>
      <c r="BL406" s="39">
        <f t="shared" si="492"/>
        <v>0.78334291705836601</v>
      </c>
      <c r="BM406" s="39">
        <v>0.28064993754136702</v>
      </c>
      <c r="BN406" s="39">
        <f t="shared" si="493"/>
        <v>0.71935006245863298</v>
      </c>
      <c r="BO406" s="39">
        <v>0.147621207972986</v>
      </c>
      <c r="BP406" s="39">
        <f t="shared" si="481"/>
        <v>0.85237879202701405</v>
      </c>
      <c r="BQ406" s="39">
        <v>0.19961893701399452</v>
      </c>
      <c r="BR406" s="39">
        <f t="shared" si="494"/>
        <v>0.80038106298600553</v>
      </c>
      <c r="BS406" s="48">
        <v>0.83461360534425499</v>
      </c>
      <c r="BT406" s="49">
        <v>0.16538639465574501</v>
      </c>
      <c r="BU406" s="219"/>
      <c r="CP406" s="21"/>
      <c r="CR406" s="21"/>
      <c r="CS406" s="22"/>
      <c r="CT406" s="22"/>
    </row>
    <row r="407" spans="38:98" x14ac:dyDescent="0.25">
      <c r="AL407" s="6">
        <v>400</v>
      </c>
      <c r="AM407" s="24">
        <v>0.22999999999999901</v>
      </c>
      <c r="AN407" s="24">
        <f t="shared" si="482"/>
        <v>0.77000000000000102</v>
      </c>
      <c r="AO407" s="24">
        <v>0.28799999999999998</v>
      </c>
      <c r="AP407" s="24">
        <f t="shared" si="483"/>
        <v>0.71199999999999997</v>
      </c>
      <c r="AQ407" s="24">
        <v>0.14019999999999999</v>
      </c>
      <c r="AR407" s="24">
        <f t="shared" si="484"/>
        <v>0.85980000000000001</v>
      </c>
      <c r="AS407" s="24">
        <f t="shared" si="485"/>
        <v>0.20203199999999968</v>
      </c>
      <c r="AT407" s="25">
        <f t="shared" si="451"/>
        <v>0.79796800000000023</v>
      </c>
      <c r="AU407" s="213">
        <v>0.23730000000000001</v>
      </c>
      <c r="AV407" s="213">
        <f t="shared" si="486"/>
        <v>0.76269999999999993</v>
      </c>
      <c r="AW407" s="213">
        <v>0.29310000000000003</v>
      </c>
      <c r="AX407" s="213">
        <f t="shared" ref="AX407" si="509">1-AW407</f>
        <v>0.70689999999999997</v>
      </c>
      <c r="AY407" s="213">
        <v>0.15360024945561199</v>
      </c>
      <c r="AZ407" s="213">
        <f t="shared" si="497"/>
        <v>0.84639975054438799</v>
      </c>
      <c r="BA407" s="213">
        <f t="shared" si="488"/>
        <v>0.21163211474958155</v>
      </c>
      <c r="BB407" s="213">
        <f t="shared" si="489"/>
        <v>0.78836788525041845</v>
      </c>
      <c r="BC407" s="38">
        <v>0.222999999999999</v>
      </c>
      <c r="BD407" s="38">
        <f t="shared" si="490"/>
        <v>0.77700000000000102</v>
      </c>
      <c r="BE407" s="38">
        <v>0.28599999999999998</v>
      </c>
      <c r="BF407" s="38">
        <f t="shared" si="490"/>
        <v>0.71399999999999997</v>
      </c>
      <c r="BG407" s="38">
        <v>0.15384853558439299</v>
      </c>
      <c r="BH407" s="38">
        <f t="shared" si="491"/>
        <v>0.84615146441560696</v>
      </c>
      <c r="BI407" s="38">
        <v>0.20568032636882047</v>
      </c>
      <c r="BJ407" s="38">
        <v>0.7943196736311795</v>
      </c>
      <c r="BK407" s="39">
        <v>0.217</v>
      </c>
      <c r="BL407" s="39">
        <f t="shared" si="492"/>
        <v>0.78300000000000003</v>
      </c>
      <c r="BM407" s="39">
        <v>0.28100000000000003</v>
      </c>
      <c r="BN407" s="39">
        <f t="shared" si="493"/>
        <v>0.71899999999999997</v>
      </c>
      <c r="BO407" s="39">
        <v>0.14799999999999999</v>
      </c>
      <c r="BP407" s="39">
        <f t="shared" si="481"/>
        <v>0.85199999999999998</v>
      </c>
      <c r="BQ407" s="39">
        <v>0.19998000000000002</v>
      </c>
      <c r="BR407" s="39">
        <f t="shared" si="494"/>
        <v>0.80001999999999995</v>
      </c>
      <c r="BS407" s="48">
        <v>0.83499999999999996</v>
      </c>
      <c r="BT407" s="49">
        <v>0.16500000000000001</v>
      </c>
      <c r="BU407" s="219"/>
      <c r="CP407" s="21"/>
      <c r="CR407" s="21"/>
      <c r="CS407" s="22"/>
      <c r="CT407" s="22"/>
    </row>
    <row r="408" spans="38:98" x14ac:dyDescent="0.25">
      <c r="AL408" s="6">
        <v>401</v>
      </c>
      <c r="AM408" s="24">
        <v>0.23037596387336501</v>
      </c>
      <c r="AN408" s="24">
        <f t="shared" si="482"/>
        <v>0.76962403612663499</v>
      </c>
      <c r="AO408" s="24">
        <v>0.28833687037523198</v>
      </c>
      <c r="AP408" s="24">
        <f t="shared" si="483"/>
        <v>0.71166312962476796</v>
      </c>
      <c r="AQ408" s="24">
        <v>0.14054846354421899</v>
      </c>
      <c r="AR408" s="24">
        <f t="shared" si="484"/>
        <v>0.85945153645578098</v>
      </c>
      <c r="AS408" s="24">
        <f t="shared" si="485"/>
        <v>0.20238632221738723</v>
      </c>
      <c r="AT408" s="25">
        <f t="shared" si="451"/>
        <v>0.79761367778261272</v>
      </c>
      <c r="AU408" s="213">
        <v>0.23768476701465799</v>
      </c>
      <c r="AV408" s="213">
        <f t="shared" si="486"/>
        <v>0.76231523298534198</v>
      </c>
      <c r="AW408" s="213">
        <v>0.29347948910132998</v>
      </c>
      <c r="AX408" s="213">
        <f t="shared" ref="AX408" si="510">1-AW408</f>
        <v>0.70652051089867007</v>
      </c>
      <c r="AY408" s="213">
        <v>0.15398777913095099</v>
      </c>
      <c r="AZ408" s="213">
        <f t="shared" si="497"/>
        <v>0.84601222086904904</v>
      </c>
      <c r="BA408" s="213">
        <f t="shared" si="488"/>
        <v>0.21201693866808732</v>
      </c>
      <c r="BB408" s="213">
        <f t="shared" si="489"/>
        <v>0.78798306133191276</v>
      </c>
      <c r="BC408" s="38">
        <v>0.22336421888928801</v>
      </c>
      <c r="BD408" s="38">
        <f t="shared" si="490"/>
        <v>0.77663578111071196</v>
      </c>
      <c r="BE408" s="38">
        <v>0.28636073989324601</v>
      </c>
      <c r="BF408" s="38">
        <f t="shared" si="490"/>
        <v>0.71363926010675405</v>
      </c>
      <c r="BG408" s="38">
        <v>0.154242545888606</v>
      </c>
      <c r="BH408" s="38">
        <f t="shared" si="491"/>
        <v>0.84575745411139402</v>
      </c>
      <c r="BI408" s="38">
        <v>0.20605744913988464</v>
      </c>
      <c r="BJ408" s="38">
        <v>0.79394255086011545</v>
      </c>
      <c r="BK408" s="39">
        <v>0.21734276798077501</v>
      </c>
      <c r="BL408" s="39">
        <f t="shared" si="492"/>
        <v>0.78265723201922499</v>
      </c>
      <c r="BM408" s="39">
        <v>0.28134956818436002</v>
      </c>
      <c r="BN408" s="39">
        <f t="shared" si="493"/>
        <v>0.71865043181563992</v>
      </c>
      <c r="BO408" s="39">
        <v>0.14837878969712001</v>
      </c>
      <c r="BP408" s="39">
        <f t="shared" si="481"/>
        <v>0.85162121030287996</v>
      </c>
      <c r="BQ408" s="39">
        <v>0.20034090201711824</v>
      </c>
      <c r="BR408" s="39">
        <f t="shared" si="494"/>
        <v>0.79965909798288171</v>
      </c>
      <c r="BS408" s="48">
        <v>0.83538490969441603</v>
      </c>
      <c r="BT408" s="49">
        <v>0.16461509030558399</v>
      </c>
      <c r="BU408" s="219"/>
      <c r="CP408" s="21"/>
      <c r="CR408" s="21"/>
      <c r="CS408" s="22"/>
      <c r="CT408" s="22"/>
    </row>
    <row r="409" spans="38:98" x14ac:dyDescent="0.25">
      <c r="AL409" s="6">
        <v>402</v>
      </c>
      <c r="AM409" s="24">
        <v>0.23075036939732399</v>
      </c>
      <c r="AN409" s="24">
        <f t="shared" si="482"/>
        <v>0.76924963060267604</v>
      </c>
      <c r="AO409" s="24">
        <v>0.28867348465769399</v>
      </c>
      <c r="AP409" s="24">
        <f t="shared" si="483"/>
        <v>0.71132651534230606</v>
      </c>
      <c r="AQ409" s="24">
        <v>0.14089686393905601</v>
      </c>
      <c r="AR409" s="24">
        <f t="shared" si="484"/>
        <v>0.85910313606094402</v>
      </c>
      <c r="AS409" s="24">
        <f t="shared" si="485"/>
        <v>0.20274007339640582</v>
      </c>
      <c r="AT409" s="25">
        <f t="shared" si="451"/>
        <v>0.79725992660359424</v>
      </c>
      <c r="AU409" s="213">
        <v>0.238069131715198</v>
      </c>
      <c r="AV409" s="213">
        <f t="shared" si="486"/>
        <v>0.76193086828480205</v>
      </c>
      <c r="AW409" s="213">
        <v>0.293858478077834</v>
      </c>
      <c r="AX409" s="213">
        <f t="shared" ref="AX409" si="511">1-AW409</f>
        <v>0.70614152192216606</v>
      </c>
      <c r="AY409" s="213">
        <v>0.15437527197297901</v>
      </c>
      <c r="AZ409" s="213">
        <f t="shared" si="497"/>
        <v>0.84562472802702104</v>
      </c>
      <c r="BA409" s="213">
        <f t="shared" si="488"/>
        <v>0.21240150589718354</v>
      </c>
      <c r="BB409" s="213">
        <f t="shared" si="489"/>
        <v>0.78759849410281646</v>
      </c>
      <c r="BC409" s="38">
        <v>0.223728004945071</v>
      </c>
      <c r="BD409" s="38">
        <f t="shared" si="490"/>
        <v>0.77627199505492905</v>
      </c>
      <c r="BE409" s="38">
        <v>0.286720985069009</v>
      </c>
      <c r="BF409" s="38">
        <f t="shared" si="490"/>
        <v>0.713279014930991</v>
      </c>
      <c r="BG409" s="38">
        <v>0.154636485261479</v>
      </c>
      <c r="BH409" s="38">
        <f t="shared" si="491"/>
        <v>0.845363514738521</v>
      </c>
      <c r="BI409" s="38">
        <v>0.20643429131912444</v>
      </c>
      <c r="BJ409" s="38">
        <v>0.79356570868087561</v>
      </c>
      <c r="BK409" s="39">
        <v>0.21768538747968699</v>
      </c>
      <c r="BL409" s="39">
        <f t="shared" si="492"/>
        <v>0.78231461252031298</v>
      </c>
      <c r="BM409" s="39">
        <v>0.28169864384082599</v>
      </c>
      <c r="BN409" s="39">
        <f t="shared" si="493"/>
        <v>0.71830135615917401</v>
      </c>
      <c r="BO409" s="39">
        <v>0.14875757672737899</v>
      </c>
      <c r="BP409" s="39">
        <f t="shared" si="481"/>
        <v>0.85124242327262101</v>
      </c>
      <c r="BQ409" s="39">
        <v>0.20070164349668729</v>
      </c>
      <c r="BR409" s="39">
        <f t="shared" si="494"/>
        <v>0.79929835650331271</v>
      </c>
      <c r="BS409" s="48">
        <v>0.83576834365333796</v>
      </c>
      <c r="BT409" s="49">
        <v>0.16423165634666201</v>
      </c>
      <c r="BU409" s="219"/>
      <c r="CP409" s="21"/>
      <c r="CR409" s="21"/>
      <c r="CS409" s="22"/>
      <c r="CT409" s="22"/>
    </row>
    <row r="410" spans="38:98" x14ac:dyDescent="0.25">
      <c r="AL410" s="6">
        <v>403</v>
      </c>
      <c r="AM410" s="24">
        <v>0.23112323585104799</v>
      </c>
      <c r="AN410" s="24">
        <f t="shared" si="482"/>
        <v>0.76887676414895201</v>
      </c>
      <c r="AO410" s="24">
        <v>0.28900984025382898</v>
      </c>
      <c r="AP410" s="24">
        <f t="shared" si="483"/>
        <v>0.71099015974617097</v>
      </c>
      <c r="AQ410" s="24">
        <v>0.14124520159412701</v>
      </c>
      <c r="AR410" s="24">
        <f t="shared" si="484"/>
        <v>0.85875479840587299</v>
      </c>
      <c r="AS410" s="24">
        <f t="shared" si="485"/>
        <v>0.20309325910550396</v>
      </c>
      <c r="AT410" s="25">
        <f t="shared" si="451"/>
        <v>0.79690674089449609</v>
      </c>
      <c r="AU410" s="213">
        <v>0.23845309482694901</v>
      </c>
      <c r="AV410" s="213">
        <f t="shared" si="486"/>
        <v>0.76154690517305101</v>
      </c>
      <c r="AW410" s="213">
        <v>0.29423696818934397</v>
      </c>
      <c r="AX410" s="213">
        <f t="shared" ref="AX410" si="512">1-AW410</f>
        <v>0.70576303181065603</v>
      </c>
      <c r="AY410" s="213">
        <v>0.15476272769730601</v>
      </c>
      <c r="AZ410" s="213">
        <f t="shared" si="497"/>
        <v>0.84523727230269396</v>
      </c>
      <c r="BA410" s="213">
        <f t="shared" si="488"/>
        <v>0.21278581682066405</v>
      </c>
      <c r="BB410" s="213">
        <f t="shared" si="489"/>
        <v>0.787214183179336</v>
      </c>
      <c r="BC410" s="38">
        <v>0.224091359514698</v>
      </c>
      <c r="BD410" s="38">
        <f t="shared" si="490"/>
        <v>0.77590864048530195</v>
      </c>
      <c r="BE410" s="38">
        <v>0.28708073681927798</v>
      </c>
      <c r="BF410" s="38">
        <f t="shared" si="490"/>
        <v>0.71291926318072196</v>
      </c>
      <c r="BG410" s="38">
        <v>0.155030353522735</v>
      </c>
      <c r="BH410" s="38">
        <f t="shared" si="491"/>
        <v>0.84496964647726502</v>
      </c>
      <c r="BI410" s="38">
        <v>0.20681085353844844</v>
      </c>
      <c r="BJ410" s="38">
        <v>0.7931891464615517</v>
      </c>
      <c r="BK410" s="39">
        <v>0.21802785804081501</v>
      </c>
      <c r="BL410" s="39">
        <f t="shared" si="492"/>
        <v>0.78197214195918496</v>
      </c>
      <c r="BM410" s="39">
        <v>0.28204722840663599</v>
      </c>
      <c r="BN410" s="39">
        <f t="shared" si="493"/>
        <v>0.71795277159336401</v>
      </c>
      <c r="BO410" s="39">
        <v>0.14913636055410401</v>
      </c>
      <c r="BP410" s="39">
        <f t="shared" si="481"/>
        <v>0.85086363944589594</v>
      </c>
      <c r="BQ410" s="39">
        <v>0.2010622243810668</v>
      </c>
      <c r="BR410" s="39">
        <f t="shared" si="494"/>
        <v>0.7989377756189332</v>
      </c>
      <c r="BS410" s="48">
        <v>0.83615030691029402</v>
      </c>
      <c r="BT410" s="49">
        <v>0.16384969308970601</v>
      </c>
      <c r="BU410" s="219"/>
      <c r="CP410" s="21"/>
      <c r="CR410" s="21"/>
      <c r="CS410" s="22"/>
      <c r="CT410" s="22"/>
    </row>
    <row r="411" spans="38:98" x14ac:dyDescent="0.25">
      <c r="AL411" s="6">
        <v>404</v>
      </c>
      <c r="AM411" s="24">
        <v>0.23149458251371</v>
      </c>
      <c r="AN411" s="24">
        <f t="shared" si="482"/>
        <v>0.76850541748628998</v>
      </c>
      <c r="AO411" s="24">
        <v>0.28934593457007801</v>
      </c>
      <c r="AP411" s="24">
        <f t="shared" si="483"/>
        <v>0.71065406542992204</v>
      </c>
      <c r="AQ411" s="24">
        <v>0.141593476919049</v>
      </c>
      <c r="AR411" s="24">
        <f t="shared" si="484"/>
        <v>0.858406523080951</v>
      </c>
      <c r="AS411" s="24">
        <f t="shared" si="485"/>
        <v>0.20344588491313056</v>
      </c>
      <c r="AT411" s="25">
        <f t="shared" si="451"/>
        <v>0.79655411508686935</v>
      </c>
      <c r="AU411" s="213">
        <v>0.23883665707524099</v>
      </c>
      <c r="AV411" s="213">
        <f t="shared" si="486"/>
        <v>0.76116334292475907</v>
      </c>
      <c r="AW411" s="213">
        <v>0.29461496069569199</v>
      </c>
      <c r="AX411" s="213">
        <f t="shared" ref="AX411" si="513">1-AW411</f>
        <v>0.70538503930430796</v>
      </c>
      <c r="AY411" s="213">
        <v>0.155150146019539</v>
      </c>
      <c r="AZ411" s="213">
        <f t="shared" si="497"/>
        <v>0.84484985398046097</v>
      </c>
      <c r="BA411" s="213">
        <f t="shared" si="488"/>
        <v>0.2131698718223218</v>
      </c>
      <c r="BB411" s="213">
        <f t="shared" si="489"/>
        <v>0.78683012817767817</v>
      </c>
      <c r="BC411" s="38">
        <v>0.224454283945518</v>
      </c>
      <c r="BD411" s="38">
        <f t="shared" si="490"/>
        <v>0.77554571605448197</v>
      </c>
      <c r="BE411" s="38">
        <v>0.28743999643604401</v>
      </c>
      <c r="BF411" s="38">
        <f t="shared" si="490"/>
        <v>0.71256000356395599</v>
      </c>
      <c r="BG411" s="38">
        <v>0.15542415049210401</v>
      </c>
      <c r="BH411" s="38">
        <f t="shared" si="491"/>
        <v>0.84457584950789599</v>
      </c>
      <c r="BI411" s="38">
        <v>0.20718713642976855</v>
      </c>
      <c r="BJ411" s="38">
        <v>0.7928128635702314</v>
      </c>
      <c r="BK411" s="39">
        <v>0.21837017920823901</v>
      </c>
      <c r="BL411" s="39">
        <f t="shared" si="492"/>
        <v>0.78162982079176102</v>
      </c>
      <c r="BM411" s="39">
        <v>0.282395323319029</v>
      </c>
      <c r="BN411" s="39">
        <f t="shared" si="493"/>
        <v>0.71760467668097094</v>
      </c>
      <c r="BO411" s="39">
        <v>0.14951514064061899</v>
      </c>
      <c r="BP411" s="39">
        <f t="shared" si="481"/>
        <v>0.85048485935938101</v>
      </c>
      <c r="BQ411" s="39">
        <v>0.2014226446126155</v>
      </c>
      <c r="BR411" s="39">
        <f t="shared" si="494"/>
        <v>0.7985773553873845</v>
      </c>
      <c r="BS411" s="48">
        <v>0.83653080449880901</v>
      </c>
      <c r="BT411" s="49">
        <v>0.16346919550119099</v>
      </c>
      <c r="BU411" s="219"/>
      <c r="CP411" s="21"/>
      <c r="CR411" s="21"/>
      <c r="CS411" s="22"/>
      <c r="CT411" s="22"/>
    </row>
    <row r="412" spans="38:98" x14ac:dyDescent="0.25">
      <c r="AL412" s="6">
        <v>405</v>
      </c>
      <c r="AM412" s="24">
        <v>0.23186442866448401</v>
      </c>
      <c r="AN412" s="24">
        <f t="shared" si="482"/>
        <v>0.76813557133551602</v>
      </c>
      <c r="AO412" s="24">
        <v>0.28968176501288401</v>
      </c>
      <c r="AP412" s="24">
        <f t="shared" si="483"/>
        <v>0.71031823498711599</v>
      </c>
      <c r="AQ412" s="24">
        <v>0.14194169032344001</v>
      </c>
      <c r="AR412" s="24">
        <f t="shared" si="484"/>
        <v>0.85805830967655994</v>
      </c>
      <c r="AS412" s="24">
        <f t="shared" si="485"/>
        <v>0.20379795638773579</v>
      </c>
      <c r="AT412" s="25">
        <f t="shared" si="451"/>
        <v>0.79620204361226421</v>
      </c>
      <c r="AU412" s="213">
        <v>0.239219819185404</v>
      </c>
      <c r="AV412" s="213">
        <f t="shared" si="486"/>
        <v>0.76078018081459597</v>
      </c>
      <c r="AW412" s="213">
        <v>0.29499245685670999</v>
      </c>
      <c r="AX412" s="213">
        <f t="shared" ref="AX412" si="514">1-AW412</f>
        <v>0.70500754314329006</v>
      </c>
      <c r="AY412" s="213">
        <v>0.155537526655287</v>
      </c>
      <c r="AZ412" s="213">
        <f t="shared" si="497"/>
        <v>0.84446247334471303</v>
      </c>
      <c r="BA412" s="213">
        <f t="shared" si="488"/>
        <v>0.2135536712859506</v>
      </c>
      <c r="BB412" s="213">
        <f t="shared" si="489"/>
        <v>0.78644632871404951</v>
      </c>
      <c r="BC412" s="38">
        <v>0.224816779584882</v>
      </c>
      <c r="BD412" s="38">
        <f t="shared" si="490"/>
        <v>0.775183220415118</v>
      </c>
      <c r="BE412" s="38">
        <v>0.28779876521129499</v>
      </c>
      <c r="BF412" s="38">
        <f t="shared" si="490"/>
        <v>0.71220123478870501</v>
      </c>
      <c r="BG412" s="38">
        <v>0.15581787598930999</v>
      </c>
      <c r="BH412" s="38">
        <f t="shared" si="491"/>
        <v>0.84418212401069004</v>
      </c>
      <c r="BI412" s="38">
        <v>0.20756314062499387</v>
      </c>
      <c r="BJ412" s="38">
        <v>0.79243685937500619</v>
      </c>
      <c r="BK412" s="39">
        <v>0.21871235052603599</v>
      </c>
      <c r="BL412" s="39">
        <f t="shared" si="492"/>
        <v>0.78128764947396401</v>
      </c>
      <c r="BM412" s="39">
        <v>0.28274293001524198</v>
      </c>
      <c r="BN412" s="39">
        <f t="shared" si="493"/>
        <v>0.71725706998475802</v>
      </c>
      <c r="BO412" s="39">
        <v>0.14989391645024899</v>
      </c>
      <c r="BP412" s="39">
        <f t="shared" si="481"/>
        <v>0.85010608354975103</v>
      </c>
      <c r="BQ412" s="39">
        <v>0.20178290413369138</v>
      </c>
      <c r="BR412" s="39">
        <f t="shared" si="494"/>
        <v>0.79821709586630862</v>
      </c>
      <c r="BS412" s="48">
        <v>0.83690984145240999</v>
      </c>
      <c r="BT412" s="49">
        <v>0.16309015854758999</v>
      </c>
      <c r="BU412" s="219"/>
      <c r="CP412" s="21"/>
      <c r="CR412" s="21"/>
      <c r="CS412" s="22"/>
      <c r="CT412" s="22"/>
    </row>
    <row r="413" spans="38:98" x14ac:dyDescent="0.25">
      <c r="AL413" s="6">
        <v>406</v>
      </c>
      <c r="AM413" s="24">
        <v>0.23223279358254001</v>
      </c>
      <c r="AN413" s="24">
        <f t="shared" si="482"/>
        <v>0.76776720641745999</v>
      </c>
      <c r="AO413" s="24">
        <v>0.29001732898868798</v>
      </c>
      <c r="AP413" s="24">
        <f t="shared" si="483"/>
        <v>0.70998267101131196</v>
      </c>
      <c r="AQ413" s="24">
        <v>0.14228984221691399</v>
      </c>
      <c r="AR413" s="24">
        <f t="shared" si="484"/>
        <v>0.85771015778308601</v>
      </c>
      <c r="AS413" s="24">
        <f t="shared" si="485"/>
        <v>0.2041494790977661</v>
      </c>
      <c r="AT413" s="25">
        <f t="shared" si="451"/>
        <v>0.79585052090223396</v>
      </c>
      <c r="AU413" s="213">
        <v>0.23960258188276801</v>
      </c>
      <c r="AV413" s="213">
        <f t="shared" si="486"/>
        <v>0.76039741811723194</v>
      </c>
      <c r="AW413" s="213">
        <v>0.29536945793223102</v>
      </c>
      <c r="AX413" s="213">
        <f t="shared" ref="AX413" si="515">1-AW413</f>
        <v>0.70463054206776898</v>
      </c>
      <c r="AY413" s="213">
        <v>0.155924869320158</v>
      </c>
      <c r="AZ413" s="213">
        <f t="shared" si="497"/>
        <v>0.84407513067984197</v>
      </c>
      <c r="BA413" s="213">
        <f t="shared" si="488"/>
        <v>0.2139372155953439</v>
      </c>
      <c r="BB413" s="213">
        <f t="shared" si="489"/>
        <v>0.78606278440465605</v>
      </c>
      <c r="BC413" s="38">
        <v>0.225178847780139</v>
      </c>
      <c r="BD413" s="38">
        <f t="shared" si="490"/>
        <v>0.77482115221986103</v>
      </c>
      <c r="BE413" s="38">
        <v>0.288157044437021</v>
      </c>
      <c r="BF413" s="38">
        <f t="shared" si="490"/>
        <v>0.71184295556297905</v>
      </c>
      <c r="BG413" s="38">
        <v>0.15621152983408099</v>
      </c>
      <c r="BH413" s="38">
        <f t="shared" si="491"/>
        <v>0.84378847016591907</v>
      </c>
      <c r="BI413" s="38">
        <v>0.20793886675603518</v>
      </c>
      <c r="BJ413" s="38">
        <v>0.79206113324396488</v>
      </c>
      <c r="BK413" s="39">
        <v>0.219054371538286</v>
      </c>
      <c r="BL413" s="39">
        <f t="shared" si="492"/>
        <v>0.780945628461714</v>
      </c>
      <c r="BM413" s="39">
        <v>0.28309004993251302</v>
      </c>
      <c r="BN413" s="39">
        <f t="shared" si="493"/>
        <v>0.71690995006748692</v>
      </c>
      <c r="BO413" s="39">
        <v>0.150272687446319</v>
      </c>
      <c r="BP413" s="39">
        <f t="shared" si="481"/>
        <v>0.84972731255368106</v>
      </c>
      <c r="BQ413" s="39">
        <v>0.20214300288665343</v>
      </c>
      <c r="BR413" s="39">
        <f t="shared" si="494"/>
        <v>0.79785699711334668</v>
      </c>
      <c r="BS413" s="48">
        <v>0.83728742280462498</v>
      </c>
      <c r="BT413" s="49">
        <v>0.16271257719537499</v>
      </c>
      <c r="BU413" s="219"/>
      <c r="CP413" s="21"/>
      <c r="CR413" s="21"/>
      <c r="CS413" s="22"/>
      <c r="CT413" s="22"/>
    </row>
    <row r="414" spans="38:98" x14ac:dyDescent="0.25">
      <c r="AL414" s="6">
        <v>407</v>
      </c>
      <c r="AM414" s="24">
        <v>0.23259969654705301</v>
      </c>
      <c r="AN414" s="24">
        <f t="shared" si="482"/>
        <v>0.76740030345294696</v>
      </c>
      <c r="AO414" s="24">
        <v>0.29035262390393402</v>
      </c>
      <c r="AP414" s="24">
        <f t="shared" si="483"/>
        <v>0.70964737609606598</v>
      </c>
      <c r="AQ414" s="24">
        <v>0.14263793300909</v>
      </c>
      <c r="AR414" s="24">
        <f t="shared" si="484"/>
        <v>0.85736206699091</v>
      </c>
      <c r="AS414" s="24">
        <f t="shared" si="485"/>
        <v>0.20450045861167265</v>
      </c>
      <c r="AT414" s="25">
        <f t="shared" si="451"/>
        <v>0.79549954138832735</v>
      </c>
      <c r="AU414" s="213">
        <v>0.23998494589266101</v>
      </c>
      <c r="AV414" s="213">
        <f t="shared" si="486"/>
        <v>0.76001505410733894</v>
      </c>
      <c r="AW414" s="213">
        <v>0.29574596518208701</v>
      </c>
      <c r="AX414" s="213">
        <f t="shared" ref="AX414" si="516">1-AW414</f>
        <v>0.70425403481791293</v>
      </c>
      <c r="AY414" s="213">
        <v>0.15631217372976</v>
      </c>
      <c r="AZ414" s="213">
        <f t="shared" si="497"/>
        <v>0.84368782627023997</v>
      </c>
      <c r="BA414" s="213">
        <f t="shared" si="488"/>
        <v>0.21432050513429451</v>
      </c>
      <c r="BB414" s="213">
        <f t="shared" si="489"/>
        <v>0.78567949486570554</v>
      </c>
      <c r="BC414" s="38">
        <v>0.22554048987863801</v>
      </c>
      <c r="BD414" s="38">
        <f t="shared" si="490"/>
        <v>0.77445951012136205</v>
      </c>
      <c r="BE414" s="38">
        <v>0.288514835405213</v>
      </c>
      <c r="BF414" s="38">
        <f t="shared" si="490"/>
        <v>0.71148516459478706</v>
      </c>
      <c r="BG414" s="38">
        <v>0.15660511184614301</v>
      </c>
      <c r="BH414" s="38">
        <f t="shared" si="491"/>
        <v>0.84339488815385699</v>
      </c>
      <c r="BI414" s="38">
        <v>0.20831431545480256</v>
      </c>
      <c r="BJ414" s="38">
        <v>0.7916856845451975</v>
      </c>
      <c r="BK414" s="39">
        <v>0.219396241789066</v>
      </c>
      <c r="BL414" s="39">
        <f t="shared" si="492"/>
        <v>0.78060375821093397</v>
      </c>
      <c r="BM414" s="39">
        <v>0.28343668450808002</v>
      </c>
      <c r="BN414" s="39">
        <f t="shared" si="493"/>
        <v>0.71656331549191998</v>
      </c>
      <c r="BO414" s="39">
        <v>0.150651453092155</v>
      </c>
      <c r="BP414" s="39">
        <f t="shared" si="481"/>
        <v>0.849348546907845</v>
      </c>
      <c r="BQ414" s="39">
        <v>0.20250294081386014</v>
      </c>
      <c r="BR414" s="39">
        <f t="shared" si="494"/>
        <v>0.79749705918613989</v>
      </c>
      <c r="BS414" s="48">
        <v>0.83766355358897904</v>
      </c>
      <c r="BT414" s="49">
        <v>0.16233644641102099</v>
      </c>
      <c r="BU414" s="219"/>
      <c r="CP414" s="21"/>
      <c r="CR414" s="21"/>
      <c r="CS414" s="22"/>
      <c r="CT414" s="22"/>
    </row>
    <row r="415" spans="38:98" x14ac:dyDescent="0.25">
      <c r="AL415" s="6">
        <v>408</v>
      </c>
      <c r="AM415" s="24">
        <v>0.23296515683719601</v>
      </c>
      <c r="AN415" s="24">
        <f t="shared" si="482"/>
        <v>0.76703484316280401</v>
      </c>
      <c r="AO415" s="24">
        <v>0.29068764716506201</v>
      </c>
      <c r="AP415" s="24">
        <f t="shared" si="483"/>
        <v>0.70931235283493799</v>
      </c>
      <c r="AQ415" s="24">
        <v>0.142985963109584</v>
      </c>
      <c r="AR415" s="24">
        <f t="shared" si="484"/>
        <v>0.857014036890416</v>
      </c>
      <c r="AS415" s="24">
        <f t="shared" si="485"/>
        <v>0.20485090049790367</v>
      </c>
      <c r="AT415" s="25">
        <f t="shared" si="451"/>
        <v>0.79514909950209633</v>
      </c>
      <c r="AU415" s="213">
        <v>0.24036691194041501</v>
      </c>
      <c r="AV415" s="213">
        <f t="shared" si="486"/>
        <v>0.75963308805958496</v>
      </c>
      <c r="AW415" s="213">
        <v>0.29612197986611</v>
      </c>
      <c r="AX415" s="213">
        <f t="shared" ref="AX415" si="517">1-AW415</f>
        <v>0.70387802013389</v>
      </c>
      <c r="AY415" s="213">
        <v>0.15669943959970101</v>
      </c>
      <c r="AZ415" s="213">
        <f t="shared" si="497"/>
        <v>0.84330056040029899</v>
      </c>
      <c r="BA415" s="213">
        <f t="shared" si="488"/>
        <v>0.21470354028659641</v>
      </c>
      <c r="BB415" s="213">
        <f t="shared" si="489"/>
        <v>0.78529645971340356</v>
      </c>
      <c r="BC415" s="38">
        <v>0.22590170722772901</v>
      </c>
      <c r="BD415" s="38">
        <f t="shared" si="490"/>
        <v>0.77409829277227105</v>
      </c>
      <c r="BE415" s="38">
        <v>0.28887213940786</v>
      </c>
      <c r="BF415" s="38">
        <f t="shared" si="490"/>
        <v>0.71112786059214006</v>
      </c>
      <c r="BG415" s="38">
        <v>0.15699862184522301</v>
      </c>
      <c r="BH415" s="38">
        <f t="shared" si="491"/>
        <v>0.84300137815477694</v>
      </c>
      <c r="BI415" s="38">
        <v>0.20868948735320636</v>
      </c>
      <c r="BJ415" s="38">
        <v>0.79131051264679364</v>
      </c>
      <c r="BK415" s="39">
        <v>0.219737960822456</v>
      </c>
      <c r="BL415" s="39">
        <f t="shared" si="492"/>
        <v>0.780262039177544</v>
      </c>
      <c r="BM415" s="39">
        <v>0.28378283517918101</v>
      </c>
      <c r="BN415" s="39">
        <f t="shared" si="493"/>
        <v>0.71621716482081899</v>
      </c>
      <c r="BO415" s="39">
        <v>0.15103021285108001</v>
      </c>
      <c r="BP415" s="39">
        <f t="shared" si="481"/>
        <v>0.84896978714892002</v>
      </c>
      <c r="BQ415" s="39">
        <v>0.20286271785766979</v>
      </c>
      <c r="BR415" s="39">
        <f t="shared" si="494"/>
        <v>0.79713728214233026</v>
      </c>
      <c r="BS415" s="48">
        <v>0.83803823883899897</v>
      </c>
      <c r="BT415" s="49">
        <v>0.161961761161001</v>
      </c>
      <c r="BU415" s="219"/>
      <c r="CP415" s="21"/>
      <c r="CR415" s="21"/>
      <c r="CS415" s="22"/>
      <c r="CT415" s="22"/>
    </row>
    <row r="416" spans="38:98" x14ac:dyDescent="0.25">
      <c r="AL416" s="6">
        <v>409</v>
      </c>
      <c r="AM416" s="24">
        <v>0.23332919373214001</v>
      </c>
      <c r="AN416" s="24">
        <f t="shared" si="482"/>
        <v>0.76667080626785999</v>
      </c>
      <c r="AO416" s="24">
        <v>0.291022396178515</v>
      </c>
      <c r="AP416" s="24">
        <f t="shared" si="483"/>
        <v>0.708977603821485</v>
      </c>
      <c r="AQ416" s="24">
        <v>0.143333932928012</v>
      </c>
      <c r="AR416" s="24">
        <f t="shared" si="484"/>
        <v>0.856666067071988</v>
      </c>
      <c r="AS416" s="24">
        <f t="shared" si="485"/>
        <v>0.20520081032490739</v>
      </c>
      <c r="AT416" s="25">
        <f t="shared" si="451"/>
        <v>0.79479918967509267</v>
      </c>
      <c r="AU416" s="213">
        <v>0.24074848075135799</v>
      </c>
      <c r="AV416" s="213">
        <f t="shared" si="486"/>
        <v>0.75925151924864198</v>
      </c>
      <c r="AW416" s="213">
        <v>0.29649750324413299</v>
      </c>
      <c r="AX416" s="213">
        <f t="shared" ref="AX416" si="518">1-AW416</f>
        <v>0.70350249675586696</v>
      </c>
      <c r="AY416" s="213">
        <v>0.15708666664558901</v>
      </c>
      <c r="AZ416" s="213">
        <f t="shared" si="497"/>
        <v>0.84291333335441099</v>
      </c>
      <c r="BA416" s="213">
        <f t="shared" si="488"/>
        <v>0.21508632143604253</v>
      </c>
      <c r="BB416" s="213">
        <f t="shared" si="489"/>
        <v>0.78491367856395744</v>
      </c>
      <c r="BC416" s="38">
        <v>0.22626250117476199</v>
      </c>
      <c r="BD416" s="38">
        <f t="shared" si="490"/>
        <v>0.77373749882523801</v>
      </c>
      <c r="BE416" s="38">
        <v>0.28922895773695101</v>
      </c>
      <c r="BF416" s="38">
        <f t="shared" si="490"/>
        <v>0.71077104226304899</v>
      </c>
      <c r="BG416" s="38">
        <v>0.15739205965104699</v>
      </c>
      <c r="BH416" s="38">
        <f t="shared" si="491"/>
        <v>0.84260794034895303</v>
      </c>
      <c r="BI416" s="38">
        <v>0.20906438308315659</v>
      </c>
      <c r="BJ416" s="38">
        <v>0.79093561691684344</v>
      </c>
      <c r="BK416" s="39">
        <v>0.22007952818253501</v>
      </c>
      <c r="BL416" s="39">
        <f t="shared" si="492"/>
        <v>0.77992047181746504</v>
      </c>
      <c r="BM416" s="39">
        <v>0.28412850338305301</v>
      </c>
      <c r="BN416" s="39">
        <f t="shared" si="493"/>
        <v>0.71587149661694705</v>
      </c>
      <c r="BO416" s="39">
        <v>0.151408966186421</v>
      </c>
      <c r="BP416" s="39">
        <f t="shared" si="481"/>
        <v>0.84859103381357903</v>
      </c>
      <c r="BQ416" s="39">
        <v>0.20322233396044173</v>
      </c>
      <c r="BR416" s="39">
        <f t="shared" si="494"/>
        <v>0.79677766603955846</v>
      </c>
      <c r="BS416" s="48">
        <v>0.83841148358821105</v>
      </c>
      <c r="BT416" s="49">
        <v>0.16158851641178901</v>
      </c>
      <c r="BU416" s="219"/>
      <c r="CP416" s="21"/>
      <c r="CR416" s="21"/>
      <c r="CS416" s="22"/>
      <c r="CT416" s="22"/>
    </row>
    <row r="417" spans="38:98" x14ac:dyDescent="0.25">
      <c r="AL417" s="6">
        <v>410</v>
      </c>
      <c r="AM417" s="24">
        <v>0.23369182651105799</v>
      </c>
      <c r="AN417" s="24">
        <f t="shared" si="482"/>
        <v>0.76630817348894198</v>
      </c>
      <c r="AO417" s="24">
        <v>0.29135686835073499</v>
      </c>
      <c r="AP417" s="24">
        <f t="shared" si="483"/>
        <v>0.70864313164926496</v>
      </c>
      <c r="AQ417" s="24">
        <v>0.14368184287399199</v>
      </c>
      <c r="AR417" s="24">
        <f t="shared" si="484"/>
        <v>0.85631815712600801</v>
      </c>
      <c r="AS417" s="24">
        <f t="shared" si="485"/>
        <v>0.20555019366113336</v>
      </c>
      <c r="AT417" s="25">
        <f t="shared" si="451"/>
        <v>0.79444980633886675</v>
      </c>
      <c r="AU417" s="213">
        <v>0.24112965305082101</v>
      </c>
      <c r="AV417" s="213">
        <f t="shared" si="486"/>
        <v>0.75887034694917899</v>
      </c>
      <c r="AW417" s="213">
        <v>0.296872536575989</v>
      </c>
      <c r="AX417" s="213">
        <f t="shared" ref="AX417" si="519">1-AW417</f>
        <v>0.703127463424011</v>
      </c>
      <c r="AY417" s="213">
        <v>0.15747385458303201</v>
      </c>
      <c r="AZ417" s="213">
        <f t="shared" si="497"/>
        <v>0.84252614541696802</v>
      </c>
      <c r="BA417" s="213">
        <f t="shared" si="488"/>
        <v>0.21546884896642671</v>
      </c>
      <c r="BB417" s="213">
        <f t="shared" si="489"/>
        <v>0.78453115103357329</v>
      </c>
      <c r="BC417" s="38">
        <v>0.22662287306708501</v>
      </c>
      <c r="BD417" s="38">
        <f t="shared" si="490"/>
        <v>0.77337712693291505</v>
      </c>
      <c r="BE417" s="38">
        <v>0.289585291684477</v>
      </c>
      <c r="BF417" s="38">
        <f t="shared" si="490"/>
        <v>0.710414708315523</v>
      </c>
      <c r="BG417" s="38">
        <v>0.15778542508334201</v>
      </c>
      <c r="BH417" s="38">
        <f t="shared" si="491"/>
        <v>0.84221457491665797</v>
      </c>
      <c r="BI417" s="38">
        <v>0.2094390032765634</v>
      </c>
      <c r="BJ417" s="38">
        <v>0.7905609967234366</v>
      </c>
      <c r="BK417" s="39">
        <v>0.22042094341338</v>
      </c>
      <c r="BL417" s="39">
        <f t="shared" si="492"/>
        <v>0.77957905658661997</v>
      </c>
      <c r="BM417" s="39">
        <v>0.284473690556935</v>
      </c>
      <c r="BN417" s="39">
        <f t="shared" si="493"/>
        <v>0.71552630944306506</v>
      </c>
      <c r="BO417" s="39">
        <v>0.151787712561503</v>
      </c>
      <c r="BP417" s="39">
        <f t="shared" si="481"/>
        <v>0.84821228743849697</v>
      </c>
      <c r="BQ417" s="39">
        <v>0.20358178906453422</v>
      </c>
      <c r="BR417" s="39">
        <f t="shared" si="494"/>
        <v>0.79641821093546583</v>
      </c>
      <c r="BS417" s="48">
        <v>0.83878329287014297</v>
      </c>
      <c r="BT417" s="49">
        <v>0.161216707129857</v>
      </c>
      <c r="BU417" s="219"/>
      <c r="CP417" s="21"/>
      <c r="CR417" s="21"/>
      <c r="CS417" s="22"/>
      <c r="CT417" s="22"/>
    </row>
    <row r="418" spans="38:98" x14ac:dyDescent="0.25">
      <c r="AL418" s="6">
        <v>411</v>
      </c>
      <c r="AM418" s="24">
        <v>0.23405307445312401</v>
      </c>
      <c r="AN418" s="24">
        <f t="shared" si="482"/>
        <v>0.76594692554687605</v>
      </c>
      <c r="AO418" s="24">
        <v>0.29169106108816401</v>
      </c>
      <c r="AP418" s="24">
        <f t="shared" si="483"/>
        <v>0.70830893891183599</v>
      </c>
      <c r="AQ418" s="24">
        <v>0.144029693357139</v>
      </c>
      <c r="AR418" s="24">
        <f t="shared" si="484"/>
        <v>0.855970306642861</v>
      </c>
      <c r="AS418" s="24">
        <f t="shared" si="485"/>
        <v>0.20589905607503012</v>
      </c>
      <c r="AT418" s="25">
        <f t="shared" si="451"/>
        <v>0.79410094392496999</v>
      </c>
      <c r="AU418" s="213">
        <v>0.24151042956413199</v>
      </c>
      <c r="AV418" s="213">
        <f t="shared" si="486"/>
        <v>0.75848957043586807</v>
      </c>
      <c r="AW418" s="213">
        <v>0.29724708112150799</v>
      </c>
      <c r="AX418" s="213">
        <f t="shared" ref="AX418" si="520">1-AW418</f>
        <v>0.70275291887849201</v>
      </c>
      <c r="AY418" s="213">
        <v>0.15786100312763801</v>
      </c>
      <c r="AZ418" s="213">
        <f t="shared" si="497"/>
        <v>0.84213899687236204</v>
      </c>
      <c r="BA418" s="213">
        <f t="shared" si="488"/>
        <v>0.21585112326154124</v>
      </c>
      <c r="BB418" s="213">
        <f t="shared" si="489"/>
        <v>0.78414887673845879</v>
      </c>
      <c r="BC418" s="38">
        <v>0.22698282425204899</v>
      </c>
      <c r="BD418" s="38">
        <f t="shared" si="490"/>
        <v>0.77301717574795104</v>
      </c>
      <c r="BE418" s="38">
        <v>0.28994114254242698</v>
      </c>
      <c r="BF418" s="38">
        <f t="shared" si="490"/>
        <v>0.71005885745757302</v>
      </c>
      <c r="BG418" s="38">
        <v>0.158178717961834</v>
      </c>
      <c r="BH418" s="38">
        <f t="shared" si="491"/>
        <v>0.84182128203816597</v>
      </c>
      <c r="BI418" s="38">
        <v>0.20981334856533704</v>
      </c>
      <c r="BJ418" s="38">
        <v>0.79018665143466293</v>
      </c>
      <c r="BK418" s="39">
        <v>0.22076220605907099</v>
      </c>
      <c r="BL418" s="39">
        <f t="shared" si="492"/>
        <v>0.77923779394092896</v>
      </c>
      <c r="BM418" s="39">
        <v>0.28481839813806398</v>
      </c>
      <c r="BN418" s="39">
        <f t="shared" si="493"/>
        <v>0.71518160186193602</v>
      </c>
      <c r="BO418" s="39">
        <v>0.15216645143964899</v>
      </c>
      <c r="BP418" s="39">
        <f t="shared" si="481"/>
        <v>0.84783354856035098</v>
      </c>
      <c r="BQ418" s="39">
        <v>0.20394108311230524</v>
      </c>
      <c r="BR418" s="39">
        <f t="shared" si="494"/>
        <v>0.7960589168876947</v>
      </c>
      <c r="BS418" s="48">
        <v>0.839153671718321</v>
      </c>
      <c r="BT418" s="49">
        <v>0.160846328281679</v>
      </c>
      <c r="BU418" s="219"/>
      <c r="CP418" s="21"/>
      <c r="CR418" s="21"/>
      <c r="CS418" s="22"/>
      <c r="CT418" s="22"/>
    </row>
    <row r="419" spans="38:98" x14ac:dyDescent="0.25">
      <c r="AL419" s="6">
        <v>412</v>
      </c>
      <c r="AM419" s="24">
        <v>0.23441295683750901</v>
      </c>
      <c r="AN419" s="24">
        <f t="shared" si="482"/>
        <v>0.76558704316249093</v>
      </c>
      <c r="AO419" s="24">
        <v>0.29202497179724402</v>
      </c>
      <c r="AP419" s="24">
        <f t="shared" si="483"/>
        <v>0.70797502820275593</v>
      </c>
      <c r="AQ419" s="24">
        <v>0.14437748478707099</v>
      </c>
      <c r="AR419" s="24">
        <f t="shared" si="484"/>
        <v>0.85562251521292898</v>
      </c>
      <c r="AS419" s="24">
        <f t="shared" si="485"/>
        <v>0.20624740313504658</v>
      </c>
      <c r="AT419" s="25">
        <f t="shared" si="451"/>
        <v>0.79375259686495347</v>
      </c>
      <c r="AU419" s="213">
        <v>0.24189081101662199</v>
      </c>
      <c r="AV419" s="213">
        <f t="shared" si="486"/>
        <v>0.75810918898337798</v>
      </c>
      <c r="AW419" s="213">
        <v>0.29762113814052499</v>
      </c>
      <c r="AX419" s="213">
        <f t="shared" ref="AX419" si="521">1-AW419</f>
        <v>0.70237886185947507</v>
      </c>
      <c r="AY419" s="213">
        <v>0.15824811199501701</v>
      </c>
      <c r="AZ419" s="213">
        <f t="shared" si="497"/>
        <v>0.84175188800498302</v>
      </c>
      <c r="BA419" s="213">
        <f t="shared" si="488"/>
        <v>0.2162331447051814</v>
      </c>
      <c r="BB419" s="213">
        <f t="shared" si="489"/>
        <v>0.78376685529481871</v>
      </c>
      <c r="BC419" s="38">
        <v>0.22734235607700301</v>
      </c>
      <c r="BD419" s="38">
        <f t="shared" si="490"/>
        <v>0.77265764392299696</v>
      </c>
      <c r="BE419" s="38">
        <v>0.29029651160279002</v>
      </c>
      <c r="BF419" s="38">
        <f t="shared" si="490"/>
        <v>0.70970348839720998</v>
      </c>
      <c r="BG419" s="38">
        <v>0.15857193810624901</v>
      </c>
      <c r="BH419" s="38">
        <f t="shared" si="491"/>
        <v>0.84142806189375097</v>
      </c>
      <c r="BI419" s="38">
        <v>0.21018741958138717</v>
      </c>
      <c r="BJ419" s="38">
        <v>0.78981258041861291</v>
      </c>
      <c r="BK419" s="39">
        <v>0.22110331566368599</v>
      </c>
      <c r="BL419" s="39">
        <f t="shared" si="492"/>
        <v>0.77889668433631398</v>
      </c>
      <c r="BM419" s="39">
        <v>0.285162627563678</v>
      </c>
      <c r="BN419" s="39">
        <f t="shared" si="493"/>
        <v>0.71483737243632195</v>
      </c>
      <c r="BO419" s="39">
        <v>0.15254518228418601</v>
      </c>
      <c r="BP419" s="39">
        <f t="shared" si="481"/>
        <v>0.84745481771581399</v>
      </c>
      <c r="BQ419" s="39">
        <v>0.20430021604611415</v>
      </c>
      <c r="BR419" s="39">
        <f t="shared" si="494"/>
        <v>0.79569978395388585</v>
      </c>
      <c r="BS419" s="48">
        <v>0.83952262516627196</v>
      </c>
      <c r="BT419" s="49">
        <v>0.16047737483372801</v>
      </c>
      <c r="BU419" s="219"/>
      <c r="CP419" s="21"/>
      <c r="CR419" s="21"/>
      <c r="CS419" s="22"/>
      <c r="CT419" s="22"/>
    </row>
    <row r="420" spans="38:98" x14ac:dyDescent="0.25">
      <c r="AL420" s="6">
        <v>413</v>
      </c>
      <c r="AM420" s="24">
        <v>0.23477149294338701</v>
      </c>
      <c r="AN420" s="24">
        <f t="shared" si="482"/>
        <v>0.76522850705661294</v>
      </c>
      <c r="AO420" s="24">
        <v>0.29235859788441798</v>
      </c>
      <c r="AP420" s="24">
        <f t="shared" si="483"/>
        <v>0.70764140211558202</v>
      </c>
      <c r="AQ420" s="24">
        <v>0.14472521757340501</v>
      </c>
      <c r="AR420" s="24">
        <f t="shared" si="484"/>
        <v>0.85527478242659494</v>
      </c>
      <c r="AS420" s="24">
        <f t="shared" si="485"/>
        <v>0.20659524040963242</v>
      </c>
      <c r="AT420" s="25">
        <f t="shared" si="451"/>
        <v>0.79340475959036749</v>
      </c>
      <c r="AU420" s="213">
        <v>0.24227079813362101</v>
      </c>
      <c r="AV420" s="213">
        <f t="shared" si="486"/>
        <v>0.75772920186637904</v>
      </c>
      <c r="AW420" s="213">
        <v>0.29799470889287</v>
      </c>
      <c r="AX420" s="213">
        <f t="shared" ref="AX420" si="522">1-AW420</f>
        <v>0.70200529110712995</v>
      </c>
      <c r="AY420" s="213">
        <v>0.158635180900774</v>
      </c>
      <c r="AZ420" s="213">
        <f t="shared" si="497"/>
        <v>0.841364819099226</v>
      </c>
      <c r="BA420" s="213">
        <f t="shared" si="488"/>
        <v>0.21661491368113867</v>
      </c>
      <c r="BB420" s="213">
        <f t="shared" si="489"/>
        <v>0.78338508631886139</v>
      </c>
      <c r="BC420" s="38">
        <v>0.22770146988929699</v>
      </c>
      <c r="BD420" s="38">
        <f t="shared" si="490"/>
        <v>0.77229853011070304</v>
      </c>
      <c r="BE420" s="38">
        <v>0.29065140015755703</v>
      </c>
      <c r="BF420" s="38">
        <f t="shared" si="490"/>
        <v>0.70934859984244292</v>
      </c>
      <c r="BG420" s="38">
        <v>0.15896508533631601</v>
      </c>
      <c r="BH420" s="38">
        <f t="shared" si="491"/>
        <v>0.84103491466368396</v>
      </c>
      <c r="BI420" s="38">
        <v>0.21056121695662555</v>
      </c>
      <c r="BJ420" s="38">
        <v>0.78943878304337445</v>
      </c>
      <c r="BK420" s="39">
        <v>0.22144427177130399</v>
      </c>
      <c r="BL420" s="39">
        <f t="shared" si="492"/>
        <v>0.77855572822869601</v>
      </c>
      <c r="BM420" s="39">
        <v>0.28550638027101599</v>
      </c>
      <c r="BN420" s="39">
        <f t="shared" si="493"/>
        <v>0.71449361972898395</v>
      </c>
      <c r="BO420" s="39">
        <v>0.15292390455843899</v>
      </c>
      <c r="BP420" s="39">
        <f t="shared" si="481"/>
        <v>0.84707609544156104</v>
      </c>
      <c r="BQ420" s="39">
        <v>0.20465918780831985</v>
      </c>
      <c r="BR420" s="39">
        <f t="shared" si="494"/>
        <v>0.79534081219168007</v>
      </c>
      <c r="BS420" s="48">
        <v>0.839890158247521</v>
      </c>
      <c r="BT420" s="49">
        <v>0.160109841752479</v>
      </c>
      <c r="BU420" s="219"/>
      <c r="CP420" s="21"/>
      <c r="CR420" s="21"/>
      <c r="CS420" s="22"/>
      <c r="CT420" s="22"/>
    </row>
    <row r="421" spans="38:98" x14ac:dyDescent="0.25">
      <c r="AL421" s="6">
        <v>414</v>
      </c>
      <c r="AM421" s="24">
        <v>0.235128702049931</v>
      </c>
      <c r="AN421" s="24">
        <f t="shared" si="482"/>
        <v>0.76487129795006903</v>
      </c>
      <c r="AO421" s="24">
        <v>0.29269193675612698</v>
      </c>
      <c r="AP421" s="24">
        <f t="shared" si="483"/>
        <v>0.70730806324387308</v>
      </c>
      <c r="AQ421" s="24">
        <v>0.145072892125757</v>
      </c>
      <c r="AR421" s="24">
        <f t="shared" si="484"/>
        <v>0.85492710787424298</v>
      </c>
      <c r="AS421" s="24">
        <f t="shared" si="485"/>
        <v>0.20694257346723605</v>
      </c>
      <c r="AT421" s="25">
        <f t="shared" si="451"/>
        <v>0.79305742653276401</v>
      </c>
      <c r="AU421" s="213">
        <v>0.24265039164045701</v>
      </c>
      <c r="AV421" s="213">
        <f t="shared" si="486"/>
        <v>0.75734960835954301</v>
      </c>
      <c r="AW421" s="213">
        <v>0.29836779463837698</v>
      </c>
      <c r="AX421" s="213">
        <f t="shared" ref="AX421" si="523">1-AW421</f>
        <v>0.70163220536162307</v>
      </c>
      <c r="AY421" s="213">
        <v>0.15902220956051999</v>
      </c>
      <c r="AZ421" s="213">
        <f t="shared" si="497"/>
        <v>0.84097779043947996</v>
      </c>
      <c r="BA421" s="213">
        <f t="shared" si="488"/>
        <v>0.21699643057320758</v>
      </c>
      <c r="BB421" s="213">
        <f t="shared" si="489"/>
        <v>0.7830035694267925</v>
      </c>
      <c r="BC421" s="38">
        <v>0.22806016703627999</v>
      </c>
      <c r="BD421" s="38">
        <f t="shared" si="490"/>
        <v>0.77193983296372004</v>
      </c>
      <c r="BE421" s="38">
        <v>0.29100580949871702</v>
      </c>
      <c r="BF421" s="38">
        <f t="shared" si="490"/>
        <v>0.70899419050128298</v>
      </c>
      <c r="BG421" s="38">
        <v>0.15935815947175899</v>
      </c>
      <c r="BH421" s="38">
        <f t="shared" si="491"/>
        <v>0.84064184052824098</v>
      </c>
      <c r="BI421" s="38">
        <v>0.21093474132296086</v>
      </c>
      <c r="BJ421" s="38">
        <v>0.78906525867703925</v>
      </c>
      <c r="BK421" s="39">
        <v>0.22178507392600399</v>
      </c>
      <c r="BL421" s="39">
        <f t="shared" si="492"/>
        <v>0.77821492607399601</v>
      </c>
      <c r="BM421" s="39">
        <v>0.28584965769731402</v>
      </c>
      <c r="BN421" s="39">
        <f t="shared" si="493"/>
        <v>0.71415034230268604</v>
      </c>
      <c r="BO421" s="39">
        <v>0.15330261772573101</v>
      </c>
      <c r="BP421" s="39">
        <f t="shared" si="481"/>
        <v>0.84669738227426894</v>
      </c>
      <c r="BQ421" s="39">
        <v>0.20501799834127976</v>
      </c>
      <c r="BR421" s="39">
        <f t="shared" si="494"/>
        <v>0.79498200165872035</v>
      </c>
      <c r="BS421" s="48">
        <v>0.84025627599559605</v>
      </c>
      <c r="BT421" s="42">
        <v>0.15974372400440401</v>
      </c>
      <c r="BU421" s="219"/>
      <c r="CP421" s="21"/>
      <c r="CR421" s="21"/>
      <c r="CS421" s="22"/>
      <c r="CT421" s="22"/>
    </row>
    <row r="422" spans="38:98" x14ac:dyDescent="0.25">
      <c r="AL422" s="6">
        <v>415</v>
      </c>
      <c r="AM422" s="24">
        <v>0.235484603436313</v>
      </c>
      <c r="AN422" s="24">
        <f t="shared" si="482"/>
        <v>0.76451539656368706</v>
      </c>
      <c r="AO422" s="24">
        <v>0.29302498581881398</v>
      </c>
      <c r="AP422" s="24">
        <f t="shared" si="483"/>
        <v>0.70697501418118602</v>
      </c>
      <c r="AQ422" s="24">
        <v>0.145420508853744</v>
      </c>
      <c r="AR422" s="24">
        <f t="shared" si="484"/>
        <v>0.85457949114625598</v>
      </c>
      <c r="AS422" s="24">
        <f t="shared" si="485"/>
        <v>0.20728940787630648</v>
      </c>
      <c r="AT422" s="25">
        <f t="shared" si="451"/>
        <v>0.79271059212369355</v>
      </c>
      <c r="AU422" s="213">
        <v>0.24302959226246201</v>
      </c>
      <c r="AV422" s="213">
        <f t="shared" si="486"/>
        <v>0.75697040773753799</v>
      </c>
      <c r="AW422" s="213">
        <v>0.29874039663687701</v>
      </c>
      <c r="AX422" s="213">
        <f t="shared" ref="AX422" si="524">1-AW422</f>
        <v>0.70125960336312299</v>
      </c>
      <c r="AY422" s="213">
        <v>0.159409197689861</v>
      </c>
      <c r="AZ422" s="213">
        <f t="shared" si="497"/>
        <v>0.84059080231013894</v>
      </c>
      <c r="BA422" s="213">
        <f t="shared" si="488"/>
        <v>0.21737769576518098</v>
      </c>
      <c r="BB422" s="213">
        <f t="shared" si="489"/>
        <v>0.78262230423481904</v>
      </c>
      <c r="BC422" s="38">
        <v>0.22841844886530199</v>
      </c>
      <c r="BD422" s="38">
        <f t="shared" si="490"/>
        <v>0.77158155113469795</v>
      </c>
      <c r="BE422" s="38">
        <v>0.291359740918259</v>
      </c>
      <c r="BF422" s="38">
        <f t="shared" si="490"/>
        <v>0.708640259081741</v>
      </c>
      <c r="BG422" s="38">
        <v>0.15975116033230599</v>
      </c>
      <c r="BH422" s="38">
        <f t="shared" si="491"/>
        <v>0.84024883966769404</v>
      </c>
      <c r="BI422" s="38">
        <v>0.21130799331230396</v>
      </c>
      <c r="BJ422" s="38">
        <v>0.78869200668769612</v>
      </c>
      <c r="BK422" s="39">
        <v>0.22212572167186401</v>
      </c>
      <c r="BL422" s="39">
        <f t="shared" si="492"/>
        <v>0.77787427832813605</v>
      </c>
      <c r="BM422" s="39">
        <v>0.28619246127981102</v>
      </c>
      <c r="BN422" s="39">
        <f t="shared" si="493"/>
        <v>0.71380753872018898</v>
      </c>
      <c r="BO422" s="39">
        <v>0.15368132124938999</v>
      </c>
      <c r="BP422" s="39">
        <f t="shared" si="481"/>
        <v>0.84631867875061007</v>
      </c>
      <c r="BQ422" s="39">
        <v>0.2053766475873538</v>
      </c>
      <c r="BR422" s="39">
        <f t="shared" si="494"/>
        <v>0.79462335241264626</v>
      </c>
      <c r="BS422" s="48">
        <v>0.84062098344402403</v>
      </c>
      <c r="BT422" s="49">
        <v>0.159379016555976</v>
      </c>
      <c r="BU422" s="219"/>
      <c r="CP422" s="21"/>
      <c r="CR422" s="21"/>
      <c r="CS422" s="22"/>
      <c r="CT422" s="22"/>
    </row>
    <row r="423" spans="38:98" x14ac:dyDescent="0.25">
      <c r="AL423" s="6">
        <v>416</v>
      </c>
      <c r="AM423" s="24">
        <v>0.23583921638170599</v>
      </c>
      <c r="AN423" s="24">
        <f t="shared" si="482"/>
        <v>0.76416078361829398</v>
      </c>
      <c r="AO423" s="24">
        <v>0.29335774247892099</v>
      </c>
      <c r="AP423" s="24">
        <f t="shared" si="483"/>
        <v>0.70664225752107901</v>
      </c>
      <c r="AQ423" s="24">
        <v>0.14576806816698201</v>
      </c>
      <c r="AR423" s="24">
        <f t="shared" si="484"/>
        <v>0.85423193183301804</v>
      </c>
      <c r="AS423" s="24">
        <f t="shared" si="485"/>
        <v>0.2076357492052924</v>
      </c>
      <c r="AT423" s="25">
        <f t="shared" si="451"/>
        <v>0.79236425079470774</v>
      </c>
      <c r="AU423" s="213">
        <v>0.243408400724964</v>
      </c>
      <c r="AV423" s="213">
        <f t="shared" si="486"/>
        <v>0.75659159927503605</v>
      </c>
      <c r="AW423" s="213">
        <v>0.299112516148204</v>
      </c>
      <c r="AX423" s="213">
        <f t="shared" ref="AX423" si="525">1-AW423</f>
        <v>0.700887483851796</v>
      </c>
      <c r="AY423" s="213">
        <v>0.159796145004407</v>
      </c>
      <c r="AZ423" s="213">
        <f t="shared" si="497"/>
        <v>0.84020385499559302</v>
      </c>
      <c r="BA423" s="213">
        <f t="shared" si="488"/>
        <v>0.21775870964085298</v>
      </c>
      <c r="BB423" s="213">
        <f t="shared" si="489"/>
        <v>0.78224129035914713</v>
      </c>
      <c r="BC423" s="38">
        <v>0.22877631672371199</v>
      </c>
      <c r="BD423" s="38">
        <f t="shared" si="490"/>
        <v>0.77122368327628799</v>
      </c>
      <c r="BE423" s="38">
        <v>0.291713195708174</v>
      </c>
      <c r="BF423" s="38">
        <f t="shared" si="490"/>
        <v>0.708286804291826</v>
      </c>
      <c r="BG423" s="38">
        <v>0.16014408773768299</v>
      </c>
      <c r="BH423" s="38">
        <f t="shared" si="491"/>
        <v>0.83985591226231704</v>
      </c>
      <c r="BI423" s="38">
        <v>0.21168097355656493</v>
      </c>
      <c r="BJ423" s="38">
        <v>0.7883190264434351</v>
      </c>
      <c r="BK423" s="39">
        <v>0.222466214552962</v>
      </c>
      <c r="BL423" s="39">
        <f t="shared" si="492"/>
        <v>0.777533785447038</v>
      </c>
      <c r="BM423" s="39">
        <v>0.28653479245574498</v>
      </c>
      <c r="BN423" s="39">
        <f t="shared" si="493"/>
        <v>0.71346520754425502</v>
      </c>
      <c r="BO423" s="39">
        <v>0.15406001459273799</v>
      </c>
      <c r="BP423" s="39">
        <f t="shared" si="481"/>
        <v>0.84593998540726201</v>
      </c>
      <c r="BQ423" s="39">
        <v>0.20573513548889907</v>
      </c>
      <c r="BR423" s="39">
        <f t="shared" si="494"/>
        <v>0.79426486451110101</v>
      </c>
      <c r="BS423" s="48">
        <v>0.84098428562632999</v>
      </c>
      <c r="BT423" s="49">
        <v>0.15901571437366999</v>
      </c>
      <c r="BU423" s="219"/>
      <c r="CP423" s="21"/>
      <c r="CR423" s="21"/>
      <c r="CS423" s="22"/>
      <c r="CT423" s="22"/>
    </row>
    <row r="424" spans="38:98" x14ac:dyDescent="0.25">
      <c r="AL424" s="6">
        <v>417</v>
      </c>
      <c r="AM424" s="24">
        <v>0.23619256016528201</v>
      </c>
      <c r="AN424" s="24">
        <f t="shared" si="482"/>
        <v>0.76380743983471799</v>
      </c>
      <c r="AO424" s="24">
        <v>0.29369020414288899</v>
      </c>
      <c r="AP424" s="24">
        <f t="shared" si="483"/>
        <v>0.70630979585711096</v>
      </c>
      <c r="AQ424" s="24">
        <v>0.146115570475088</v>
      </c>
      <c r="AR424" s="24">
        <f t="shared" si="484"/>
        <v>0.85388442952491195</v>
      </c>
      <c r="AS424" s="24">
        <f t="shared" si="485"/>
        <v>0.2079816030226424</v>
      </c>
      <c r="AT424" s="25">
        <f t="shared" si="451"/>
        <v>0.79201839697735754</v>
      </c>
      <c r="AU424" s="213">
        <v>0.243786817753293</v>
      </c>
      <c r="AV424" s="213">
        <f t="shared" si="486"/>
        <v>0.75621318224670697</v>
      </c>
      <c r="AW424" s="213">
        <v>0.29948415443218901</v>
      </c>
      <c r="AX424" s="213">
        <f t="shared" ref="AX424" si="526">1-AW424</f>
        <v>0.70051584556781099</v>
      </c>
      <c r="AY424" s="213">
        <v>0.16018305121976401</v>
      </c>
      <c r="AZ424" s="213">
        <f t="shared" si="497"/>
        <v>0.83981694878023605</v>
      </c>
      <c r="BA424" s="213">
        <f t="shared" si="488"/>
        <v>0.21813947258401573</v>
      </c>
      <c r="BB424" s="213">
        <f t="shared" si="489"/>
        <v>0.78186052741598433</v>
      </c>
      <c r="BC424" s="38">
        <v>0.22913377195886001</v>
      </c>
      <c r="BD424" s="38">
        <f t="shared" si="490"/>
        <v>0.77086622804114002</v>
      </c>
      <c r="BE424" s="38">
        <v>0.29206617516045202</v>
      </c>
      <c r="BF424" s="38">
        <f t="shared" si="490"/>
        <v>0.70793382483954792</v>
      </c>
      <c r="BG424" s="38">
        <v>0.16053694150761599</v>
      </c>
      <c r="BH424" s="38">
        <f t="shared" si="491"/>
        <v>0.83946305849238401</v>
      </c>
      <c r="BI424" s="38">
        <v>0.2120536826876539</v>
      </c>
      <c r="BJ424" s="38">
        <v>0.7879463173123461</v>
      </c>
      <c r="BK424" s="39">
        <v>0.22280655211337799</v>
      </c>
      <c r="BL424" s="39">
        <f t="shared" si="492"/>
        <v>0.77719344788662204</v>
      </c>
      <c r="BM424" s="39">
        <v>0.28687665266235302</v>
      </c>
      <c r="BN424" s="39">
        <f t="shared" si="493"/>
        <v>0.71312334733764704</v>
      </c>
      <c r="BO424" s="39">
        <v>0.154438697219102</v>
      </c>
      <c r="BP424" s="39">
        <f t="shared" si="481"/>
        <v>0.84556130278089803</v>
      </c>
      <c r="BQ424" s="39">
        <v>0.20609346198827527</v>
      </c>
      <c r="BR424" s="39">
        <f t="shared" si="494"/>
        <v>0.79390653801172473</v>
      </c>
      <c r="BS424" s="48">
        <v>0.84134618757604196</v>
      </c>
      <c r="BT424" s="49">
        <v>0.15865381242395801</v>
      </c>
      <c r="BU424" s="219"/>
      <c r="CP424" s="21"/>
      <c r="CR424" s="21"/>
      <c r="CS424" s="22"/>
      <c r="CT424" s="22"/>
    </row>
    <row r="425" spans="38:98" x14ac:dyDescent="0.25">
      <c r="AL425" s="6">
        <v>418</v>
      </c>
      <c r="AM425" s="24">
        <v>0.236544654066214</v>
      </c>
      <c r="AN425" s="24">
        <f t="shared" si="482"/>
        <v>0.76345534593378606</v>
      </c>
      <c r="AO425" s="24">
        <v>0.29402236821716099</v>
      </c>
      <c r="AP425" s="24">
        <f t="shared" si="483"/>
        <v>0.70597763178283901</v>
      </c>
      <c r="AQ425" s="24">
        <v>0.14646301618767901</v>
      </c>
      <c r="AR425" s="24">
        <f t="shared" si="484"/>
        <v>0.85353698381232102</v>
      </c>
      <c r="AS425" s="24">
        <f t="shared" si="485"/>
        <v>0.20832697489680574</v>
      </c>
      <c r="AT425" s="25">
        <f t="shared" si="451"/>
        <v>0.79167302510319426</v>
      </c>
      <c r="AU425" s="213">
        <v>0.244164844072778</v>
      </c>
      <c r="AV425" s="213">
        <f t="shared" si="486"/>
        <v>0.75583515592722206</v>
      </c>
      <c r="AW425" s="213">
        <v>0.299855312748665</v>
      </c>
      <c r="AX425" s="213">
        <f t="shared" ref="AX425" si="527">1-AW425</f>
        <v>0.70014468725133505</v>
      </c>
      <c r="AY425" s="213">
        <v>0.160569916051542</v>
      </c>
      <c r="AZ425" s="213">
        <f t="shared" si="497"/>
        <v>0.83943008394845797</v>
      </c>
      <c r="BA425" s="213">
        <f t="shared" si="488"/>
        <v>0.21851998497846348</v>
      </c>
      <c r="BB425" s="213">
        <f t="shared" si="489"/>
        <v>0.78148001502153663</v>
      </c>
      <c r="BC425" s="38">
        <v>0.229490815918095</v>
      </c>
      <c r="BD425" s="38">
        <f t="shared" si="490"/>
        <v>0.77050918408190494</v>
      </c>
      <c r="BE425" s="38">
        <v>0.29241868056708098</v>
      </c>
      <c r="BF425" s="38">
        <f t="shared" si="490"/>
        <v>0.70758131943291902</v>
      </c>
      <c r="BG425" s="38">
        <v>0.16092972146183299</v>
      </c>
      <c r="BH425" s="38">
        <f t="shared" si="491"/>
        <v>0.83907027853816696</v>
      </c>
      <c r="BI425" s="38">
        <v>0.21242612133748123</v>
      </c>
      <c r="BJ425" s="38">
        <v>0.78757387866251882</v>
      </c>
      <c r="BK425" s="39">
        <v>0.223146733897191</v>
      </c>
      <c r="BL425" s="39">
        <f t="shared" si="492"/>
        <v>0.77685326610280903</v>
      </c>
      <c r="BM425" s="39">
        <v>0.28721804333687401</v>
      </c>
      <c r="BN425" s="39">
        <f t="shared" si="493"/>
        <v>0.71278195666312594</v>
      </c>
      <c r="BO425" s="39">
        <v>0.154817368591807</v>
      </c>
      <c r="BP425" s="39">
        <f t="shared" si="481"/>
        <v>0.84518263140819294</v>
      </c>
      <c r="BQ425" s="39">
        <v>0.20645162702784148</v>
      </c>
      <c r="BR425" s="39">
        <f t="shared" si="494"/>
        <v>0.79354837297215852</v>
      </c>
      <c r="BS425" s="48">
        <v>0.84170669432668699</v>
      </c>
      <c r="BT425" s="49">
        <v>0.15829330567331301</v>
      </c>
      <c r="BU425" s="219"/>
      <c r="CP425" s="21"/>
      <c r="CR425" s="21"/>
      <c r="CS425" s="22"/>
      <c r="CT425" s="22"/>
    </row>
    <row r="426" spans="38:98" x14ac:dyDescent="0.25">
      <c r="AL426" s="6">
        <v>419</v>
      </c>
      <c r="AM426" s="24">
        <v>0.23689551736367601</v>
      </c>
      <c r="AN426" s="24">
        <f t="shared" si="482"/>
        <v>0.76310448263632402</v>
      </c>
      <c r="AO426" s="24">
        <v>0.29435423210817901</v>
      </c>
      <c r="AP426" s="24">
        <f t="shared" si="483"/>
        <v>0.70564576789182099</v>
      </c>
      <c r="AQ426" s="24">
        <v>0.14681040571437201</v>
      </c>
      <c r="AR426" s="24">
        <f t="shared" si="484"/>
        <v>0.85318959428562802</v>
      </c>
      <c r="AS426" s="24">
        <f t="shared" si="485"/>
        <v>0.20867187039623186</v>
      </c>
      <c r="AT426" s="25">
        <f t="shared" si="451"/>
        <v>0.79132812960376819</v>
      </c>
      <c r="AU426" s="213">
        <v>0.24454248040875101</v>
      </c>
      <c r="AV426" s="213">
        <f t="shared" si="486"/>
        <v>0.75545751959124896</v>
      </c>
      <c r="AW426" s="213">
        <v>0.300225992357464</v>
      </c>
      <c r="AX426" s="213">
        <f t="shared" ref="AX426" si="528">1-AW426</f>
        <v>0.69977400764253606</v>
      </c>
      <c r="AY426" s="213">
        <v>0.160956739215349</v>
      </c>
      <c r="AZ426" s="213">
        <f t="shared" si="497"/>
        <v>0.83904326078465097</v>
      </c>
      <c r="BA426" s="213">
        <f t="shared" si="488"/>
        <v>0.21890024720799006</v>
      </c>
      <c r="BB426" s="213">
        <f t="shared" si="489"/>
        <v>0.78109975279200994</v>
      </c>
      <c r="BC426" s="38">
        <v>0.22984744994876799</v>
      </c>
      <c r="BD426" s="38">
        <f t="shared" si="490"/>
        <v>0.77015255005123207</v>
      </c>
      <c r="BE426" s="38">
        <v>0.29277071322005099</v>
      </c>
      <c r="BF426" s="38">
        <f t="shared" si="490"/>
        <v>0.70722928677994901</v>
      </c>
      <c r="BG426" s="38">
        <v>0.16132242742006001</v>
      </c>
      <c r="BH426" s="38">
        <f t="shared" si="491"/>
        <v>0.83867757257994002</v>
      </c>
      <c r="BI426" s="38">
        <v>0.2127982901379574</v>
      </c>
      <c r="BJ426" s="38">
        <v>0.78720170986204274</v>
      </c>
      <c r="BK426" s="39">
        <v>0.22348675944847801</v>
      </c>
      <c r="BL426" s="39">
        <f t="shared" si="492"/>
        <v>0.77651324055152204</v>
      </c>
      <c r="BM426" s="39">
        <v>0.28755896591654401</v>
      </c>
      <c r="BN426" s="39">
        <f t="shared" si="493"/>
        <v>0.71244103408345594</v>
      </c>
      <c r="BO426" s="39">
        <v>0.15519602817417699</v>
      </c>
      <c r="BP426" s="39">
        <f t="shared" si="481"/>
        <v>0.84480397182582301</v>
      </c>
      <c r="BQ426" s="39">
        <v>0.20680963054995471</v>
      </c>
      <c r="BR426" s="39">
        <f t="shared" si="494"/>
        <v>0.79319036945004529</v>
      </c>
      <c r="BS426" s="48">
        <v>0.842065810911789</v>
      </c>
      <c r="BT426" s="49">
        <v>0.157934189088211</v>
      </c>
      <c r="BU426" s="219"/>
      <c r="CP426" s="21"/>
      <c r="CR426" s="21"/>
      <c r="CS426" s="22"/>
      <c r="CT426" s="22"/>
    </row>
    <row r="427" spans="38:98" x14ac:dyDescent="0.25">
      <c r="AL427" s="6">
        <v>420</v>
      </c>
      <c r="AM427" s="24">
        <v>0.23724516933683901</v>
      </c>
      <c r="AN427" s="24">
        <f t="shared" si="482"/>
        <v>0.76275483066316097</v>
      </c>
      <c r="AO427" s="24">
        <v>0.29468579322238497</v>
      </c>
      <c r="AP427" s="24">
        <f t="shared" si="483"/>
        <v>0.70531420677761503</v>
      </c>
      <c r="AQ427" s="24">
        <v>0.147157739464783</v>
      </c>
      <c r="AR427" s="24">
        <f t="shared" si="484"/>
        <v>0.85284226053521706</v>
      </c>
      <c r="AS427" s="24">
        <f t="shared" si="485"/>
        <v>0.20901629508936881</v>
      </c>
      <c r="AT427" s="25">
        <f t="shared" si="451"/>
        <v>0.79098370491063119</v>
      </c>
      <c r="AU427" s="213">
        <v>0.24491972748653901</v>
      </c>
      <c r="AV427" s="213">
        <f t="shared" si="486"/>
        <v>0.75508027251346099</v>
      </c>
      <c r="AW427" s="213">
        <v>0.30059619451841801</v>
      </c>
      <c r="AX427" s="213">
        <f t="shared" ref="AX427" si="529">1-AW427</f>
        <v>0.69940380548158199</v>
      </c>
      <c r="AY427" s="213">
        <v>0.16134352042679101</v>
      </c>
      <c r="AZ427" s="213">
        <f t="shared" si="497"/>
        <v>0.83865647957320899</v>
      </c>
      <c r="BA427" s="213">
        <f t="shared" si="488"/>
        <v>0.21928025965638714</v>
      </c>
      <c r="BB427" s="213">
        <f t="shared" si="489"/>
        <v>0.78071974034361291</v>
      </c>
      <c r="BC427" s="38">
        <v>0.230203675398226</v>
      </c>
      <c r="BD427" s="38">
        <f t="shared" si="490"/>
        <v>0.76979632460177405</v>
      </c>
      <c r="BE427" s="38">
        <v>0.29312227441135402</v>
      </c>
      <c r="BF427" s="38">
        <f t="shared" si="490"/>
        <v>0.70687772558864603</v>
      </c>
      <c r="BG427" s="38">
        <v>0.161715059202023</v>
      </c>
      <c r="BH427" s="38">
        <f t="shared" si="491"/>
        <v>0.838284940797977</v>
      </c>
      <c r="BI427" s="38">
        <v>0.21317018972099208</v>
      </c>
      <c r="BJ427" s="38">
        <v>0.786829810279008</v>
      </c>
      <c r="BK427" s="39">
        <v>0.223826628311318</v>
      </c>
      <c r="BL427" s="39">
        <f t="shared" si="492"/>
        <v>0.77617337168868206</v>
      </c>
      <c r="BM427" s="39">
        <v>0.28789942183860301</v>
      </c>
      <c r="BN427" s="39">
        <f t="shared" si="493"/>
        <v>0.71210057816139694</v>
      </c>
      <c r="BO427" s="39">
        <v>0.15557467542953801</v>
      </c>
      <c r="BP427" s="39">
        <f t="shared" si="481"/>
        <v>0.84442532457046204</v>
      </c>
      <c r="BQ427" s="39">
        <v>0.20716747249697476</v>
      </c>
      <c r="BR427" s="39">
        <f t="shared" si="494"/>
        <v>0.79283252750302524</v>
      </c>
      <c r="BS427" s="48">
        <v>0.84242354236487804</v>
      </c>
      <c r="BT427" s="49">
        <v>0.15757645763512201</v>
      </c>
      <c r="BU427" s="219"/>
      <c r="CP427" s="21"/>
      <c r="CR427" s="21"/>
      <c r="CS427" s="22"/>
      <c r="CT427" s="22"/>
    </row>
    <row r="428" spans="38:98" x14ac:dyDescent="0.25">
      <c r="AL428" s="6">
        <v>421</v>
      </c>
      <c r="AM428" s="24">
        <v>0.23759362926487701</v>
      </c>
      <c r="AN428" s="24">
        <f t="shared" si="482"/>
        <v>0.76240637073512296</v>
      </c>
      <c r="AO428" s="24">
        <v>0.295017048966221</v>
      </c>
      <c r="AP428" s="24">
        <f t="shared" si="483"/>
        <v>0.70498295103377906</v>
      </c>
      <c r="AQ428" s="24">
        <v>0.14750501784853001</v>
      </c>
      <c r="AR428" s="24">
        <f t="shared" si="484"/>
        <v>0.85249498215147002</v>
      </c>
      <c r="AS428" s="24">
        <f t="shared" si="485"/>
        <v>0.20936025454466653</v>
      </c>
      <c r="AT428" s="25">
        <f t="shared" ref="AT428:AT491" si="530">(AP428*0.23)+(AN428*0.31)+(AR428*0.46)</f>
        <v>0.79063974545533355</v>
      </c>
      <c r="AU428" s="213">
        <v>0.245296586031474</v>
      </c>
      <c r="AV428" s="213">
        <f t="shared" si="486"/>
        <v>0.75470341396852603</v>
      </c>
      <c r="AW428" s="213">
        <v>0.30096592049136001</v>
      </c>
      <c r="AX428" s="213">
        <f t="shared" ref="AX428" si="531">1-AW428</f>
        <v>0.69903407950864005</v>
      </c>
      <c r="AY428" s="213">
        <v>0.161730259401479</v>
      </c>
      <c r="AZ428" s="213">
        <f t="shared" si="497"/>
        <v>0.838269740598521</v>
      </c>
      <c r="BA428" s="213">
        <f t="shared" si="488"/>
        <v>0.21966002270745008</v>
      </c>
      <c r="BB428" s="213">
        <f t="shared" si="489"/>
        <v>0.78033997729254989</v>
      </c>
      <c r="BC428" s="38">
        <v>0.230559493613821</v>
      </c>
      <c r="BD428" s="38">
        <f t="shared" si="490"/>
        <v>0.769440506386179</v>
      </c>
      <c r="BE428" s="38">
        <v>0.29347336543297697</v>
      </c>
      <c r="BF428" s="38">
        <f t="shared" si="490"/>
        <v>0.70652663456702303</v>
      </c>
      <c r="BG428" s="38">
        <v>0.16210761662744899</v>
      </c>
      <c r="BH428" s="38">
        <f t="shared" si="491"/>
        <v>0.83789238337255101</v>
      </c>
      <c r="BI428" s="38">
        <v>0.21354182071849576</v>
      </c>
      <c r="BJ428" s="38">
        <v>0.7864581792815043</v>
      </c>
      <c r="BK428" s="39">
        <v>0.22416634002979099</v>
      </c>
      <c r="BL428" s="39">
        <f t="shared" si="492"/>
        <v>0.77583365997020903</v>
      </c>
      <c r="BM428" s="39">
        <v>0.28823941254028801</v>
      </c>
      <c r="BN428" s="39">
        <f t="shared" si="493"/>
        <v>0.71176058745971194</v>
      </c>
      <c r="BO428" s="39">
        <v>0.155953309821214</v>
      </c>
      <c r="BP428" s="39">
        <f t="shared" si="481"/>
        <v>0.84404669017878597</v>
      </c>
      <c r="BQ428" s="39">
        <v>0.20752515281125991</v>
      </c>
      <c r="BR428" s="39">
        <f t="shared" si="494"/>
        <v>0.79247484718874017</v>
      </c>
      <c r="BS428" s="48">
        <v>0.84277989371947803</v>
      </c>
      <c r="BT428" s="49">
        <v>0.15722010628052199</v>
      </c>
      <c r="BU428" s="219"/>
      <c r="CP428" s="21"/>
      <c r="CR428" s="21"/>
      <c r="CS428" s="22"/>
      <c r="CT428" s="22"/>
    </row>
    <row r="429" spans="38:98" x14ac:dyDescent="0.25">
      <c r="AL429" s="6">
        <v>422</v>
      </c>
      <c r="AM429" s="24">
        <v>0.237940916426961</v>
      </c>
      <c r="AN429" s="24">
        <f t="shared" si="482"/>
        <v>0.76205908357303898</v>
      </c>
      <c r="AO429" s="24">
        <v>0.29534799674612899</v>
      </c>
      <c r="AP429" s="24">
        <f t="shared" si="483"/>
        <v>0.70465200325387101</v>
      </c>
      <c r="AQ429" s="24">
        <v>0.147852241275228</v>
      </c>
      <c r="AR429" s="24">
        <f t="shared" si="484"/>
        <v>0.852147758724772</v>
      </c>
      <c r="AS429" s="24">
        <f t="shared" si="485"/>
        <v>0.20970375433057245</v>
      </c>
      <c r="AT429" s="25">
        <f t="shared" si="530"/>
        <v>0.79029624566942758</v>
      </c>
      <c r="AU429" s="213">
        <v>0.24567305676888401</v>
      </c>
      <c r="AV429" s="213">
        <f t="shared" si="486"/>
        <v>0.75432694323111593</v>
      </c>
      <c r="AW429" s="213">
        <v>0.30133517153612199</v>
      </c>
      <c r="AX429" s="213">
        <f t="shared" ref="AX429" si="532">1-AW429</f>
        <v>0.69866482846387801</v>
      </c>
      <c r="AY429" s="213">
        <v>0.16211695585501901</v>
      </c>
      <c r="AZ429" s="213">
        <f t="shared" si="497"/>
        <v>0.83788304414498094</v>
      </c>
      <c r="BA429" s="213">
        <f t="shared" si="488"/>
        <v>0.22003953674497084</v>
      </c>
      <c r="BB429" s="213">
        <f t="shared" si="489"/>
        <v>0.7799604632550291</v>
      </c>
      <c r="BC429" s="38">
        <v>0.23091490594290201</v>
      </c>
      <c r="BD429" s="38">
        <f t="shared" si="490"/>
        <v>0.76908509405709802</v>
      </c>
      <c r="BE429" s="38">
        <v>0.29382398757690997</v>
      </c>
      <c r="BF429" s="38">
        <f t="shared" si="490"/>
        <v>0.70617601242309003</v>
      </c>
      <c r="BG429" s="38">
        <v>0.16250009951606401</v>
      </c>
      <c r="BH429" s="38">
        <f t="shared" si="491"/>
        <v>0.83749990048393597</v>
      </c>
      <c r="BI429" s="38">
        <v>0.21391318376237836</v>
      </c>
      <c r="BJ429" s="38">
        <v>0.78608681623762167</v>
      </c>
      <c r="BK429" s="39">
        <v>0.224505894147975</v>
      </c>
      <c r="BL429" s="39">
        <f t="shared" si="492"/>
        <v>0.77549410585202505</v>
      </c>
      <c r="BM429" s="39">
        <v>0.288578939458837</v>
      </c>
      <c r="BN429" s="39">
        <f t="shared" si="493"/>
        <v>0.71142106054116305</v>
      </c>
      <c r="BO429" s="39">
        <v>0.15633193081253099</v>
      </c>
      <c r="BP429" s="39">
        <f t="shared" si="481"/>
        <v>0.84366806918746895</v>
      </c>
      <c r="BQ429" s="39">
        <v>0.207882671435169</v>
      </c>
      <c r="BR429" s="39">
        <f t="shared" si="494"/>
        <v>0.79211732856483108</v>
      </c>
      <c r="BS429" s="48">
        <v>0.84313487000911602</v>
      </c>
      <c r="BT429" s="49">
        <v>0.15686512999088401</v>
      </c>
      <c r="BU429" s="219"/>
      <c r="CP429" s="21"/>
      <c r="CR429" s="21"/>
      <c r="CS429" s="22"/>
      <c r="CT429" s="22"/>
    </row>
    <row r="430" spans="38:98" x14ac:dyDescent="0.25">
      <c r="AL430" s="6">
        <v>423</v>
      </c>
      <c r="AM430" s="24">
        <v>0.238287050102266</v>
      </c>
      <c r="AN430" s="24">
        <f t="shared" si="482"/>
        <v>0.76171294989773397</v>
      </c>
      <c r="AO430" s="24">
        <v>0.29567863396855198</v>
      </c>
      <c r="AP430" s="24">
        <f t="shared" si="483"/>
        <v>0.70432136603144802</v>
      </c>
      <c r="AQ430" s="24">
        <v>0.148199410154494</v>
      </c>
      <c r="AR430" s="24">
        <f t="shared" si="484"/>
        <v>0.851800589845506</v>
      </c>
      <c r="AS430" s="24">
        <f t="shared" si="485"/>
        <v>0.21004680001553666</v>
      </c>
      <c r="AT430" s="25">
        <f t="shared" si="530"/>
        <v>0.78995319998446334</v>
      </c>
      <c r="AU430" s="213">
        <v>0.24604914042409901</v>
      </c>
      <c r="AV430" s="213">
        <f t="shared" si="486"/>
        <v>0.75395085957590102</v>
      </c>
      <c r="AW430" s="213">
        <v>0.30170394891253599</v>
      </c>
      <c r="AX430" s="213">
        <f t="shared" ref="AX430" si="533">1-AW430</f>
        <v>0.69829605108746406</v>
      </c>
      <c r="AY430" s="213">
        <v>0.16250360950302001</v>
      </c>
      <c r="AZ430" s="213">
        <f t="shared" si="497"/>
        <v>0.83749639049697999</v>
      </c>
      <c r="BA430" s="213">
        <f t="shared" si="488"/>
        <v>0.22041880215274318</v>
      </c>
      <c r="BB430" s="213">
        <f t="shared" si="489"/>
        <v>0.77958119784725688</v>
      </c>
      <c r="BC430" s="38">
        <v>0.23126991373281799</v>
      </c>
      <c r="BD430" s="38">
        <f t="shared" si="490"/>
        <v>0.76873008626718198</v>
      </c>
      <c r="BE430" s="38">
        <v>0.29417414213514398</v>
      </c>
      <c r="BF430" s="38">
        <f t="shared" si="490"/>
        <v>0.70582585786485597</v>
      </c>
      <c r="BG430" s="38">
        <v>0.162892507687595</v>
      </c>
      <c r="BH430" s="38">
        <f t="shared" si="491"/>
        <v>0.837107492312405</v>
      </c>
      <c r="BI430" s="38">
        <v>0.21428427948455037</v>
      </c>
      <c r="BJ430" s="38">
        <v>0.78571572051544969</v>
      </c>
      <c r="BK430" s="39">
        <v>0.22484529020994801</v>
      </c>
      <c r="BL430" s="39">
        <f t="shared" si="492"/>
        <v>0.77515470979005197</v>
      </c>
      <c r="BM430" s="39">
        <v>0.28891800403148699</v>
      </c>
      <c r="BN430" s="39">
        <f t="shared" si="493"/>
        <v>0.71108199596851307</v>
      </c>
      <c r="BO430" s="39">
        <v>0.15671053786681299</v>
      </c>
      <c r="BP430" s="39">
        <f t="shared" si="481"/>
        <v>0.84328946213318701</v>
      </c>
      <c r="BQ430" s="39">
        <v>0.20824002831105987</v>
      </c>
      <c r="BR430" s="39">
        <f t="shared" si="494"/>
        <v>0.79175997168894008</v>
      </c>
      <c r="BS430" s="48">
        <v>0.84348847626732004</v>
      </c>
      <c r="BT430" s="49">
        <v>0.15651152373268001</v>
      </c>
      <c r="BU430" s="219"/>
      <c r="CP430" s="21"/>
      <c r="CR430" s="21"/>
      <c r="CS430" s="22"/>
      <c r="CT430" s="22"/>
    </row>
    <row r="431" spans="38:98" x14ac:dyDescent="0.25">
      <c r="AL431" s="6">
        <v>424</v>
      </c>
      <c r="AM431" s="24">
        <v>0.23863204956996401</v>
      </c>
      <c r="AN431" s="24">
        <f t="shared" si="482"/>
        <v>0.76136795043003602</v>
      </c>
      <c r="AO431" s="24">
        <v>0.29600895803992999</v>
      </c>
      <c r="AP431" s="24">
        <f t="shared" si="483"/>
        <v>0.70399104196007001</v>
      </c>
      <c r="AQ431" s="24">
        <v>0.148546524895945</v>
      </c>
      <c r="AR431" s="24">
        <f t="shared" si="484"/>
        <v>0.851453475104055</v>
      </c>
      <c r="AS431" s="24">
        <f t="shared" si="485"/>
        <v>0.21038939716800745</v>
      </c>
      <c r="AT431" s="25">
        <f t="shared" si="530"/>
        <v>0.78961060283199269</v>
      </c>
      <c r="AU431" s="213">
        <v>0.24642483772245</v>
      </c>
      <c r="AV431" s="213">
        <f t="shared" si="486"/>
        <v>0.75357516227754995</v>
      </c>
      <c r="AW431" s="213">
        <v>0.30207225388043502</v>
      </c>
      <c r="AX431" s="213">
        <f t="shared" ref="AX431" si="534">1-AW431</f>
        <v>0.69792774611956498</v>
      </c>
      <c r="AY431" s="213">
        <v>0.16289022006109</v>
      </c>
      <c r="AZ431" s="213">
        <f t="shared" si="497"/>
        <v>0.83710977993891</v>
      </c>
      <c r="BA431" s="213">
        <f t="shared" si="488"/>
        <v>0.22079781931456097</v>
      </c>
      <c r="BB431" s="213">
        <f t="shared" si="489"/>
        <v>0.77920218068543901</v>
      </c>
      <c r="BC431" s="38">
        <v>0.23162451833091799</v>
      </c>
      <c r="BD431" s="38">
        <f t="shared" si="490"/>
        <v>0.76837548166908198</v>
      </c>
      <c r="BE431" s="38">
        <v>0.29452383039966801</v>
      </c>
      <c r="BF431" s="38">
        <f t="shared" si="490"/>
        <v>0.70547616960033199</v>
      </c>
      <c r="BG431" s="38">
        <v>0.16328484096176901</v>
      </c>
      <c r="BH431" s="38">
        <f t="shared" si="491"/>
        <v>0.83671515903823102</v>
      </c>
      <c r="BI431" s="38">
        <v>0.21465510851692196</v>
      </c>
      <c r="BJ431" s="38">
        <v>0.78534489148307807</v>
      </c>
      <c r="BK431" s="39">
        <v>0.225184527759789</v>
      </c>
      <c r="BL431" s="39">
        <f t="shared" si="492"/>
        <v>0.77481547224021097</v>
      </c>
      <c r="BM431" s="39">
        <v>0.28925660769547701</v>
      </c>
      <c r="BN431" s="39">
        <f t="shared" si="493"/>
        <v>0.71074339230452299</v>
      </c>
      <c r="BO431" s="39">
        <v>0.15708913044738601</v>
      </c>
      <c r="BP431" s="39">
        <f t="shared" si="481"/>
        <v>0.84291086955261396</v>
      </c>
      <c r="BQ431" s="39">
        <v>0.20859722338129189</v>
      </c>
      <c r="BR431" s="39">
        <f t="shared" si="494"/>
        <v>0.79140277661870817</v>
      </c>
      <c r="BS431" s="48">
        <v>0.84384071752761503</v>
      </c>
      <c r="BT431" s="49">
        <v>0.156159282472385</v>
      </c>
      <c r="BU431" s="219"/>
      <c r="CP431" s="21"/>
      <c r="CR431" s="21"/>
      <c r="CS431" s="22"/>
      <c r="CT431" s="22"/>
    </row>
    <row r="432" spans="38:98" x14ac:dyDescent="0.25">
      <c r="AL432" s="6">
        <v>425</v>
      </c>
      <c r="AM432" s="24">
        <v>0.23897593410922599</v>
      </c>
      <c r="AN432" s="24">
        <f t="shared" si="482"/>
        <v>0.76102406589077398</v>
      </c>
      <c r="AO432" s="24">
        <v>0.29633896636670798</v>
      </c>
      <c r="AP432" s="24">
        <f t="shared" si="483"/>
        <v>0.70366103363329202</v>
      </c>
      <c r="AQ432" s="24">
        <v>0.14889358590919799</v>
      </c>
      <c r="AR432" s="24">
        <f t="shared" si="484"/>
        <v>0.85110641409080201</v>
      </c>
      <c r="AS432" s="24">
        <f t="shared" si="485"/>
        <v>0.21073155135643401</v>
      </c>
      <c r="AT432" s="25">
        <f t="shared" si="530"/>
        <v>0.78926844864356605</v>
      </c>
      <c r="AU432" s="213">
        <v>0.24680014938926501</v>
      </c>
      <c r="AV432" s="213">
        <f t="shared" si="486"/>
        <v>0.75319985061073502</v>
      </c>
      <c r="AW432" s="213">
        <v>0.30244008769965097</v>
      </c>
      <c r="AX432" s="213">
        <f t="shared" ref="AX432" si="535">1-AW432</f>
        <v>0.69755991230034908</v>
      </c>
      <c r="AY432" s="213">
        <v>0.16327678724483699</v>
      </c>
      <c r="AZ432" s="213">
        <f t="shared" si="497"/>
        <v>0.83672321275516304</v>
      </c>
      <c r="BA432" s="213">
        <f t="shared" si="488"/>
        <v>0.22117658861421691</v>
      </c>
      <c r="BB432" s="213">
        <f t="shared" si="489"/>
        <v>0.77882341138578315</v>
      </c>
      <c r="BC432" s="38">
        <v>0.231978721084553</v>
      </c>
      <c r="BD432" s="38">
        <f t="shared" si="490"/>
        <v>0.76802127891544703</v>
      </c>
      <c r="BE432" s="38">
        <v>0.29487305366247202</v>
      </c>
      <c r="BF432" s="38">
        <f t="shared" si="490"/>
        <v>0.70512694633752804</v>
      </c>
      <c r="BG432" s="38">
        <v>0.16367709915831199</v>
      </c>
      <c r="BH432" s="38">
        <f t="shared" si="491"/>
        <v>0.83632290084168803</v>
      </c>
      <c r="BI432" s="38">
        <v>0.2150256714914035</v>
      </c>
      <c r="BJ432" s="38">
        <v>0.78497432850859661</v>
      </c>
      <c r="BK432" s="39">
        <v>0.225523606341577</v>
      </c>
      <c r="BL432" s="39">
        <f t="shared" si="492"/>
        <v>0.77447639365842302</v>
      </c>
      <c r="BM432" s="39">
        <v>0.28959475188804401</v>
      </c>
      <c r="BN432" s="39">
        <f t="shared" si="493"/>
        <v>0.71040524811195604</v>
      </c>
      <c r="BO432" s="39">
        <v>0.15746770801757501</v>
      </c>
      <c r="BP432" s="39">
        <f t="shared" si="481"/>
        <v>0.84253229198242496</v>
      </c>
      <c r="BQ432" s="39">
        <v>0.2089542565882235</v>
      </c>
      <c r="BR432" s="39">
        <f t="shared" si="494"/>
        <v>0.79104574341177658</v>
      </c>
      <c r="BS432" s="48">
        <v>0.84419159882352901</v>
      </c>
      <c r="BT432" s="49">
        <v>0.15580840117647099</v>
      </c>
      <c r="BU432" s="219"/>
      <c r="CP432" s="21"/>
      <c r="CR432" s="21"/>
      <c r="CS432" s="22"/>
      <c r="CT432" s="22"/>
    </row>
    <row r="433" spans="38:98" x14ac:dyDescent="0.25">
      <c r="AL433" s="6">
        <v>426</v>
      </c>
      <c r="AM433" s="24">
        <v>0.23931872299922699</v>
      </c>
      <c r="AN433" s="24">
        <f t="shared" si="482"/>
        <v>0.76068127700077304</v>
      </c>
      <c r="AO433" s="24">
        <v>0.29666865635532602</v>
      </c>
      <c r="AP433" s="24">
        <f t="shared" si="483"/>
        <v>0.70333134364467398</v>
      </c>
      <c r="AQ433" s="24">
        <v>0.14924059360386999</v>
      </c>
      <c r="AR433" s="24">
        <f t="shared" si="484"/>
        <v>0.85075940639613001</v>
      </c>
      <c r="AS433" s="24">
        <f t="shared" si="485"/>
        <v>0.21107326814926555</v>
      </c>
      <c r="AT433" s="25">
        <f t="shared" si="530"/>
        <v>0.78892673185073448</v>
      </c>
      <c r="AU433" s="213">
        <v>0.24717507614987499</v>
      </c>
      <c r="AV433" s="213">
        <f t="shared" si="486"/>
        <v>0.75282492385012501</v>
      </c>
      <c r="AW433" s="213">
        <v>0.30280745163001599</v>
      </c>
      <c r="AX433" s="213">
        <f t="shared" ref="AX433" si="536">1-AW433</f>
        <v>0.69719254836998401</v>
      </c>
      <c r="AY433" s="213">
        <v>0.16366331076986901</v>
      </c>
      <c r="AZ433" s="213">
        <f t="shared" si="497"/>
        <v>0.83633668923013094</v>
      </c>
      <c r="BA433" s="213">
        <f t="shared" si="488"/>
        <v>0.22155511043550469</v>
      </c>
      <c r="BB433" s="213">
        <f t="shared" si="489"/>
        <v>0.77844488956449531</v>
      </c>
      <c r="BC433" s="38">
        <v>0.23233252334107099</v>
      </c>
      <c r="BD433" s="38">
        <f t="shared" si="490"/>
        <v>0.76766747665892898</v>
      </c>
      <c r="BE433" s="38">
        <v>0.29522181321554503</v>
      </c>
      <c r="BF433" s="38">
        <f t="shared" si="490"/>
        <v>0.70477818678445492</v>
      </c>
      <c r="BG433" s="38">
        <v>0.16406928209694999</v>
      </c>
      <c r="BH433" s="38">
        <f t="shared" si="491"/>
        <v>0.83593071790304996</v>
      </c>
      <c r="BI433" s="38">
        <v>0.21539596903990435</v>
      </c>
      <c r="BJ433" s="38">
        <v>0.78460403096009568</v>
      </c>
      <c r="BK433" s="39">
        <v>0.22586252549939001</v>
      </c>
      <c r="BL433" s="39">
        <f t="shared" si="492"/>
        <v>0.77413747450060999</v>
      </c>
      <c r="BM433" s="39">
        <v>0.28993243804642699</v>
      </c>
      <c r="BN433" s="39">
        <f t="shared" si="493"/>
        <v>0.71006756195357301</v>
      </c>
      <c r="BO433" s="39">
        <v>0.15784627004070501</v>
      </c>
      <c r="BP433" s="39">
        <f t="shared" si="481"/>
        <v>0.84215372995929494</v>
      </c>
      <c r="BQ433" s="39">
        <v>0.20931112787421341</v>
      </c>
      <c r="BR433" s="39">
        <f t="shared" si="494"/>
        <v>0.79068887212578653</v>
      </c>
      <c r="BS433" s="48">
        <v>0.84454112518858804</v>
      </c>
      <c r="BT433" s="49">
        <v>0.15545887481141199</v>
      </c>
      <c r="BU433" s="219"/>
      <c r="CP433" s="21"/>
      <c r="CR433" s="21"/>
      <c r="CS433" s="22"/>
      <c r="CT433" s="22"/>
    </row>
    <row r="434" spans="38:98" x14ac:dyDescent="0.25">
      <c r="AL434" s="6">
        <v>427</v>
      </c>
      <c r="AM434" s="24">
        <v>0.23966043551913899</v>
      </c>
      <c r="AN434" s="24">
        <f t="shared" si="482"/>
        <v>0.76033956448086104</v>
      </c>
      <c r="AO434" s="24">
        <v>0.29699802541222697</v>
      </c>
      <c r="AP434" s="24">
        <f t="shared" si="483"/>
        <v>0.70300197458777303</v>
      </c>
      <c r="AQ434" s="24">
        <v>0.149587548389577</v>
      </c>
      <c r="AR434" s="24">
        <f t="shared" si="484"/>
        <v>0.850412451610423</v>
      </c>
      <c r="AS434" s="24">
        <f t="shared" si="485"/>
        <v>0.21141455311495072</v>
      </c>
      <c r="AT434" s="25">
        <f t="shared" si="530"/>
        <v>0.78858544688504928</v>
      </c>
      <c r="AU434" s="213">
        <v>0.24754961872960901</v>
      </c>
      <c r="AV434" s="213">
        <f t="shared" si="486"/>
        <v>0.75245038127039099</v>
      </c>
      <c r="AW434" s="213">
        <v>0.30317434693136303</v>
      </c>
      <c r="AX434" s="213">
        <f t="shared" ref="AX434" si="537">1-AW434</f>
        <v>0.69682565306863697</v>
      </c>
      <c r="AY434" s="213">
        <v>0.16404979035179501</v>
      </c>
      <c r="AZ434" s="213">
        <f t="shared" si="497"/>
        <v>0.83595020964820499</v>
      </c>
      <c r="BA434" s="213">
        <f t="shared" si="488"/>
        <v>0.221933385162218</v>
      </c>
      <c r="BB434" s="213">
        <f t="shared" si="489"/>
        <v>0.77806661483778194</v>
      </c>
      <c r="BC434" s="38">
        <v>0.23268592644782299</v>
      </c>
      <c r="BD434" s="38">
        <f t="shared" si="490"/>
        <v>0.76731407355217707</v>
      </c>
      <c r="BE434" s="38">
        <v>0.29557011035087799</v>
      </c>
      <c r="BF434" s="38">
        <f t="shared" si="490"/>
        <v>0.70442988964912201</v>
      </c>
      <c r="BG434" s="38">
        <v>0.164461389597411</v>
      </c>
      <c r="BH434" s="38">
        <f t="shared" si="491"/>
        <v>0.83553861040258903</v>
      </c>
      <c r="BI434" s="38">
        <v>0.21576600179433614</v>
      </c>
      <c r="BJ434" s="38">
        <v>0.78423399820566386</v>
      </c>
      <c r="BK434" s="39">
        <v>0.226201284777307</v>
      </c>
      <c r="BL434" s="39">
        <f t="shared" si="492"/>
        <v>0.77379871522269306</v>
      </c>
      <c r="BM434" s="39">
        <v>0.29026966760786199</v>
      </c>
      <c r="BN434" s="39">
        <f t="shared" si="493"/>
        <v>0.70973033239213801</v>
      </c>
      <c r="BO434" s="39">
        <v>0.15822481598009999</v>
      </c>
      <c r="BP434" s="39">
        <f t="shared" si="481"/>
        <v>0.84177518401990004</v>
      </c>
      <c r="BQ434" s="39">
        <v>0.20966783718161941</v>
      </c>
      <c r="BR434" s="39">
        <f t="shared" si="494"/>
        <v>0.79033216281838059</v>
      </c>
      <c r="BS434" s="48">
        <v>0.84488930165631804</v>
      </c>
      <c r="BT434" s="49">
        <v>0.15511069834368199</v>
      </c>
      <c r="BU434" s="219"/>
      <c r="CP434" s="21"/>
      <c r="CR434" s="21"/>
      <c r="CS434" s="22"/>
      <c r="CT434" s="22"/>
    </row>
    <row r="435" spans="38:98" x14ac:dyDescent="0.25">
      <c r="AL435" s="6">
        <v>428</v>
      </c>
      <c r="AM435" s="24">
        <v>0.24000109094813399</v>
      </c>
      <c r="AN435" s="24">
        <f t="shared" si="482"/>
        <v>0.75999890905186596</v>
      </c>
      <c r="AO435" s="24">
        <v>0.29732707094385202</v>
      </c>
      <c r="AP435" s="24">
        <f t="shared" si="483"/>
        <v>0.70267292905614798</v>
      </c>
      <c r="AQ435" s="24">
        <v>0.149934450675936</v>
      </c>
      <c r="AR435" s="24">
        <f t="shared" si="484"/>
        <v>0.85006554932406397</v>
      </c>
      <c r="AS435" s="24">
        <f t="shared" si="485"/>
        <v>0.21175541182193805</v>
      </c>
      <c r="AT435" s="25">
        <f t="shared" si="530"/>
        <v>0.78824458817806198</v>
      </c>
      <c r="AU435" s="213">
        <v>0.24792377785379599</v>
      </c>
      <c r="AV435" s="213">
        <f t="shared" si="486"/>
        <v>0.75207622214620407</v>
      </c>
      <c r="AW435" s="213">
        <v>0.30354077486352399</v>
      </c>
      <c r="AX435" s="213">
        <f t="shared" ref="AX435" si="538">1-AW435</f>
        <v>0.69645922513647607</v>
      </c>
      <c r="AY435" s="213">
        <v>0.16443622570622199</v>
      </c>
      <c r="AZ435" s="213">
        <f t="shared" si="497"/>
        <v>0.83556377429377804</v>
      </c>
      <c r="BA435" s="213">
        <f t="shared" si="488"/>
        <v>0.2223114131781494</v>
      </c>
      <c r="BB435" s="213">
        <f t="shared" si="489"/>
        <v>0.7776885868218506</v>
      </c>
      <c r="BC435" s="38">
        <v>0.23303893175215801</v>
      </c>
      <c r="BD435" s="38">
        <f t="shared" si="490"/>
        <v>0.76696106824784205</v>
      </c>
      <c r="BE435" s="38">
        <v>0.29591794636045898</v>
      </c>
      <c r="BF435" s="38">
        <f t="shared" si="490"/>
        <v>0.70408205363954102</v>
      </c>
      <c r="BG435" s="38">
        <v>0.16485342147942</v>
      </c>
      <c r="BH435" s="38">
        <f t="shared" si="491"/>
        <v>0.83514657852058005</v>
      </c>
      <c r="BI435" s="38">
        <v>0.21613577038660775</v>
      </c>
      <c r="BJ435" s="38">
        <v>0.7838642296133923</v>
      </c>
      <c r="BK435" s="39">
        <v>0.226539883719407</v>
      </c>
      <c r="BL435" s="39">
        <f t="shared" si="492"/>
        <v>0.77346011628059297</v>
      </c>
      <c r="BM435" s="39">
        <v>0.29060644200958902</v>
      </c>
      <c r="BN435" s="39">
        <f t="shared" si="493"/>
        <v>0.70939355799041093</v>
      </c>
      <c r="BO435" s="39">
        <v>0.15860334529908601</v>
      </c>
      <c r="BP435" s="39">
        <f t="shared" si="481"/>
        <v>0.84139665470091396</v>
      </c>
      <c r="BQ435" s="39">
        <v>0.21002438445280119</v>
      </c>
      <c r="BR435" s="39">
        <f t="shared" si="494"/>
        <v>0.78997561554719875</v>
      </c>
      <c r="BS435" s="48">
        <v>0.84523613326024605</v>
      </c>
      <c r="BT435" s="49">
        <v>0.15476386673975401</v>
      </c>
      <c r="BU435" s="219"/>
      <c r="CP435" s="21"/>
      <c r="CR435" s="21"/>
      <c r="CS435" s="22"/>
      <c r="CT435" s="22"/>
    </row>
    <row r="436" spans="38:98" x14ac:dyDescent="0.25">
      <c r="AL436" s="6">
        <v>429</v>
      </c>
      <c r="AM436" s="24">
        <v>0.240340708565386</v>
      </c>
      <c r="AN436" s="24">
        <f t="shared" si="482"/>
        <v>0.75965929143461397</v>
      </c>
      <c r="AO436" s="24">
        <v>0.29765579035664502</v>
      </c>
      <c r="AP436" s="24">
        <f t="shared" si="483"/>
        <v>0.70234420964335498</v>
      </c>
      <c r="AQ436" s="24">
        <v>0.150281300872563</v>
      </c>
      <c r="AR436" s="24">
        <f t="shared" si="484"/>
        <v>0.84971869912743703</v>
      </c>
      <c r="AS436" s="24">
        <f t="shared" si="485"/>
        <v>0.21209584983867702</v>
      </c>
      <c r="AT436" s="25">
        <f t="shared" si="530"/>
        <v>0.78790415016132309</v>
      </c>
      <c r="AU436" s="213">
        <v>0.24829755424776701</v>
      </c>
      <c r="AV436" s="213">
        <f t="shared" si="486"/>
        <v>0.75170244575223299</v>
      </c>
      <c r="AW436" s="213">
        <v>0.303906736686332</v>
      </c>
      <c r="AX436" s="213">
        <f t="shared" ref="AX436" si="539">1-AW436</f>
        <v>0.69609326331366805</v>
      </c>
      <c r="AY436" s="213">
        <v>0.16482261654875899</v>
      </c>
      <c r="AZ436" s="213">
        <f t="shared" si="497"/>
        <v>0.83517738345124104</v>
      </c>
      <c r="BA436" s="213">
        <f t="shared" si="488"/>
        <v>0.22268919486709327</v>
      </c>
      <c r="BB436" s="213">
        <f t="shared" si="489"/>
        <v>0.77731080513290673</v>
      </c>
      <c r="BC436" s="38">
        <v>0.233391540601425</v>
      </c>
      <c r="BD436" s="38">
        <f t="shared" si="490"/>
        <v>0.76660845939857503</v>
      </c>
      <c r="BE436" s="38">
        <v>0.29626532253627902</v>
      </c>
      <c r="BF436" s="38">
        <f t="shared" si="490"/>
        <v>0.70373467746372098</v>
      </c>
      <c r="BG436" s="38">
        <v>0.16524537756270499</v>
      </c>
      <c r="BH436" s="38">
        <f t="shared" si="491"/>
        <v>0.83475462243729504</v>
      </c>
      <c r="BI436" s="38">
        <v>0.21650527544863024</v>
      </c>
      <c r="BJ436" s="38">
        <v>0.78349472455136981</v>
      </c>
      <c r="BK436" s="39">
        <v>0.226878321869769</v>
      </c>
      <c r="BL436" s="39">
        <f t="shared" si="492"/>
        <v>0.77312167813023103</v>
      </c>
      <c r="BM436" s="39">
        <v>0.290942762688845</v>
      </c>
      <c r="BN436" s="39">
        <f t="shared" si="493"/>
        <v>0.709057237311155</v>
      </c>
      <c r="BO436" s="39">
        <v>0.158981857460988</v>
      </c>
      <c r="BP436" s="39">
        <f t="shared" si="481"/>
        <v>0.84101814253901197</v>
      </c>
      <c r="BQ436" s="39">
        <v>0.2103807696301172</v>
      </c>
      <c r="BR436" s="39">
        <f t="shared" si="494"/>
        <v>0.7896192303698828</v>
      </c>
      <c r="BS436" s="48">
        <v>0.845581625033899</v>
      </c>
      <c r="BT436" s="49">
        <v>0.154418374966101</v>
      </c>
      <c r="BU436" s="219"/>
      <c r="CP436" s="21"/>
      <c r="CR436" s="21"/>
      <c r="CS436" s="22"/>
      <c r="CT436" s="22"/>
    </row>
    <row r="437" spans="38:98" x14ac:dyDescent="0.25">
      <c r="AL437" s="6">
        <v>430</v>
      </c>
      <c r="AM437" s="24">
        <v>0.24067930765006601</v>
      </c>
      <c r="AN437" s="24">
        <f t="shared" si="482"/>
        <v>0.75932069234993405</v>
      </c>
      <c r="AO437" s="24">
        <v>0.29798418105704599</v>
      </c>
      <c r="AP437" s="24">
        <f t="shared" si="483"/>
        <v>0.70201581894295395</v>
      </c>
      <c r="AQ437" s="24">
        <v>0.15062809938907601</v>
      </c>
      <c r="AR437" s="24">
        <f t="shared" si="484"/>
        <v>0.84937190061092394</v>
      </c>
      <c r="AS437" s="24">
        <f t="shared" si="485"/>
        <v>0.212435872733616</v>
      </c>
      <c r="AT437" s="25">
        <f t="shared" si="530"/>
        <v>0.78756412726638403</v>
      </c>
      <c r="AU437" s="213">
        <v>0.24867094863685099</v>
      </c>
      <c r="AV437" s="213">
        <f t="shared" si="486"/>
        <v>0.75132905136314898</v>
      </c>
      <c r="AW437" s="213">
        <v>0.30427223365961797</v>
      </c>
      <c r="AX437" s="213">
        <f t="shared" ref="AX437" si="540">1-AW437</f>
        <v>0.69572776634038203</v>
      </c>
      <c r="AY437" s="213">
        <v>0.165208962595014</v>
      </c>
      <c r="AZ437" s="213">
        <f t="shared" si="497"/>
        <v>0.83479103740498606</v>
      </c>
      <c r="BA437" s="213">
        <f t="shared" si="488"/>
        <v>0.22306673061284238</v>
      </c>
      <c r="BB437" s="213">
        <f t="shared" si="489"/>
        <v>0.77693326938715768</v>
      </c>
      <c r="BC437" s="38">
        <v>0.23374375434297401</v>
      </c>
      <c r="BD437" s="38">
        <f t="shared" si="490"/>
        <v>0.76625624565702599</v>
      </c>
      <c r="BE437" s="38">
        <v>0.296612240170327</v>
      </c>
      <c r="BF437" s="38">
        <f t="shared" si="490"/>
        <v>0.70338775982967294</v>
      </c>
      <c r="BG437" s="38">
        <v>0.165637257666992</v>
      </c>
      <c r="BH437" s="38">
        <f t="shared" si="491"/>
        <v>0.834362742333008</v>
      </c>
      <c r="BI437" s="38">
        <v>0.21687451761231347</v>
      </c>
      <c r="BJ437" s="38">
        <v>0.78312548238768653</v>
      </c>
      <c r="BK437" s="39">
        <v>0.22721659877247</v>
      </c>
      <c r="BL437" s="39">
        <f t="shared" si="492"/>
        <v>0.77278340122752998</v>
      </c>
      <c r="BM437" s="39">
        <v>0.291278631082867</v>
      </c>
      <c r="BN437" s="39">
        <f t="shared" si="493"/>
        <v>0.708721368917133</v>
      </c>
      <c r="BO437" s="39">
        <v>0.15936035192913001</v>
      </c>
      <c r="BP437" s="39">
        <f t="shared" si="481"/>
        <v>0.84063964807086999</v>
      </c>
      <c r="BQ437" s="39">
        <v>0.21073699265592488</v>
      </c>
      <c r="BR437" s="39">
        <f t="shared" si="494"/>
        <v>0.78926300734407517</v>
      </c>
      <c r="BS437" s="48">
        <v>0.84592578201080304</v>
      </c>
      <c r="BT437" s="49">
        <v>0.15407421798919699</v>
      </c>
      <c r="BU437" s="219"/>
      <c r="CP437" s="21"/>
      <c r="CR437" s="21"/>
      <c r="CS437" s="22"/>
      <c r="CT437" s="22"/>
    </row>
    <row r="438" spans="38:98" x14ac:dyDescent="0.25">
      <c r="AL438" s="6">
        <v>431</v>
      </c>
      <c r="AM438" s="24">
        <v>0.24101690748134799</v>
      </c>
      <c r="AN438" s="24">
        <f t="shared" si="482"/>
        <v>0.75898309251865204</v>
      </c>
      <c r="AO438" s="24">
        <v>0.29831224045149801</v>
      </c>
      <c r="AP438" s="24">
        <f t="shared" si="483"/>
        <v>0.70168775954850204</v>
      </c>
      <c r="AQ438" s="24">
        <v>0.150974846635091</v>
      </c>
      <c r="AR438" s="24">
        <f t="shared" si="484"/>
        <v>0.84902515336490902</v>
      </c>
      <c r="AS438" s="24">
        <f t="shared" si="485"/>
        <v>0.21277548607520427</v>
      </c>
      <c r="AT438" s="25">
        <f t="shared" si="530"/>
        <v>0.78722451392479575</v>
      </c>
      <c r="AU438" s="213">
        <v>0.249043961746378</v>
      </c>
      <c r="AV438" s="213">
        <f t="shared" si="486"/>
        <v>0.750956038253622</v>
      </c>
      <c r="AW438" s="213">
        <v>0.30463726704321498</v>
      </c>
      <c r="AX438" s="213">
        <f t="shared" ref="AX438" si="541">1-AW438</f>
        <v>0.69536273295678508</v>
      </c>
      <c r="AY438" s="213">
        <v>0.16559526356059401</v>
      </c>
      <c r="AZ438" s="213">
        <f t="shared" si="497"/>
        <v>0.83440473643940605</v>
      </c>
      <c r="BA438" s="213">
        <f t="shared" si="488"/>
        <v>0.2234440207991899</v>
      </c>
      <c r="BB438" s="213">
        <f t="shared" si="489"/>
        <v>0.77655597920081021</v>
      </c>
      <c r="BC438" s="38">
        <v>0.23409557432415501</v>
      </c>
      <c r="BD438" s="38">
        <f t="shared" si="490"/>
        <v>0.76590442567584494</v>
      </c>
      <c r="BE438" s="38">
        <v>0.296958700554593</v>
      </c>
      <c r="BF438" s="38">
        <f t="shared" si="490"/>
        <v>0.70304129944540694</v>
      </c>
      <c r="BG438" s="38">
        <v>0.16602906161200701</v>
      </c>
      <c r="BH438" s="38">
        <f t="shared" si="491"/>
        <v>0.83397093838799297</v>
      </c>
      <c r="BI438" s="38">
        <v>0.21724349750956767</v>
      </c>
      <c r="BJ438" s="38">
        <v>0.78275650249043227</v>
      </c>
      <c r="BK438" s="39">
        <v>0.22755471397158999</v>
      </c>
      <c r="BL438" s="39">
        <f t="shared" si="492"/>
        <v>0.77244528602841001</v>
      </c>
      <c r="BM438" s="39">
        <v>0.29161404862889301</v>
      </c>
      <c r="BN438" s="39">
        <f t="shared" si="493"/>
        <v>0.70838595137110705</v>
      </c>
      <c r="BO438" s="39">
        <v>0.15973882816683899</v>
      </c>
      <c r="BP438" s="39">
        <f t="shared" si="481"/>
        <v>0.84026117183316096</v>
      </c>
      <c r="BQ438" s="39">
        <v>0.21109305347258422</v>
      </c>
      <c r="BR438" s="39">
        <f t="shared" si="494"/>
        <v>0.78890694652741578</v>
      </c>
      <c r="BS438" s="48">
        <v>0.84626860922448499</v>
      </c>
      <c r="BT438" s="49">
        <v>0.15373139077551501</v>
      </c>
      <c r="BU438" s="219"/>
      <c r="CP438" s="21"/>
      <c r="CR438" s="21"/>
      <c r="CS438" s="22"/>
      <c r="CT438" s="22"/>
    </row>
    <row r="439" spans="38:98" x14ac:dyDescent="0.25">
      <c r="AL439" s="6">
        <v>432</v>
      </c>
      <c r="AM439" s="24">
        <v>0.24135352733840501</v>
      </c>
      <c r="AN439" s="24">
        <f t="shared" si="482"/>
        <v>0.75864647266159502</v>
      </c>
      <c r="AO439" s="24">
        <v>0.29863996594644399</v>
      </c>
      <c r="AP439" s="24">
        <f t="shared" si="483"/>
        <v>0.70136003405355596</v>
      </c>
      <c r="AQ439" s="24">
        <v>0.15132154302022499</v>
      </c>
      <c r="AR439" s="24">
        <f t="shared" si="484"/>
        <v>0.84867845697977495</v>
      </c>
      <c r="AS439" s="24">
        <f t="shared" si="485"/>
        <v>0.21311469543189115</v>
      </c>
      <c r="AT439" s="25">
        <f t="shared" si="530"/>
        <v>0.78688530456810879</v>
      </c>
      <c r="AU439" s="213">
        <v>0.24941659430167801</v>
      </c>
      <c r="AV439" s="213">
        <f t="shared" si="486"/>
        <v>0.75058340569832205</v>
      </c>
      <c r="AW439" s="213">
        <v>0.30500183809695502</v>
      </c>
      <c r="AX439" s="213">
        <f t="shared" ref="AX439" si="542">1-AW439</f>
        <v>0.69499816190304498</v>
      </c>
      <c r="AY439" s="213">
        <v>0.16598151916110901</v>
      </c>
      <c r="AZ439" s="213">
        <f t="shared" si="497"/>
        <v>0.83401848083889096</v>
      </c>
      <c r="BA439" s="213">
        <f t="shared" si="488"/>
        <v>0.22382106580993</v>
      </c>
      <c r="BB439" s="213">
        <f t="shared" si="489"/>
        <v>0.77617893419007</v>
      </c>
      <c r="BC439" s="38">
        <v>0.23444700189231699</v>
      </c>
      <c r="BD439" s="38">
        <f t="shared" si="490"/>
        <v>0.76555299810768296</v>
      </c>
      <c r="BE439" s="38">
        <v>0.29730470498106598</v>
      </c>
      <c r="BF439" s="38">
        <f t="shared" si="490"/>
        <v>0.70269529501893402</v>
      </c>
      <c r="BG439" s="38">
        <v>0.16642078921747699</v>
      </c>
      <c r="BH439" s="38">
        <f t="shared" si="491"/>
        <v>0.83357921078252306</v>
      </c>
      <c r="BI439" s="38">
        <v>0.21761221577230289</v>
      </c>
      <c r="BJ439" s="38">
        <v>0.78238778422769717</v>
      </c>
      <c r="BK439" s="39">
        <v>0.227892667011208</v>
      </c>
      <c r="BL439" s="39">
        <f t="shared" si="492"/>
        <v>0.77210733298879197</v>
      </c>
      <c r="BM439" s="39">
        <v>0.29194901676416202</v>
      </c>
      <c r="BN439" s="39">
        <f t="shared" si="493"/>
        <v>0.70805098323583793</v>
      </c>
      <c r="BO439" s="39">
        <v>0.16011728563743799</v>
      </c>
      <c r="BP439" s="39">
        <f t="shared" si="481"/>
        <v>0.83988271436256201</v>
      </c>
      <c r="BQ439" s="39">
        <v>0.21144895202245323</v>
      </c>
      <c r="BR439" s="39">
        <f t="shared" si="494"/>
        <v>0.78855104797754683</v>
      </c>
      <c r="BS439" s="48">
        <v>0.846610111708472</v>
      </c>
      <c r="BT439" s="49">
        <v>0.153389888291528</v>
      </c>
      <c r="BU439" s="219"/>
      <c r="CP439" s="21"/>
      <c r="CR439" s="21"/>
      <c r="CS439" s="22"/>
      <c r="CT439" s="22"/>
    </row>
    <row r="440" spans="38:98" x14ac:dyDescent="0.25">
      <c r="AL440" s="6">
        <v>433</v>
      </c>
      <c r="AM440" s="24">
        <v>0.24168918650040899</v>
      </c>
      <c r="AN440" s="24">
        <f t="shared" si="482"/>
        <v>0.75831081349959106</v>
      </c>
      <c r="AO440" s="24">
        <v>0.29896735494832499</v>
      </c>
      <c r="AP440" s="24">
        <f t="shared" si="483"/>
        <v>0.70103264505167506</v>
      </c>
      <c r="AQ440" s="24">
        <v>0.15166818895409401</v>
      </c>
      <c r="AR440" s="24">
        <f t="shared" si="484"/>
        <v>0.84833181104590594</v>
      </c>
      <c r="AS440" s="24">
        <f t="shared" si="485"/>
        <v>0.21345350637212479</v>
      </c>
      <c r="AT440" s="25">
        <f t="shared" si="530"/>
        <v>0.78654649362787521</v>
      </c>
      <c r="AU440" s="213">
        <v>0.24978884702807999</v>
      </c>
      <c r="AV440" s="213">
        <f t="shared" si="486"/>
        <v>0.75021115297191998</v>
      </c>
      <c r="AW440" s="213">
        <v>0.30536594808067102</v>
      </c>
      <c r="AX440" s="213">
        <f t="shared" ref="AX440" si="543">1-AW440</f>
        <v>0.69463405191932903</v>
      </c>
      <c r="AY440" s="213">
        <v>0.16636772911216599</v>
      </c>
      <c r="AZ440" s="213">
        <f t="shared" si="497"/>
        <v>0.83363227088783398</v>
      </c>
      <c r="BA440" s="213">
        <f t="shared" si="488"/>
        <v>0.2241978660288555</v>
      </c>
      <c r="BB440" s="213">
        <f t="shared" si="489"/>
        <v>0.7758021339711445</v>
      </c>
      <c r="BC440" s="38">
        <v>0.23479803839480901</v>
      </c>
      <c r="BD440" s="38">
        <f t="shared" si="490"/>
        <v>0.76520196160519105</v>
      </c>
      <c r="BE440" s="38">
        <v>0.29765025474173701</v>
      </c>
      <c r="BF440" s="38">
        <f t="shared" si="490"/>
        <v>0.70234974525826299</v>
      </c>
      <c r="BG440" s="38">
        <v>0.166812440303129</v>
      </c>
      <c r="BH440" s="38">
        <f t="shared" si="491"/>
        <v>0.83318755969687097</v>
      </c>
      <c r="BI440" s="38">
        <v>0.21798067303242963</v>
      </c>
      <c r="BJ440" s="38">
        <v>0.78201932696757037</v>
      </c>
      <c r="BK440" s="39">
        <v>0.22823045743540099</v>
      </c>
      <c r="BL440" s="39">
        <f t="shared" si="492"/>
        <v>0.77176954256459895</v>
      </c>
      <c r="BM440" s="39">
        <v>0.29228353692591202</v>
      </c>
      <c r="BN440" s="39">
        <f t="shared" si="493"/>
        <v>0.70771646307408798</v>
      </c>
      <c r="BO440" s="39">
        <v>0.160495723804253</v>
      </c>
      <c r="BP440" s="39">
        <f t="shared" si="481"/>
        <v>0.83950427619574697</v>
      </c>
      <c r="BQ440" s="39">
        <v>0.21180468824789045</v>
      </c>
      <c r="BR440" s="39">
        <f t="shared" si="494"/>
        <v>0.78819531175210955</v>
      </c>
      <c r="BS440" s="48">
        <v>0.84695029449629</v>
      </c>
      <c r="BT440" s="49">
        <v>0.15304970550371</v>
      </c>
      <c r="BU440" s="219"/>
      <c r="CP440" s="21"/>
      <c r="CR440" s="21"/>
      <c r="CS440" s="22"/>
      <c r="CT440" s="22"/>
    </row>
    <row r="441" spans="38:98" x14ac:dyDescent="0.25">
      <c r="AL441" s="6">
        <v>434</v>
      </c>
      <c r="AM441" s="24">
        <v>0.242023904246532</v>
      </c>
      <c r="AN441" s="24">
        <f t="shared" si="482"/>
        <v>0.75797609575346803</v>
      </c>
      <c r="AO441" s="24">
        <v>0.299294404863583</v>
      </c>
      <c r="AP441" s="24">
        <f t="shared" si="483"/>
        <v>0.70070559513641695</v>
      </c>
      <c r="AQ441" s="24">
        <v>0.152014784846315</v>
      </c>
      <c r="AR441" s="24">
        <f t="shared" si="484"/>
        <v>0.84798521515368497</v>
      </c>
      <c r="AS441" s="24">
        <f t="shared" si="485"/>
        <v>0.21379192446435391</v>
      </c>
      <c r="AT441" s="25">
        <f t="shared" si="530"/>
        <v>0.78620807553564609</v>
      </c>
      <c r="AU441" s="213">
        <v>0.25016072065091399</v>
      </c>
      <c r="AV441" s="213">
        <f t="shared" si="486"/>
        <v>0.74983927934908601</v>
      </c>
      <c r="AW441" s="213">
        <v>0.30572959825419599</v>
      </c>
      <c r="AX441" s="213">
        <f t="shared" ref="AX441" si="544">1-AW441</f>
        <v>0.69427040174580401</v>
      </c>
      <c r="AY441" s="213">
        <v>0.166753893129372</v>
      </c>
      <c r="AZ441" s="213">
        <f t="shared" si="497"/>
        <v>0.83324610687062806</v>
      </c>
      <c r="BA441" s="213">
        <f t="shared" si="488"/>
        <v>0.22457442183975954</v>
      </c>
      <c r="BB441" s="213">
        <f t="shared" si="489"/>
        <v>0.77542557816024049</v>
      </c>
      <c r="BC441" s="38">
        <v>0.23514868517898199</v>
      </c>
      <c r="BD441" s="38">
        <f t="shared" si="490"/>
        <v>0.76485131482101798</v>
      </c>
      <c r="BE441" s="38">
        <v>0.29799535112859499</v>
      </c>
      <c r="BF441" s="38">
        <f t="shared" si="490"/>
        <v>0.70200464887140501</v>
      </c>
      <c r="BG441" s="38">
        <v>0.16720401468868901</v>
      </c>
      <c r="BH441" s="38">
        <f t="shared" si="491"/>
        <v>0.83279598531131094</v>
      </c>
      <c r="BI441" s="38">
        <v>0.2183488699218582</v>
      </c>
      <c r="BJ441" s="38">
        <v>0.7816511300781418</v>
      </c>
      <c r="BK441" s="39">
        <v>0.228568084788249</v>
      </c>
      <c r="BL441" s="39">
        <f t="shared" si="492"/>
        <v>0.77143191521175103</v>
      </c>
      <c r="BM441" s="39">
        <v>0.29261761055137903</v>
      </c>
      <c r="BN441" s="39">
        <f t="shared" si="493"/>
        <v>0.70738238944862097</v>
      </c>
      <c r="BO441" s="39">
        <v>0.16087414213060899</v>
      </c>
      <c r="BP441" s="39">
        <f t="shared" si="481"/>
        <v>0.83912585786939098</v>
      </c>
      <c r="BQ441" s="39">
        <v>0.21216026209125452</v>
      </c>
      <c r="BR441" s="39">
        <f t="shared" si="494"/>
        <v>0.78783973790874551</v>
      </c>
      <c r="BS441" s="48">
        <v>0.84728916262146503</v>
      </c>
      <c r="BT441" s="49">
        <v>0.152710837378535</v>
      </c>
      <c r="BU441" s="219"/>
      <c r="CP441" s="21"/>
      <c r="CR441" s="21"/>
      <c r="CS441" s="22"/>
      <c r="CT441" s="22"/>
    </row>
    <row r="442" spans="38:98" x14ac:dyDescent="0.25">
      <c r="AL442" s="6">
        <v>435</v>
      </c>
      <c r="AM442" s="24">
        <v>0.24235769985594799</v>
      </c>
      <c r="AN442" s="24">
        <f t="shared" si="482"/>
        <v>0.75764230014405198</v>
      </c>
      <c r="AO442" s="24">
        <v>0.29962111309866002</v>
      </c>
      <c r="AP442" s="24">
        <f t="shared" si="483"/>
        <v>0.70037888690133998</v>
      </c>
      <c r="AQ442" s="24">
        <v>0.15236133110650399</v>
      </c>
      <c r="AR442" s="24">
        <f t="shared" si="484"/>
        <v>0.84763866889349604</v>
      </c>
      <c r="AS442" s="24">
        <f t="shared" si="485"/>
        <v>0.21412995527702752</v>
      </c>
      <c r="AT442" s="25">
        <f t="shared" si="530"/>
        <v>0.78587004472297251</v>
      </c>
      <c r="AU442" s="213">
        <v>0.25053221589551</v>
      </c>
      <c r="AV442" s="213">
        <f t="shared" si="486"/>
        <v>0.74946778410449</v>
      </c>
      <c r="AW442" s="213">
        <v>0.30609278987735999</v>
      </c>
      <c r="AX442" s="213">
        <f t="shared" ref="AX442" si="545">1-AW442</f>
        <v>0.69390721012264001</v>
      </c>
      <c r="AY442" s="213">
        <v>0.167140010928338</v>
      </c>
      <c r="AZ442" s="213">
        <f t="shared" si="497"/>
        <v>0.83285998907166203</v>
      </c>
      <c r="BA442" s="213">
        <f t="shared" si="488"/>
        <v>0.22495073362643642</v>
      </c>
      <c r="BB442" s="213">
        <f t="shared" si="489"/>
        <v>0.77504926637356364</v>
      </c>
      <c r="BC442" s="38">
        <v>0.23549894359218501</v>
      </c>
      <c r="BD442" s="38">
        <f t="shared" si="490"/>
        <v>0.76450105640781496</v>
      </c>
      <c r="BE442" s="38">
        <v>0.29833999543362999</v>
      </c>
      <c r="BF442" s="38">
        <f t="shared" si="490"/>
        <v>0.70166000456637001</v>
      </c>
      <c r="BG442" s="38">
        <v>0.167595512193883</v>
      </c>
      <c r="BH442" s="38">
        <f t="shared" si="491"/>
        <v>0.83240448780611698</v>
      </c>
      <c r="BI442" s="38">
        <v>0.21871680707249844</v>
      </c>
      <c r="BJ442" s="38">
        <v>0.78128319292750148</v>
      </c>
      <c r="BK442" s="39">
        <v>0.22890554861383</v>
      </c>
      <c r="BL442" s="39">
        <f t="shared" si="492"/>
        <v>0.77109445138616994</v>
      </c>
      <c r="BM442" s="39">
        <v>0.29295123907780302</v>
      </c>
      <c r="BN442" s="39">
        <f t="shared" si="493"/>
        <v>0.70704876092219693</v>
      </c>
      <c r="BO442" s="39">
        <v>0.161252540079831</v>
      </c>
      <c r="BP442" s="39">
        <f t="shared" si="481"/>
        <v>0.83874745992016897</v>
      </c>
      <c r="BQ442" s="39">
        <v>0.21251567349490424</v>
      </c>
      <c r="BR442" s="39">
        <f t="shared" si="494"/>
        <v>0.7874843265050957</v>
      </c>
      <c r="BS442" s="48">
        <v>0.84762672111752502</v>
      </c>
      <c r="BT442" s="49">
        <v>0.15237327888247501</v>
      </c>
      <c r="BU442" s="219"/>
      <c r="CP442" s="21"/>
      <c r="CR442" s="21"/>
      <c r="CS442" s="22"/>
      <c r="CT442" s="22"/>
    </row>
    <row r="443" spans="38:98" x14ac:dyDescent="0.25">
      <c r="AL443" s="6">
        <v>436</v>
      </c>
      <c r="AM443" s="24">
        <v>0.24269059260782999</v>
      </c>
      <c r="AN443" s="24">
        <f t="shared" si="482"/>
        <v>0.75730940739217001</v>
      </c>
      <c r="AO443" s="24">
        <v>0.29994747706000002</v>
      </c>
      <c r="AP443" s="24">
        <f t="shared" si="483"/>
        <v>0.70005252293999998</v>
      </c>
      <c r="AQ443" s="24">
        <v>0.15270782814427999</v>
      </c>
      <c r="AR443" s="24">
        <f t="shared" si="484"/>
        <v>0.84729217185572003</v>
      </c>
      <c r="AS443" s="24">
        <f t="shared" si="485"/>
        <v>0.21446760437859608</v>
      </c>
      <c r="AT443" s="25">
        <f t="shared" si="530"/>
        <v>0.78553239562140398</v>
      </c>
      <c r="AU443" s="213">
        <v>0.25090333348719701</v>
      </c>
      <c r="AV443" s="213">
        <f t="shared" si="486"/>
        <v>0.74909666651280293</v>
      </c>
      <c r="AW443" s="213">
        <v>0.306455524209997</v>
      </c>
      <c r="AX443" s="213">
        <f t="shared" ref="AX443" si="546">1-AW443</f>
        <v>0.693544475790003</v>
      </c>
      <c r="AY443" s="213">
        <v>0.167526082224669</v>
      </c>
      <c r="AZ443" s="213">
        <f t="shared" si="497"/>
        <v>0.83247391777533097</v>
      </c>
      <c r="BA443" s="213">
        <f t="shared" si="488"/>
        <v>0.22532680177267814</v>
      </c>
      <c r="BB443" s="213">
        <f t="shared" si="489"/>
        <v>0.77467319822732184</v>
      </c>
      <c r="BC443" s="38">
        <v>0.23584881498176599</v>
      </c>
      <c r="BD443" s="38">
        <f t="shared" si="490"/>
        <v>0.76415118501823398</v>
      </c>
      <c r="BE443" s="38">
        <v>0.29868418894883098</v>
      </c>
      <c r="BF443" s="38">
        <f t="shared" si="490"/>
        <v>0.70131581105116902</v>
      </c>
      <c r="BG443" s="38">
        <v>0.167986932638439</v>
      </c>
      <c r="BH443" s="38">
        <f t="shared" si="491"/>
        <v>0.832013067361561</v>
      </c>
      <c r="BI443" s="38">
        <v>0.21908448511626055</v>
      </c>
      <c r="BJ443" s="38">
        <v>0.78091551488373945</v>
      </c>
      <c r="BK443" s="39">
        <v>0.229242848456224</v>
      </c>
      <c r="BL443" s="39">
        <f t="shared" si="492"/>
        <v>0.770757151543776</v>
      </c>
      <c r="BM443" s="39">
        <v>0.29328442394241999</v>
      </c>
      <c r="BN443" s="39">
        <f t="shared" si="493"/>
        <v>0.70671557605758006</v>
      </c>
      <c r="BO443" s="39">
        <v>0.16163091711524399</v>
      </c>
      <c r="BP443" s="39">
        <f t="shared" si="481"/>
        <v>0.83836908288475598</v>
      </c>
      <c r="BQ443" s="39">
        <v>0.21287092240119829</v>
      </c>
      <c r="BR443" s="39">
        <f t="shared" si="494"/>
        <v>0.78712907759880169</v>
      </c>
      <c r="BS443" s="48">
        <v>0.847962975017995</v>
      </c>
      <c r="BT443" s="49">
        <v>0.152037024982005</v>
      </c>
      <c r="BU443" s="219"/>
      <c r="CP443" s="21"/>
      <c r="CR443" s="21"/>
      <c r="CS443" s="22"/>
      <c r="CT443" s="22"/>
    </row>
    <row r="444" spans="38:98" x14ac:dyDescent="0.25">
      <c r="AL444" s="6">
        <v>437</v>
      </c>
      <c r="AM444" s="24">
        <v>0.24302260178134999</v>
      </c>
      <c r="AN444" s="24">
        <f t="shared" si="482"/>
        <v>0.75697739821865007</v>
      </c>
      <c r="AO444" s="24">
        <v>0.30027349415404198</v>
      </c>
      <c r="AP444" s="24">
        <f t="shared" si="483"/>
        <v>0.69972650584595808</v>
      </c>
      <c r="AQ444" s="24">
        <v>0.153054276369257</v>
      </c>
      <c r="AR444" s="24">
        <f t="shared" si="484"/>
        <v>0.84694572363074294</v>
      </c>
      <c r="AS444" s="24">
        <f t="shared" si="485"/>
        <v>0.21480487733750636</v>
      </c>
      <c r="AT444" s="25">
        <f t="shared" si="530"/>
        <v>0.78519512266249358</v>
      </c>
      <c r="AU444" s="213">
        <v>0.25127407415130498</v>
      </c>
      <c r="AV444" s="213">
        <f t="shared" si="486"/>
        <v>0.74872592584869502</v>
      </c>
      <c r="AW444" s="213">
        <v>0.30681780251193902</v>
      </c>
      <c r="AX444" s="213">
        <f t="shared" ref="AX444" si="547">1-AW444</f>
        <v>0.69318219748806098</v>
      </c>
      <c r="AY444" s="213">
        <v>0.167912106733976</v>
      </c>
      <c r="AZ444" s="213">
        <f t="shared" si="497"/>
        <v>0.83208789326602406</v>
      </c>
      <c r="BA444" s="213">
        <f t="shared" si="488"/>
        <v>0.22570262666227947</v>
      </c>
      <c r="BB444" s="213">
        <f t="shared" si="489"/>
        <v>0.77429737333772053</v>
      </c>
      <c r="BC444" s="38">
        <v>0.236198300695077</v>
      </c>
      <c r="BD444" s="38">
        <f t="shared" si="490"/>
        <v>0.76380169930492303</v>
      </c>
      <c r="BE444" s="38">
        <v>0.29902793296618801</v>
      </c>
      <c r="BF444" s="38">
        <f t="shared" si="490"/>
        <v>0.70097206703381199</v>
      </c>
      <c r="BG444" s="38">
        <v>0.16837827584208201</v>
      </c>
      <c r="BH444" s="38">
        <f t="shared" si="491"/>
        <v>0.83162172415791802</v>
      </c>
      <c r="BI444" s="38">
        <v>0.21945190468505482</v>
      </c>
      <c r="BJ444" s="38">
        <v>0.78054809531494529</v>
      </c>
      <c r="BK444" s="39">
        <v>0.22957998385950701</v>
      </c>
      <c r="BL444" s="39">
        <f t="shared" si="492"/>
        <v>0.77042001614049305</v>
      </c>
      <c r="BM444" s="39">
        <v>0.29361716658247</v>
      </c>
      <c r="BN444" s="39">
        <f t="shared" si="493"/>
        <v>0.70638283341752994</v>
      </c>
      <c r="BO444" s="39">
        <v>0.16200927270017301</v>
      </c>
      <c r="BP444" s="39">
        <f t="shared" si="481"/>
        <v>0.83799072729982704</v>
      </c>
      <c r="BQ444" s="39">
        <v>0.21322600875249487</v>
      </c>
      <c r="BR444" s="39">
        <f t="shared" si="494"/>
        <v>0.78677399124750513</v>
      </c>
      <c r="BS444" s="48">
        <v>0.84829792935640402</v>
      </c>
      <c r="BT444" s="42">
        <v>0.151702070643596</v>
      </c>
      <c r="BU444" s="219"/>
      <c r="CP444" s="21"/>
      <c r="CR444" s="21"/>
      <c r="CS444" s="22"/>
      <c r="CT444" s="22"/>
    </row>
    <row r="445" spans="38:98" x14ac:dyDescent="0.25">
      <c r="AL445" s="6">
        <v>438</v>
      </c>
      <c r="AM445" s="24">
        <v>0.24335374665567999</v>
      </c>
      <c r="AN445" s="24">
        <f t="shared" si="482"/>
        <v>0.75664625334432001</v>
      </c>
      <c r="AO445" s="24">
        <v>0.30059916178723101</v>
      </c>
      <c r="AP445" s="24">
        <f t="shared" si="483"/>
        <v>0.69940083821276899</v>
      </c>
      <c r="AQ445" s="24">
        <v>0.15340067619105399</v>
      </c>
      <c r="AR445" s="24">
        <f t="shared" si="484"/>
        <v>0.84659932380894598</v>
      </c>
      <c r="AS445" s="24">
        <f t="shared" si="485"/>
        <v>0.21514177972220877</v>
      </c>
      <c r="AT445" s="25">
        <f t="shared" si="530"/>
        <v>0.78485822027779117</v>
      </c>
      <c r="AU445" s="213">
        <v>0.25164443861316399</v>
      </c>
      <c r="AV445" s="213">
        <f t="shared" si="486"/>
        <v>0.74835556138683601</v>
      </c>
      <c r="AW445" s="213">
        <v>0.30717962604301902</v>
      </c>
      <c r="AX445" s="213">
        <f t="shared" ref="AX445" si="548">1-AW445</f>
        <v>0.69282037395698093</v>
      </c>
      <c r="AY445" s="213">
        <v>0.16829808417186501</v>
      </c>
      <c r="AZ445" s="213">
        <f t="shared" si="497"/>
        <v>0.83170191582813502</v>
      </c>
      <c r="BA445" s="213">
        <f t="shared" si="488"/>
        <v>0.22607820867903314</v>
      </c>
      <c r="BB445" s="213">
        <f t="shared" si="489"/>
        <v>0.77392179132096695</v>
      </c>
      <c r="BC445" s="38">
        <v>0.23654740207946601</v>
      </c>
      <c r="BD445" s="38">
        <f t="shared" si="490"/>
        <v>0.76345259792053399</v>
      </c>
      <c r="BE445" s="38">
        <v>0.29937122877769101</v>
      </c>
      <c r="BF445" s="38">
        <f t="shared" si="490"/>
        <v>0.70062877122230893</v>
      </c>
      <c r="BG445" s="38">
        <v>0.16876954162454</v>
      </c>
      <c r="BH445" s="38">
        <f t="shared" si="491"/>
        <v>0.83123045837545995</v>
      </c>
      <c r="BI445" s="38">
        <v>0.2198190664107918</v>
      </c>
      <c r="BJ445" s="38">
        <v>0.78018093358920826</v>
      </c>
      <c r="BK445" s="39">
        <v>0.229916954367761</v>
      </c>
      <c r="BL445" s="39">
        <f t="shared" si="492"/>
        <v>0.77008304563223895</v>
      </c>
      <c r="BM445" s="39">
        <v>0.29394946843518799</v>
      </c>
      <c r="BN445" s="39">
        <f t="shared" si="493"/>
        <v>0.70605053156481201</v>
      </c>
      <c r="BO445" s="39">
        <v>0.16238760629794299</v>
      </c>
      <c r="BP445" s="39">
        <f t="shared" si="481"/>
        <v>0.83761239370205698</v>
      </c>
      <c r="BQ445" s="39">
        <v>0.2135809324911529</v>
      </c>
      <c r="BR445" s="39">
        <f t="shared" si="494"/>
        <v>0.78641906750884705</v>
      </c>
      <c r="BS445" s="48">
        <v>0.84863158916627601</v>
      </c>
      <c r="BT445" s="49">
        <v>0.15136841083372399</v>
      </c>
      <c r="BU445" s="219"/>
      <c r="CP445" s="21"/>
      <c r="CR445" s="21"/>
      <c r="CS445" s="22"/>
      <c r="CT445" s="22"/>
    </row>
    <row r="446" spans="38:98" x14ac:dyDescent="0.25">
      <c r="AL446" s="6">
        <v>439</v>
      </c>
      <c r="AM446" s="24">
        <v>0.24368404650999401</v>
      </c>
      <c r="AN446" s="24">
        <f t="shared" si="482"/>
        <v>0.75631595349000602</v>
      </c>
      <c r="AO446" s="24">
        <v>0.30092447736600703</v>
      </c>
      <c r="AP446" s="24">
        <f t="shared" si="483"/>
        <v>0.69907552263399297</v>
      </c>
      <c r="AQ446" s="24">
        <v>0.153747028019286</v>
      </c>
      <c r="AR446" s="24">
        <f t="shared" si="484"/>
        <v>0.84625297198071403</v>
      </c>
      <c r="AS446" s="24">
        <f t="shared" si="485"/>
        <v>0.21547831710115134</v>
      </c>
      <c r="AT446" s="25">
        <f t="shared" si="530"/>
        <v>0.78452168289884872</v>
      </c>
      <c r="AU446" s="213">
        <v>0.252014427598103</v>
      </c>
      <c r="AV446" s="213">
        <f t="shared" si="486"/>
        <v>0.747985572401897</v>
      </c>
      <c r="AW446" s="213">
        <v>0.30754099606306801</v>
      </c>
      <c r="AX446" s="213">
        <f t="shared" ref="AX446" si="549">1-AW446</f>
        <v>0.69245900393693205</v>
      </c>
      <c r="AY446" s="213">
        <v>0.168684014253945</v>
      </c>
      <c r="AZ446" s="213">
        <f t="shared" si="497"/>
        <v>0.83131598574605503</v>
      </c>
      <c r="BA446" s="213">
        <f t="shared" si="488"/>
        <v>0.22645354820673225</v>
      </c>
      <c r="BB446" s="213">
        <f t="shared" si="489"/>
        <v>0.77354645179326775</v>
      </c>
      <c r="BC446" s="38">
        <v>0.23689612048228401</v>
      </c>
      <c r="BD446" s="38">
        <f t="shared" si="490"/>
        <v>0.76310387951771597</v>
      </c>
      <c r="BE446" s="38">
        <v>0.29971407767532998</v>
      </c>
      <c r="BF446" s="38">
        <f t="shared" si="490"/>
        <v>0.70028592232467002</v>
      </c>
      <c r="BG446" s="38">
        <v>0.16916072980553901</v>
      </c>
      <c r="BH446" s="38">
        <f t="shared" si="491"/>
        <v>0.83083927019446102</v>
      </c>
      <c r="BI446" s="38">
        <v>0.22018597092538189</v>
      </c>
      <c r="BJ446" s="38">
        <v>0.77981402907461805</v>
      </c>
      <c r="BK446" s="39">
        <v>0.230253759525062</v>
      </c>
      <c r="BL446" s="39">
        <f t="shared" si="492"/>
        <v>0.769746240474938</v>
      </c>
      <c r="BM446" s="39">
        <v>0.294281330937815</v>
      </c>
      <c r="BN446" s="39">
        <f t="shared" si="493"/>
        <v>0.70571866906218506</v>
      </c>
      <c r="BO446" s="39">
        <v>0.16276591737187901</v>
      </c>
      <c r="BP446" s="39">
        <f t="shared" si="481"/>
        <v>0.83723408262812105</v>
      </c>
      <c r="BQ446" s="39">
        <v>0.21393569355953101</v>
      </c>
      <c r="BR446" s="39">
        <f t="shared" si="494"/>
        <v>0.7860643064404691</v>
      </c>
      <c r="BS446" s="48">
        <v>0.84896395948113901</v>
      </c>
      <c r="BT446" s="49">
        <v>0.15103604051886099</v>
      </c>
      <c r="BU446" s="219"/>
      <c r="CP446" s="21"/>
      <c r="CR446" s="21"/>
      <c r="CS446" s="22"/>
      <c r="CT446" s="22"/>
    </row>
    <row r="447" spans="38:98" x14ac:dyDescent="0.25">
      <c r="AL447" s="6">
        <v>440</v>
      </c>
      <c r="AM447" s="24">
        <v>0.24401352062346399</v>
      </c>
      <c r="AN447" s="24">
        <f t="shared" si="482"/>
        <v>0.75598647937653607</v>
      </c>
      <c r="AO447" s="24">
        <v>0.301249438296814</v>
      </c>
      <c r="AP447" s="24">
        <f t="shared" si="483"/>
        <v>0.69875056170318595</v>
      </c>
      <c r="AQ447" s="24">
        <v>0.15409333226357</v>
      </c>
      <c r="AR447" s="24">
        <f t="shared" si="484"/>
        <v>0.84590666773642997</v>
      </c>
      <c r="AS447" s="24">
        <f t="shared" si="485"/>
        <v>0.21581449504278324</v>
      </c>
      <c r="AT447" s="25">
        <f t="shared" si="530"/>
        <v>0.78418550495721673</v>
      </c>
      <c r="AU447" s="213">
        <v>0.25238404183145202</v>
      </c>
      <c r="AV447" s="213">
        <f t="shared" si="486"/>
        <v>0.74761595816854798</v>
      </c>
      <c r="AW447" s="213">
        <v>0.30790191383191901</v>
      </c>
      <c r="AX447" s="213">
        <f t="shared" ref="AX447" si="550">1-AW447</f>
        <v>0.69209808616808099</v>
      </c>
      <c r="AY447" s="213">
        <v>0.16906989669582301</v>
      </c>
      <c r="AZ447" s="213">
        <f t="shared" si="497"/>
        <v>0.83093010330417694</v>
      </c>
      <c r="BA447" s="213">
        <f t="shared" si="488"/>
        <v>0.22682864562917004</v>
      </c>
      <c r="BB447" s="213">
        <f t="shared" si="489"/>
        <v>0.77317135437082984</v>
      </c>
      <c r="BC447" s="38">
        <v>0.237244457250878</v>
      </c>
      <c r="BD447" s="38">
        <f t="shared" si="490"/>
        <v>0.76275554274912194</v>
      </c>
      <c r="BE447" s="38">
        <v>0.300056480951094</v>
      </c>
      <c r="BF447" s="38">
        <f t="shared" si="490"/>
        <v>0.69994351904890606</v>
      </c>
      <c r="BG447" s="38">
        <v>0.16955184020480499</v>
      </c>
      <c r="BH447" s="38">
        <f t="shared" si="491"/>
        <v>0.83044815979519504</v>
      </c>
      <c r="BI447" s="38">
        <v>0.22055261886073413</v>
      </c>
      <c r="BJ447" s="38">
        <v>0.77944738113926593</v>
      </c>
      <c r="BK447" s="39">
        <v>0.23059039887548899</v>
      </c>
      <c r="BL447" s="39">
        <f t="shared" si="492"/>
        <v>0.76940960112451107</v>
      </c>
      <c r="BM447" s="39">
        <v>0.29461275552758598</v>
      </c>
      <c r="BN447" s="39">
        <f t="shared" si="493"/>
        <v>0.70538724447241408</v>
      </c>
      <c r="BO447" s="39">
        <v>0.163144205385306</v>
      </c>
      <c r="BP447" s="39">
        <f t="shared" si="481"/>
        <v>0.83685579461469395</v>
      </c>
      <c r="BQ447" s="39">
        <v>0.21429029189998713</v>
      </c>
      <c r="BR447" s="39">
        <f t="shared" si="494"/>
        <v>0.78570970810001284</v>
      </c>
      <c r="BS447" s="48">
        <v>0.84929504533451894</v>
      </c>
      <c r="BT447" s="49">
        <v>0.15070495466548101</v>
      </c>
      <c r="BU447" s="219"/>
      <c r="CP447" s="21"/>
      <c r="CR447" s="21"/>
      <c r="CS447" s="22"/>
      <c r="CT447" s="22"/>
    </row>
    <row r="448" spans="38:98" x14ac:dyDescent="0.25">
      <c r="AL448" s="6">
        <v>441</v>
      </c>
      <c r="AM448" s="24">
        <v>0.24434218827526299</v>
      </c>
      <c r="AN448" s="24">
        <f t="shared" si="482"/>
        <v>0.75565781172473701</v>
      </c>
      <c r="AO448" s="24">
        <v>0.301574041986092</v>
      </c>
      <c r="AP448" s="24">
        <f t="shared" si="483"/>
        <v>0.69842595801390805</v>
      </c>
      <c r="AQ448" s="24">
        <v>0.154439589333524</v>
      </c>
      <c r="AR448" s="24">
        <f t="shared" si="484"/>
        <v>0.84556041066647603</v>
      </c>
      <c r="AS448" s="24">
        <f t="shared" si="485"/>
        <v>0.21615031911555374</v>
      </c>
      <c r="AT448" s="25">
        <f t="shared" si="530"/>
        <v>0.7838496808844464</v>
      </c>
      <c r="AU448" s="213">
        <v>0.25275328203854203</v>
      </c>
      <c r="AV448" s="213">
        <f t="shared" si="486"/>
        <v>0.74724671796145792</v>
      </c>
      <c r="AW448" s="213">
        <v>0.30826238060940397</v>
      </c>
      <c r="AX448" s="213">
        <f t="shared" ref="AX448" si="551">1-AW448</f>
        <v>0.69173761939059597</v>
      </c>
      <c r="AY448" s="213">
        <v>0.169455731213109</v>
      </c>
      <c r="AZ448" s="213">
        <f t="shared" si="497"/>
        <v>0.83054426878689103</v>
      </c>
      <c r="BA448" s="213">
        <f t="shared" si="488"/>
        <v>0.22720350133014111</v>
      </c>
      <c r="BB448" s="213">
        <f t="shared" si="489"/>
        <v>0.77279649866985889</v>
      </c>
      <c r="BC448" s="38">
        <v>0.23759241373260001</v>
      </c>
      <c r="BD448" s="38">
        <f t="shared" si="490"/>
        <v>0.76240758626740002</v>
      </c>
      <c r="BE448" s="38">
        <v>0.30039843989697201</v>
      </c>
      <c r="BF448" s="38">
        <f t="shared" si="490"/>
        <v>0.69960156010302799</v>
      </c>
      <c r="BG448" s="38">
        <v>0.16994287264206501</v>
      </c>
      <c r="BH448" s="38">
        <f t="shared" si="491"/>
        <v>0.83005712735793502</v>
      </c>
      <c r="BI448" s="38">
        <v>0.22091901084875948</v>
      </c>
      <c r="BJ448" s="38">
        <v>0.77908098915124058</v>
      </c>
      <c r="BK448" s="39">
        <v>0.230926871963122</v>
      </c>
      <c r="BL448" s="39">
        <f t="shared" si="492"/>
        <v>0.769073128036878</v>
      </c>
      <c r="BM448" s="39">
        <v>0.29494374364174097</v>
      </c>
      <c r="BN448" s="39">
        <f t="shared" si="493"/>
        <v>0.70505625635825897</v>
      </c>
      <c r="BO448" s="39">
        <v>0.163522469801549</v>
      </c>
      <c r="BP448" s="39">
        <f t="shared" si="481"/>
        <v>0.83647753019845106</v>
      </c>
      <c r="BQ448" s="39">
        <v>0.21464472745488078</v>
      </c>
      <c r="BR448" s="39">
        <f t="shared" si="494"/>
        <v>0.78535527254511928</v>
      </c>
      <c r="BS448" s="48">
        <v>0.84962485175994296</v>
      </c>
      <c r="BT448" s="49">
        <v>0.15037514824005699</v>
      </c>
      <c r="BU448" s="219"/>
      <c r="CP448" s="21"/>
      <c r="CR448" s="21"/>
      <c r="CS448" s="22"/>
      <c r="CT448" s="22"/>
    </row>
    <row r="449" spans="38:98" x14ac:dyDescent="0.25">
      <c r="AL449" s="6">
        <v>442</v>
      </c>
      <c r="AM449" s="24">
        <v>0.24467006874456401</v>
      </c>
      <c r="AN449" s="24">
        <f t="shared" si="482"/>
        <v>0.75532993125543602</v>
      </c>
      <c r="AO449" s="24">
        <v>0.301898285840284</v>
      </c>
      <c r="AP449" s="24">
        <f t="shared" si="483"/>
        <v>0.698101714159716</v>
      </c>
      <c r="AQ449" s="24">
        <v>0.15478579963876299</v>
      </c>
      <c r="AR449" s="24">
        <f t="shared" si="484"/>
        <v>0.84521420036123707</v>
      </c>
      <c r="AS449" s="24">
        <f t="shared" si="485"/>
        <v>0.21648579488791114</v>
      </c>
      <c r="AT449" s="25">
        <f t="shared" si="530"/>
        <v>0.78351420511208891</v>
      </c>
      <c r="AU449" s="213">
        <v>0.25312214894470098</v>
      </c>
      <c r="AV449" s="213">
        <f t="shared" si="486"/>
        <v>0.74687785105529902</v>
      </c>
      <c r="AW449" s="213">
        <v>0.30862239765535598</v>
      </c>
      <c r="AX449" s="213">
        <f t="shared" ref="AX449" si="552">1-AW449</f>
        <v>0.69137760234464407</v>
      </c>
      <c r="AY449" s="213">
        <v>0.169841517521411</v>
      </c>
      <c r="AZ449" s="213">
        <f t="shared" si="497"/>
        <v>0.83015848247858903</v>
      </c>
      <c r="BA449" s="213">
        <f t="shared" si="488"/>
        <v>0.22757811569343822</v>
      </c>
      <c r="BB449" s="213">
        <f t="shared" si="489"/>
        <v>0.77242188430656178</v>
      </c>
      <c r="BC449" s="38">
        <v>0.23793999127479801</v>
      </c>
      <c r="BD449" s="38">
        <f t="shared" si="490"/>
        <v>0.76206000872520196</v>
      </c>
      <c r="BE449" s="38">
        <v>0.30073995580495599</v>
      </c>
      <c r="BF449" s="38">
        <f t="shared" si="490"/>
        <v>0.69926004419504406</v>
      </c>
      <c r="BG449" s="38">
        <v>0.17033382693704599</v>
      </c>
      <c r="BH449" s="38">
        <f t="shared" si="491"/>
        <v>0.82966617306295398</v>
      </c>
      <c r="BI449" s="38">
        <v>0.22128514752136844</v>
      </c>
      <c r="BJ449" s="38">
        <v>0.77871485247863159</v>
      </c>
      <c r="BK449" s="39">
        <v>0.23126317833203899</v>
      </c>
      <c r="BL449" s="39">
        <f t="shared" si="492"/>
        <v>0.76873682166796098</v>
      </c>
      <c r="BM449" s="39">
        <v>0.29527429671751598</v>
      </c>
      <c r="BN449" s="39">
        <f t="shared" si="493"/>
        <v>0.70472570328248407</v>
      </c>
      <c r="BO449" s="39">
        <v>0.163900710083933</v>
      </c>
      <c r="BP449" s="39">
        <f t="shared" si="481"/>
        <v>0.83609928991606697</v>
      </c>
      <c r="BQ449" s="39">
        <v>0.21499900016656992</v>
      </c>
      <c r="BR449" s="39">
        <f t="shared" si="494"/>
        <v>0.78500099983343008</v>
      </c>
      <c r="BS449" s="48">
        <v>0.84995338379093799</v>
      </c>
      <c r="BT449" s="49">
        <v>0.15004661620906201</v>
      </c>
      <c r="BU449" s="219"/>
      <c r="CP449" s="21"/>
      <c r="CR449" s="21"/>
      <c r="CS449" s="22"/>
      <c r="CT449" s="22"/>
    </row>
    <row r="450" spans="38:98" x14ac:dyDescent="0.25">
      <c r="AL450" s="6">
        <v>443</v>
      </c>
      <c r="AM450" s="24">
        <v>0.24499718131053899</v>
      </c>
      <c r="AN450" s="24">
        <f t="shared" si="482"/>
        <v>0.75500281868946106</v>
      </c>
      <c r="AO450" s="24">
        <v>0.30222216726583301</v>
      </c>
      <c r="AP450" s="24">
        <f t="shared" si="483"/>
        <v>0.69777783273416705</v>
      </c>
      <c r="AQ450" s="24">
        <v>0.15513196358890499</v>
      </c>
      <c r="AR450" s="24">
        <f t="shared" si="484"/>
        <v>0.84486803641109498</v>
      </c>
      <c r="AS450" s="24">
        <f t="shared" si="485"/>
        <v>0.21682092792830499</v>
      </c>
      <c r="AT450" s="25">
        <f t="shared" si="530"/>
        <v>0.78317907207169501</v>
      </c>
      <c r="AU450" s="213">
        <v>0.253490643275259</v>
      </c>
      <c r="AV450" s="213">
        <f t="shared" si="486"/>
        <v>0.74650935672474095</v>
      </c>
      <c r="AW450" s="213">
        <v>0.308981966229607</v>
      </c>
      <c r="AX450" s="213">
        <f t="shared" ref="AX450" si="553">1-AW450</f>
        <v>0.69101803377039306</v>
      </c>
      <c r="AY450" s="213">
        <v>0.17022725533633501</v>
      </c>
      <c r="AZ450" s="213">
        <f t="shared" si="497"/>
        <v>0.82977274466366502</v>
      </c>
      <c r="BA450" s="213">
        <f t="shared" si="488"/>
        <v>0.22795248910285401</v>
      </c>
      <c r="BB450" s="213">
        <f t="shared" si="489"/>
        <v>0.77204751089714607</v>
      </c>
      <c r="BC450" s="38">
        <v>0.238287191224823</v>
      </c>
      <c r="BD450" s="38">
        <f t="shared" si="490"/>
        <v>0.761712808775177</v>
      </c>
      <c r="BE450" s="38">
        <v>0.30108102996703301</v>
      </c>
      <c r="BF450" s="38">
        <f t="shared" si="490"/>
        <v>0.69891897003296699</v>
      </c>
      <c r="BG450" s="38">
        <v>0.170724702909474</v>
      </c>
      <c r="BH450" s="38">
        <f t="shared" si="491"/>
        <v>0.82927529709052594</v>
      </c>
      <c r="BI450" s="38">
        <v>0.22165102951047078</v>
      </c>
      <c r="BJ450" s="38">
        <v>0.77834897048952922</v>
      </c>
      <c r="BK450" s="39">
        <v>0.23159931752631799</v>
      </c>
      <c r="BL450" s="39">
        <f t="shared" si="492"/>
        <v>0.76840068247368198</v>
      </c>
      <c r="BM450" s="39">
        <v>0.295604416192151</v>
      </c>
      <c r="BN450" s="39">
        <f t="shared" si="493"/>
        <v>0.70439558380784906</v>
      </c>
      <c r="BO450" s="39">
        <v>0.16427892569578301</v>
      </c>
      <c r="BP450" s="39">
        <f t="shared" si="481"/>
        <v>0.83572107430421694</v>
      </c>
      <c r="BQ450" s="39">
        <v>0.2153531099774135</v>
      </c>
      <c r="BR450" s="39">
        <f t="shared" si="494"/>
        <v>0.78464689002258647</v>
      </c>
      <c r="BS450" s="48">
        <v>0.85028064646102997</v>
      </c>
      <c r="BT450" s="49">
        <v>0.14971935353897001</v>
      </c>
      <c r="BU450" s="219"/>
      <c r="CP450" s="21"/>
      <c r="CR450" s="21"/>
      <c r="CS450" s="22"/>
      <c r="CT450" s="22"/>
    </row>
    <row r="451" spans="38:98" x14ac:dyDescent="0.25">
      <c r="AL451" s="6">
        <v>444</v>
      </c>
      <c r="AM451" s="24">
        <v>0.245323545252361</v>
      </c>
      <c r="AN451" s="24">
        <f t="shared" si="482"/>
        <v>0.754676454747639</v>
      </c>
      <c r="AO451" s="24">
        <v>0.30254568366918</v>
      </c>
      <c r="AP451" s="24">
        <f t="shared" si="483"/>
        <v>0.69745431633082</v>
      </c>
      <c r="AQ451" s="24">
        <v>0.15547808159356599</v>
      </c>
      <c r="AR451" s="24">
        <f t="shared" si="484"/>
        <v>0.84452191840643398</v>
      </c>
      <c r="AS451" s="24">
        <f t="shared" si="485"/>
        <v>0.21715572380518366</v>
      </c>
      <c r="AT451" s="25">
        <f t="shared" si="530"/>
        <v>0.78284427619481634</v>
      </c>
      <c r="AU451" s="213">
        <v>0.253858765755546</v>
      </c>
      <c r="AV451" s="213">
        <f t="shared" si="486"/>
        <v>0.746141234244454</v>
      </c>
      <c r="AW451" s="213">
        <v>0.30934108759199003</v>
      </c>
      <c r="AX451" s="213">
        <f t="shared" ref="AX451" si="554">1-AW451</f>
        <v>0.69065891240801003</v>
      </c>
      <c r="AY451" s="213">
        <v>0.170612944373491</v>
      </c>
      <c r="AZ451" s="213">
        <f t="shared" si="497"/>
        <v>0.82938705562650905</v>
      </c>
      <c r="BA451" s="213">
        <f t="shared" si="488"/>
        <v>0.22832662194218284</v>
      </c>
      <c r="BB451" s="213">
        <f t="shared" si="489"/>
        <v>0.77167337805781733</v>
      </c>
      <c r="BC451" s="38">
        <v>0.23863401493002301</v>
      </c>
      <c r="BD451" s="38">
        <f t="shared" si="490"/>
        <v>0.76136598506997699</v>
      </c>
      <c r="BE451" s="38">
        <v>0.30142166367519502</v>
      </c>
      <c r="BF451" s="38">
        <f t="shared" si="490"/>
        <v>0.69857833632480504</v>
      </c>
      <c r="BG451" s="38">
        <v>0.171115500379075</v>
      </c>
      <c r="BH451" s="38">
        <f t="shared" si="491"/>
        <v>0.82888449962092503</v>
      </c>
      <c r="BI451" s="38">
        <v>0.2220166574479765</v>
      </c>
      <c r="BJ451" s="38">
        <v>0.7779833425520235</v>
      </c>
      <c r="BK451" s="39">
        <v>0.23193528909003899</v>
      </c>
      <c r="BL451" s="39">
        <f t="shared" si="492"/>
        <v>0.76806471090996098</v>
      </c>
      <c r="BM451" s="39">
        <v>0.29593410350288302</v>
      </c>
      <c r="BN451" s="39">
        <f t="shared" si="493"/>
        <v>0.70406589649711693</v>
      </c>
      <c r="BO451" s="39">
        <v>0.16465711610042499</v>
      </c>
      <c r="BP451" s="39">
        <f t="shared" si="481"/>
        <v>0.83534288389957501</v>
      </c>
      <c r="BQ451" s="39">
        <v>0.2157070568297707</v>
      </c>
      <c r="BR451" s="39">
        <f t="shared" si="494"/>
        <v>0.78429294317022935</v>
      </c>
      <c r="BS451" s="48">
        <v>0.85060664480374604</v>
      </c>
      <c r="BT451" s="49">
        <v>0.14939335519625399</v>
      </c>
      <c r="BU451" s="219"/>
      <c r="CP451" s="21"/>
      <c r="CR451" s="21"/>
      <c r="CS451" s="22"/>
      <c r="CT451" s="22"/>
    </row>
    <row r="452" spans="38:98" x14ac:dyDescent="0.25">
      <c r="AL452" s="6">
        <v>445</v>
      </c>
      <c r="AM452" s="24">
        <v>0.24564917984920301</v>
      </c>
      <c r="AN452" s="24">
        <f t="shared" si="482"/>
        <v>0.75435082015079702</v>
      </c>
      <c r="AO452" s="24">
        <v>0.30286883245676699</v>
      </c>
      <c r="AP452" s="24">
        <f t="shared" si="483"/>
        <v>0.69713116754323301</v>
      </c>
      <c r="AQ452" s="24">
        <v>0.155824154062362</v>
      </c>
      <c r="AR452" s="24">
        <f t="shared" si="484"/>
        <v>0.84417584593763806</v>
      </c>
      <c r="AS452" s="24">
        <f t="shared" si="485"/>
        <v>0.21749018808699588</v>
      </c>
      <c r="AT452" s="25">
        <f t="shared" si="530"/>
        <v>0.78250981191300428</v>
      </c>
      <c r="AU452" s="213">
        <v>0.254226517110891</v>
      </c>
      <c r="AV452" s="213">
        <f t="shared" si="486"/>
        <v>0.74577348288910894</v>
      </c>
      <c r="AW452" s="213">
        <v>0.30969976300233598</v>
      </c>
      <c r="AX452" s="213">
        <f t="shared" ref="AX452" si="555">1-AW452</f>
        <v>0.69030023699766407</v>
      </c>
      <c r="AY452" s="213">
        <v>0.170998584348487</v>
      </c>
      <c r="AZ452" s="213">
        <f t="shared" si="497"/>
        <v>0.82900141565151297</v>
      </c>
      <c r="BA452" s="213">
        <f t="shared" si="488"/>
        <v>0.22870051459521751</v>
      </c>
      <c r="BB452" s="213">
        <f t="shared" si="489"/>
        <v>0.77129948540478244</v>
      </c>
      <c r="BC452" s="38">
        <v>0.238980463737749</v>
      </c>
      <c r="BD452" s="38">
        <f t="shared" si="490"/>
        <v>0.76101953626225094</v>
      </c>
      <c r="BE452" s="38">
        <v>0.30176185822142998</v>
      </c>
      <c r="BF452" s="38">
        <f t="shared" si="490"/>
        <v>0.69823814177857002</v>
      </c>
      <c r="BG452" s="38">
        <v>0.17150621916557701</v>
      </c>
      <c r="BH452" s="38">
        <f t="shared" si="491"/>
        <v>0.82849378083442304</v>
      </c>
      <c r="BI452" s="38">
        <v>0.22238203196579653</v>
      </c>
      <c r="BJ452" s="38">
        <v>0.77761796803420347</v>
      </c>
      <c r="BK452" s="39">
        <v>0.23227109256727901</v>
      </c>
      <c r="BL452" s="39">
        <f t="shared" si="492"/>
        <v>0.76772890743272093</v>
      </c>
      <c r="BM452" s="39">
        <v>0.29626336008694898</v>
      </c>
      <c r="BN452" s="39">
        <f t="shared" si="493"/>
        <v>0.70373663991305102</v>
      </c>
      <c r="BO452" s="39">
        <v>0.16503528076118201</v>
      </c>
      <c r="BP452" s="39">
        <f t="shared" si="481"/>
        <v>0.83496471923881799</v>
      </c>
      <c r="BQ452" s="39">
        <v>0.21606084066599851</v>
      </c>
      <c r="BR452" s="39">
        <f t="shared" si="494"/>
        <v>0.78393915933400149</v>
      </c>
      <c r="BS452" s="48">
        <v>0.85093138385261102</v>
      </c>
      <c r="BT452" s="49">
        <v>0.149068616147389</v>
      </c>
      <c r="BU452" s="219"/>
      <c r="CP452" s="21"/>
      <c r="CR452" s="21"/>
      <c r="CS452" s="22"/>
      <c r="CT452" s="22"/>
    </row>
    <row r="453" spans="38:98" x14ac:dyDescent="0.25">
      <c r="AL453" s="6">
        <v>446</v>
      </c>
      <c r="AM453" s="24">
        <v>0.24597410438023801</v>
      </c>
      <c r="AN453" s="24">
        <f t="shared" si="482"/>
        <v>0.75402589561976197</v>
      </c>
      <c r="AO453" s="24">
        <v>0.303191611035037</v>
      </c>
      <c r="AP453" s="24">
        <f t="shared" si="483"/>
        <v>0.696808388964963</v>
      </c>
      <c r="AQ453" s="24">
        <v>0.15617018140491101</v>
      </c>
      <c r="AR453" s="24">
        <f t="shared" si="484"/>
        <v>0.84382981859508899</v>
      </c>
      <c r="AS453" s="24">
        <f t="shared" si="485"/>
        <v>0.2178243263421914</v>
      </c>
      <c r="AT453" s="25">
        <f t="shared" si="530"/>
        <v>0.78217567365780871</v>
      </c>
      <c r="AU453" s="213">
        <v>0.25459389806662502</v>
      </c>
      <c r="AV453" s="213">
        <f t="shared" si="486"/>
        <v>0.74540610193337498</v>
      </c>
      <c r="AW453" s="213">
        <v>0.31005799372047799</v>
      </c>
      <c r="AX453" s="213">
        <f t="shared" ref="AX453" si="556">1-AW453</f>
        <v>0.68994200627952207</v>
      </c>
      <c r="AY453" s="213">
        <v>0.17138417497693001</v>
      </c>
      <c r="AZ453" s="213">
        <f t="shared" si="497"/>
        <v>0.82861582502306996</v>
      </c>
      <c r="BA453" s="213">
        <f t="shared" si="488"/>
        <v>0.22907416744575151</v>
      </c>
      <c r="BB453" s="213">
        <f t="shared" si="489"/>
        <v>0.77092583255424851</v>
      </c>
      <c r="BC453" s="38">
        <v>0.239326538995349</v>
      </c>
      <c r="BD453" s="38">
        <f t="shared" si="490"/>
        <v>0.76067346100465105</v>
      </c>
      <c r="BE453" s="38">
        <v>0.30210161489772902</v>
      </c>
      <c r="BF453" s="38">
        <f t="shared" si="490"/>
        <v>0.69789838510227098</v>
      </c>
      <c r="BG453" s="38">
        <v>0.171896859088705</v>
      </c>
      <c r="BH453" s="38">
        <f t="shared" si="491"/>
        <v>0.828103140911295</v>
      </c>
      <c r="BI453" s="38">
        <v>0.22274715369584017</v>
      </c>
      <c r="BJ453" s="38">
        <v>0.77725284630415992</v>
      </c>
      <c r="BK453" s="39">
        <v>0.232606727502118</v>
      </c>
      <c r="BL453" s="39">
        <f t="shared" si="492"/>
        <v>0.76739327249788203</v>
      </c>
      <c r="BM453" s="39">
        <v>0.29659218738158699</v>
      </c>
      <c r="BN453" s="39">
        <f t="shared" si="493"/>
        <v>0.70340781261841301</v>
      </c>
      <c r="BO453" s="39">
        <v>0.165413419141381</v>
      </c>
      <c r="BP453" s="39">
        <f t="shared" si="481"/>
        <v>0.83458658085861903</v>
      </c>
      <c r="BQ453" s="39">
        <v>0.21641446142845683</v>
      </c>
      <c r="BR453" s="39">
        <f t="shared" si="494"/>
        <v>0.78358553857154312</v>
      </c>
      <c r="BS453" s="48">
        <v>0.85125486864115396</v>
      </c>
      <c r="BT453" s="49">
        <v>0.14874513135884601</v>
      </c>
      <c r="BU453" s="219"/>
      <c r="CP453" s="21"/>
      <c r="CR453" s="21"/>
      <c r="CS453" s="22"/>
      <c r="CT453" s="22"/>
    </row>
    <row r="454" spans="38:98" x14ac:dyDescent="0.25">
      <c r="AL454" s="6">
        <v>447</v>
      </c>
      <c r="AM454" s="24">
        <v>0.246298338124638</v>
      </c>
      <c r="AN454" s="24">
        <f t="shared" si="482"/>
        <v>0.75370166187536203</v>
      </c>
      <c r="AO454" s="24">
        <v>0.303514016810431</v>
      </c>
      <c r="AP454" s="24">
        <f t="shared" si="483"/>
        <v>0.696485983189569</v>
      </c>
      <c r="AQ454" s="24">
        <v>0.15651616403082999</v>
      </c>
      <c r="AR454" s="24">
        <f t="shared" si="484"/>
        <v>0.84348383596916998</v>
      </c>
      <c r="AS454" s="24">
        <f t="shared" si="485"/>
        <v>0.21815814413921872</v>
      </c>
      <c r="AT454" s="25">
        <f t="shared" si="530"/>
        <v>0.78184185586078137</v>
      </c>
      <c r="AU454" s="213">
        <v>0.25496090934807702</v>
      </c>
      <c r="AV454" s="213">
        <f t="shared" si="486"/>
        <v>0.74503909065192298</v>
      </c>
      <c r="AW454" s="213">
        <v>0.310415781006248</v>
      </c>
      <c r="AX454" s="213">
        <f t="shared" ref="AX454" si="557">1-AW454</f>
        <v>0.689584218993752</v>
      </c>
      <c r="AY454" s="213">
        <v>0.171769715974429</v>
      </c>
      <c r="AZ454" s="213">
        <f t="shared" si="497"/>
        <v>0.82823028402557097</v>
      </c>
      <c r="BA454" s="213">
        <f t="shared" si="488"/>
        <v>0.22944758087757827</v>
      </c>
      <c r="BB454" s="213">
        <f t="shared" si="489"/>
        <v>0.77055241912242178</v>
      </c>
      <c r="BC454" s="38">
        <v>0.23967224205017401</v>
      </c>
      <c r="BD454" s="38">
        <f t="shared" si="490"/>
        <v>0.76032775794982599</v>
      </c>
      <c r="BE454" s="38">
        <v>0.30244093499607999</v>
      </c>
      <c r="BF454" s="38">
        <f t="shared" si="490"/>
        <v>0.69755906500392006</v>
      </c>
      <c r="BG454" s="38">
        <v>0.172287419968187</v>
      </c>
      <c r="BH454" s="38">
        <f t="shared" si="491"/>
        <v>0.82771258003181303</v>
      </c>
      <c r="BI454" s="38">
        <v>0.22311202327001839</v>
      </c>
      <c r="BJ454" s="38">
        <v>0.77688797672998167</v>
      </c>
      <c r="BK454" s="39">
        <v>0.23294219343863401</v>
      </c>
      <c r="BL454" s="39">
        <f t="shared" si="492"/>
        <v>0.76705780656136602</v>
      </c>
      <c r="BM454" s="39">
        <v>0.29692058682403599</v>
      </c>
      <c r="BN454" s="39">
        <f t="shared" si="493"/>
        <v>0.70307941317596401</v>
      </c>
      <c r="BO454" s="39">
        <v>0.16579153070434599</v>
      </c>
      <c r="BP454" s="39">
        <f t="shared" si="481"/>
        <v>0.83420846929565395</v>
      </c>
      <c r="BQ454" s="39">
        <v>0.21676791905950399</v>
      </c>
      <c r="BR454" s="39">
        <f t="shared" si="494"/>
        <v>0.78323208094049601</v>
      </c>
      <c r="BS454" s="48">
        <v>0.8515771042029</v>
      </c>
      <c r="BT454" s="49">
        <v>0.1484228957971</v>
      </c>
      <c r="BU454" s="219"/>
      <c r="CP454" s="21"/>
      <c r="CR454" s="21"/>
      <c r="CS454" s="22"/>
      <c r="CT454" s="22"/>
    </row>
    <row r="455" spans="38:98" x14ac:dyDescent="0.25">
      <c r="AL455" s="6">
        <v>448</v>
      </c>
      <c r="AM455" s="24">
        <v>0.246621900361576</v>
      </c>
      <c r="AN455" s="24">
        <f t="shared" si="482"/>
        <v>0.75337809963842406</v>
      </c>
      <c r="AO455" s="24">
        <v>0.303836047189393</v>
      </c>
      <c r="AP455" s="24">
        <f t="shared" si="483"/>
        <v>0.69616395281060695</v>
      </c>
      <c r="AQ455" s="24">
        <v>0.156862102349734</v>
      </c>
      <c r="AR455" s="24">
        <f t="shared" si="484"/>
        <v>0.84313789765026603</v>
      </c>
      <c r="AS455" s="24">
        <f t="shared" si="485"/>
        <v>0.21849164704652657</v>
      </c>
      <c r="AT455" s="25">
        <f t="shared" si="530"/>
        <v>0.78150835295347343</v>
      </c>
      <c r="AU455" s="213">
        <v>0.25532755168057703</v>
      </c>
      <c r="AV455" s="213">
        <f t="shared" si="486"/>
        <v>0.74467244831942292</v>
      </c>
      <c r="AW455" s="213">
        <v>0.31077312611947899</v>
      </c>
      <c r="AX455" s="213">
        <f t="shared" ref="AX455" si="558">1-AW455</f>
        <v>0.68922687388052095</v>
      </c>
      <c r="AY455" s="213">
        <v>0.17215520705659201</v>
      </c>
      <c r="AZ455" s="213">
        <f t="shared" si="497"/>
        <v>0.82784479294340796</v>
      </c>
      <c r="BA455" s="213">
        <f t="shared" si="488"/>
        <v>0.22982075527449139</v>
      </c>
      <c r="BB455" s="213">
        <f t="shared" si="489"/>
        <v>0.77017924472550858</v>
      </c>
      <c r="BC455" s="38">
        <v>0.24001757424957301</v>
      </c>
      <c r="BD455" s="38">
        <f t="shared" si="490"/>
        <v>0.75998242575042696</v>
      </c>
      <c r="BE455" s="38">
        <v>0.30277981980847501</v>
      </c>
      <c r="BF455" s="38">
        <f t="shared" si="490"/>
        <v>0.69722018019152499</v>
      </c>
      <c r="BG455" s="38">
        <v>0.17267790162374899</v>
      </c>
      <c r="BH455" s="38">
        <f t="shared" si="491"/>
        <v>0.82732209837625104</v>
      </c>
      <c r="BI455" s="38">
        <v>0.22347664132024142</v>
      </c>
      <c r="BJ455" s="38">
        <v>0.77652335867975864</v>
      </c>
      <c r="BK455" s="39">
        <v>0.233277489920905</v>
      </c>
      <c r="BL455" s="39">
        <f t="shared" si="492"/>
        <v>0.76672251007909498</v>
      </c>
      <c r="BM455" s="39">
        <v>0.29724855985153298</v>
      </c>
      <c r="BN455" s="39">
        <f t="shared" si="493"/>
        <v>0.70275144014846702</v>
      </c>
      <c r="BO455" s="39">
        <v>0.16616961491340301</v>
      </c>
      <c r="BP455" s="39">
        <f t="shared" si="481"/>
        <v>0.83383038508659701</v>
      </c>
      <c r="BQ455" s="39">
        <v>0.21712121350149849</v>
      </c>
      <c r="BR455" s="39">
        <f t="shared" si="494"/>
        <v>0.78287878649850151</v>
      </c>
      <c r="BS455" s="48">
        <v>0.85189809557137597</v>
      </c>
      <c r="BT455" s="49">
        <v>0.148101904428624</v>
      </c>
      <c r="BU455" s="219"/>
      <c r="CP455" s="21"/>
      <c r="CR455" s="21"/>
      <c r="CS455" s="22"/>
      <c r="CT455" s="22"/>
    </row>
    <row r="456" spans="38:98" x14ac:dyDescent="0.25">
      <c r="AL456" s="6">
        <v>449</v>
      </c>
      <c r="AM456" s="24">
        <v>0.246944810370225</v>
      </c>
      <c r="AN456" s="24">
        <f t="shared" si="482"/>
        <v>0.75305518962977502</v>
      </c>
      <c r="AO456" s="24">
        <v>0.30415769957836197</v>
      </c>
      <c r="AP456" s="24">
        <f t="shared" si="483"/>
        <v>0.69584230042163808</v>
      </c>
      <c r="AQ456" s="24">
        <v>0.157207996771241</v>
      </c>
      <c r="AR456" s="24">
        <f t="shared" si="484"/>
        <v>0.84279200322875902</v>
      </c>
      <c r="AS456" s="24">
        <f t="shared" si="485"/>
        <v>0.21882484063256388</v>
      </c>
      <c r="AT456" s="25">
        <f t="shared" si="530"/>
        <v>0.7811751593674362</v>
      </c>
      <c r="AU456" s="213">
        <v>0.25569382578945399</v>
      </c>
      <c r="AV456" s="213">
        <f t="shared" si="486"/>
        <v>0.74430617421054601</v>
      </c>
      <c r="AW456" s="213">
        <v>0.31113003032000203</v>
      </c>
      <c r="AX456" s="213">
        <f t="shared" ref="AX456" si="559">1-AW456</f>
        <v>0.68886996967999803</v>
      </c>
      <c r="AY456" s="213">
        <v>0.17254064793902801</v>
      </c>
      <c r="AZ456" s="213">
        <f t="shared" si="497"/>
        <v>0.82745935206097199</v>
      </c>
      <c r="BA456" s="213">
        <f t="shared" si="488"/>
        <v>0.23019369102028409</v>
      </c>
      <c r="BB456" s="213">
        <f t="shared" si="489"/>
        <v>0.76980630897971603</v>
      </c>
      <c r="BC456" s="38">
        <v>0.24036253694089499</v>
      </c>
      <c r="BD456" s="38">
        <f t="shared" si="490"/>
        <v>0.75963746305910496</v>
      </c>
      <c r="BE456" s="38">
        <v>0.303118270626902</v>
      </c>
      <c r="BF456" s="38">
        <f t="shared" si="490"/>
        <v>0.696881729373098</v>
      </c>
      <c r="BG456" s="38">
        <v>0.17306830387511701</v>
      </c>
      <c r="BH456" s="38">
        <f t="shared" si="491"/>
        <v>0.82693169612488293</v>
      </c>
      <c r="BI456" s="38">
        <v>0.22384100847841876</v>
      </c>
      <c r="BJ456" s="38">
        <v>0.77615899152158119</v>
      </c>
      <c r="BK456" s="39">
        <v>0.23361261649301199</v>
      </c>
      <c r="BL456" s="39">
        <f t="shared" si="492"/>
        <v>0.76638738350698798</v>
      </c>
      <c r="BM456" s="39">
        <v>0.297576107901316</v>
      </c>
      <c r="BN456" s="39">
        <f t="shared" si="493"/>
        <v>0.70242389209868406</v>
      </c>
      <c r="BO456" s="39">
        <v>0.166547671231875</v>
      </c>
      <c r="BP456" s="39">
        <f t="shared" ref="BP456:BP519" si="560">1-BO456</f>
        <v>0.83345232876812503</v>
      </c>
      <c r="BQ456" s="39">
        <v>0.21747434469679891</v>
      </c>
      <c r="BR456" s="39">
        <f t="shared" si="494"/>
        <v>0.78252565530320117</v>
      </c>
      <c r="BS456" s="48">
        <v>0.85221784778011</v>
      </c>
      <c r="BT456" s="49">
        <v>0.14778215221989</v>
      </c>
      <c r="BU456" s="219"/>
      <c r="CP456" s="21"/>
      <c r="CR456" s="21"/>
      <c r="CS456" s="22"/>
      <c r="CT456" s="22"/>
    </row>
    <row r="457" spans="38:98" x14ac:dyDescent="0.25">
      <c r="AL457" s="6">
        <v>450</v>
      </c>
      <c r="AM457" s="24">
        <v>0.247267087429757</v>
      </c>
      <c r="AN457" s="24">
        <f t="shared" ref="AN457:AN520" si="561">1-AM457</f>
        <v>0.752732912570243</v>
      </c>
      <c r="AO457" s="24">
        <v>0.30447897138378299</v>
      </c>
      <c r="AP457" s="24">
        <f t="shared" ref="AP457:AP520" si="562">1-AO457</f>
        <v>0.69552102861621701</v>
      </c>
      <c r="AQ457" s="24">
        <v>0.157553847704967</v>
      </c>
      <c r="AR457" s="24">
        <f t="shared" ref="AR457:AR520" si="563">1-AQ457</f>
        <v>0.84244615229503306</v>
      </c>
      <c r="AS457" s="24">
        <f t="shared" ref="AS457:AS520" si="564">(AO457*0.23)+(AM457*0.31)+(AQ457*0.46)</f>
        <v>0.21915773046577958</v>
      </c>
      <c r="AT457" s="25">
        <f t="shared" si="530"/>
        <v>0.78084226953422053</v>
      </c>
      <c r="AU457" s="213">
        <v>0.25605973240003799</v>
      </c>
      <c r="AV457" s="213">
        <f t="shared" ref="AV457:AV520" si="565">1-AU457</f>
        <v>0.74394026759996201</v>
      </c>
      <c r="AW457" s="213">
        <v>0.31148649486765101</v>
      </c>
      <c r="AX457" s="213">
        <f t="shared" ref="AX457" si="566">1-AW457</f>
        <v>0.68851350513234899</v>
      </c>
      <c r="AY457" s="213">
        <v>0.17292603833734299</v>
      </c>
      <c r="AZ457" s="213">
        <f t="shared" si="497"/>
        <v>0.82707396166265701</v>
      </c>
      <c r="BA457" s="213">
        <f t="shared" ref="BA457:BA520" si="567">(AW457*0.23)+(AU457*0.31)+(AY457*0.46)</f>
        <v>0.23056638849874928</v>
      </c>
      <c r="BB457" s="213">
        <f t="shared" ref="BB457:BB520" si="568">(AX457*0.23)+(AV457*0.31)+(AZ457*0.46)</f>
        <v>0.76943361150125078</v>
      </c>
      <c r="BC457" s="38">
        <v>0.24070713147149</v>
      </c>
      <c r="BD457" s="38">
        <f t="shared" ref="BD457:BF520" si="569">1-BC457</f>
        <v>0.75929286852850997</v>
      </c>
      <c r="BE457" s="38">
        <v>0.30345628874335101</v>
      </c>
      <c r="BF457" s="38">
        <f t="shared" si="569"/>
        <v>0.69654371125664905</v>
      </c>
      <c r="BG457" s="38">
        <v>0.17345862654201799</v>
      </c>
      <c r="BH457" s="38">
        <f t="shared" ref="BH457:BH520" si="570">1-BG457</f>
        <v>0.82654137345798206</v>
      </c>
      <c r="BI457" s="38">
        <v>0.22420512537646092</v>
      </c>
      <c r="BJ457" s="38">
        <v>0.77579487462353913</v>
      </c>
      <c r="BK457" s="39">
        <v>0.23394757269903099</v>
      </c>
      <c r="BL457" s="39">
        <f t="shared" ref="BL457:BL520" si="571">1-BK457</f>
        <v>0.76605242730096901</v>
      </c>
      <c r="BM457" s="39">
        <v>0.297903232410623</v>
      </c>
      <c r="BN457" s="39">
        <f t="shared" ref="BN457:BN520" si="572">1-BM457</f>
        <v>0.702096767589377</v>
      </c>
      <c r="BO457" s="39">
        <v>0.16692569912308899</v>
      </c>
      <c r="BP457" s="39">
        <f t="shared" si="560"/>
        <v>0.83307430087691103</v>
      </c>
      <c r="BQ457" s="39">
        <v>0.21782731258776383</v>
      </c>
      <c r="BR457" s="39">
        <f t="shared" ref="BR457:BR520" si="573">(BN457*0.23)+(BL457*0.31)+(BP457*0.46)</f>
        <v>0.78217268741223611</v>
      </c>
      <c r="BS457" s="48">
        <v>0.85253636586262593</v>
      </c>
      <c r="BT457" s="49">
        <v>0.14746363413737401</v>
      </c>
      <c r="BU457" s="219"/>
      <c r="CP457" s="21"/>
      <c r="CR457" s="21"/>
      <c r="CS457" s="22"/>
      <c r="CT457" s="22"/>
    </row>
    <row r="458" spans="38:98" x14ac:dyDescent="0.25">
      <c r="AL458" s="6">
        <v>451</v>
      </c>
      <c r="AM458" s="24">
        <v>0.247588750819345</v>
      </c>
      <c r="AN458" s="24">
        <f t="shared" si="561"/>
        <v>0.75241124918065494</v>
      </c>
      <c r="AO458" s="24">
        <v>0.30479986001209702</v>
      </c>
      <c r="AP458" s="24">
        <f t="shared" si="562"/>
        <v>0.69520013998790298</v>
      </c>
      <c r="AQ458" s="24">
        <v>0.15789965556052901</v>
      </c>
      <c r="AR458" s="24">
        <f t="shared" si="563"/>
        <v>0.84210034443947102</v>
      </c>
      <c r="AS458" s="24">
        <f t="shared" si="564"/>
        <v>0.2194903221146226</v>
      </c>
      <c r="AT458" s="25">
        <f t="shared" si="530"/>
        <v>0.78050967788537728</v>
      </c>
      <c r="AU458" s="213">
        <v>0.25642527223765899</v>
      </c>
      <c r="AV458" s="213">
        <f t="shared" si="565"/>
        <v>0.74357472776234101</v>
      </c>
      <c r="AW458" s="213">
        <v>0.31184252102225801</v>
      </c>
      <c r="AX458" s="213">
        <f t="shared" ref="AX458" si="574">1-AW458</f>
        <v>0.68815747897774204</v>
      </c>
      <c r="AY458" s="213">
        <v>0.17331137796714699</v>
      </c>
      <c r="AZ458" s="213">
        <f t="shared" si="497"/>
        <v>0.82668862203285298</v>
      </c>
      <c r="BA458" s="213">
        <f t="shared" si="567"/>
        <v>0.23093884809368126</v>
      </c>
      <c r="BB458" s="213">
        <f t="shared" si="568"/>
        <v>0.76906115190631885</v>
      </c>
      <c r="BC458" s="38">
        <v>0.24105135918870799</v>
      </c>
      <c r="BD458" s="38">
        <f t="shared" si="569"/>
        <v>0.75894864081129199</v>
      </c>
      <c r="BE458" s="38">
        <v>0.30379387544981201</v>
      </c>
      <c r="BF458" s="38">
        <f t="shared" si="569"/>
        <v>0.69620612455018804</v>
      </c>
      <c r="BG458" s="38">
        <v>0.17384886944417799</v>
      </c>
      <c r="BH458" s="38">
        <f t="shared" si="570"/>
        <v>0.82615113055582201</v>
      </c>
      <c r="BI458" s="38">
        <v>0.22456899264627811</v>
      </c>
      <c r="BJ458" s="38">
        <v>0.77543100735372195</v>
      </c>
      <c r="BK458" s="39">
        <v>0.23428235808304201</v>
      </c>
      <c r="BL458" s="39">
        <f t="shared" si="571"/>
        <v>0.76571764191695801</v>
      </c>
      <c r="BM458" s="39">
        <v>0.29822993481669202</v>
      </c>
      <c r="BN458" s="39">
        <f t="shared" si="572"/>
        <v>0.70177006518330798</v>
      </c>
      <c r="BO458" s="39">
        <v>0.16730369805036999</v>
      </c>
      <c r="BP458" s="39">
        <f t="shared" si="560"/>
        <v>0.83269630194963007</v>
      </c>
      <c r="BQ458" s="39">
        <v>0.21818011711675239</v>
      </c>
      <c r="BR458" s="39">
        <f t="shared" si="573"/>
        <v>0.78181988288324766</v>
      </c>
      <c r="BS458" s="48">
        <v>0.85285365485245201</v>
      </c>
      <c r="BT458" s="49">
        <v>0.14714634514754801</v>
      </c>
      <c r="BU458" s="219"/>
      <c r="CP458" s="21"/>
      <c r="CR458" s="21"/>
      <c r="CS458" s="22"/>
      <c r="CT458" s="22"/>
    </row>
    <row r="459" spans="38:98" x14ac:dyDescent="0.25">
      <c r="AL459" s="6">
        <v>452</v>
      </c>
      <c r="AM459" s="24">
        <v>0.24790981981816301</v>
      </c>
      <c r="AN459" s="24">
        <f t="shared" si="561"/>
        <v>0.75209018018183693</v>
      </c>
      <c r="AO459" s="24">
        <v>0.30512036286974598</v>
      </c>
      <c r="AP459" s="24">
        <f t="shared" si="562"/>
        <v>0.69487963713025402</v>
      </c>
      <c r="AQ459" s="24">
        <v>0.158245420747544</v>
      </c>
      <c r="AR459" s="24">
        <f t="shared" si="563"/>
        <v>0.841754579252456</v>
      </c>
      <c r="AS459" s="24">
        <f t="shared" si="564"/>
        <v>0.21982262114754236</v>
      </c>
      <c r="AT459" s="25">
        <f t="shared" si="530"/>
        <v>0.78017737885245764</v>
      </c>
      <c r="AU459" s="213">
        <v>0.256790446027647</v>
      </c>
      <c r="AV459" s="213">
        <f t="shared" si="565"/>
        <v>0.743209553972353</v>
      </c>
      <c r="AW459" s="213">
        <v>0.312198110043655</v>
      </c>
      <c r="AX459" s="213">
        <f t="shared" ref="AX459" si="575">1-AW459</f>
        <v>0.68780188995634495</v>
      </c>
      <c r="AY459" s="213">
        <v>0.173696666544047</v>
      </c>
      <c r="AZ459" s="213">
        <f t="shared" ref="AZ459:AZ522" si="576">1-AY459</f>
        <v>0.82630333345595297</v>
      </c>
      <c r="BA459" s="213">
        <f t="shared" si="567"/>
        <v>0.23131107018887284</v>
      </c>
      <c r="BB459" s="213">
        <f t="shared" si="568"/>
        <v>0.76868892981112724</v>
      </c>
      <c r="BC459" s="38">
        <v>0.241395221439898</v>
      </c>
      <c r="BD459" s="38">
        <f t="shared" si="569"/>
        <v>0.758604778560102</v>
      </c>
      <c r="BE459" s="38">
        <v>0.30413103203827502</v>
      </c>
      <c r="BF459" s="38">
        <f t="shared" si="569"/>
        <v>0.69586896796172493</v>
      </c>
      <c r="BG459" s="38">
        <v>0.17423903240132499</v>
      </c>
      <c r="BH459" s="38">
        <f t="shared" si="570"/>
        <v>0.82576096759867501</v>
      </c>
      <c r="BI459" s="38">
        <v>0.22493261091978115</v>
      </c>
      <c r="BJ459" s="38">
        <v>0.77506738908021888</v>
      </c>
      <c r="BK459" s="39">
        <v>0.234616972189124</v>
      </c>
      <c r="BL459" s="39">
        <f t="shared" si="571"/>
        <v>0.76538302781087597</v>
      </c>
      <c r="BM459" s="39">
        <v>0.29855621655676001</v>
      </c>
      <c r="BN459" s="39">
        <f t="shared" si="572"/>
        <v>0.70144378344323999</v>
      </c>
      <c r="BO459" s="39">
        <v>0.167681667477041</v>
      </c>
      <c r="BP459" s="39">
        <f t="shared" si="560"/>
        <v>0.83231833252295906</v>
      </c>
      <c r="BQ459" s="39">
        <v>0.21853275822612211</v>
      </c>
      <c r="BR459" s="39">
        <f t="shared" si="573"/>
        <v>0.78146724177387794</v>
      </c>
      <c r="BS459" s="48">
        <v>0.85316971978311495</v>
      </c>
      <c r="BT459" s="49">
        <v>0.14683028021688499</v>
      </c>
      <c r="BU459" s="219"/>
      <c r="CP459" s="21"/>
      <c r="CR459" s="21"/>
      <c r="CS459" s="22"/>
      <c r="CT459" s="22"/>
    </row>
    <row r="460" spans="38:98" x14ac:dyDescent="0.25">
      <c r="AL460" s="6">
        <v>453</v>
      </c>
      <c r="AM460" s="24">
        <v>0.24823031370538201</v>
      </c>
      <c r="AN460" s="24">
        <f t="shared" si="561"/>
        <v>0.75176968629461793</v>
      </c>
      <c r="AO460" s="24">
        <v>0.30544047736317198</v>
      </c>
      <c r="AP460" s="24">
        <f t="shared" si="562"/>
        <v>0.69455952263682796</v>
      </c>
      <c r="AQ460" s="24">
        <v>0.15859114367562799</v>
      </c>
      <c r="AR460" s="24">
        <f t="shared" si="563"/>
        <v>0.84140885632437201</v>
      </c>
      <c r="AS460" s="24">
        <f t="shared" si="564"/>
        <v>0.22015463313298686</v>
      </c>
      <c r="AT460" s="25">
        <f t="shared" si="530"/>
        <v>0.77984536686701311</v>
      </c>
      <c r="AU460" s="213">
        <v>0.25715525449533</v>
      </c>
      <c r="AV460" s="213">
        <f t="shared" si="565"/>
        <v>0.74284474550467006</v>
      </c>
      <c r="AW460" s="213">
        <v>0.31255326319167398</v>
      </c>
      <c r="AX460" s="213">
        <f t="shared" ref="AX460" si="577">1-AW460</f>
        <v>0.68744673680832602</v>
      </c>
      <c r="AY460" s="213">
        <v>0.17408190378365199</v>
      </c>
      <c r="AZ460" s="213">
        <f t="shared" si="576"/>
        <v>0.82591809621634804</v>
      </c>
      <c r="BA460" s="213">
        <f t="shared" si="567"/>
        <v>0.23168305516811721</v>
      </c>
      <c r="BB460" s="213">
        <f t="shared" si="568"/>
        <v>0.76831694483188284</v>
      </c>
      <c r="BC460" s="38">
        <v>0.241738719572409</v>
      </c>
      <c r="BD460" s="38">
        <f t="shared" si="569"/>
        <v>0.758261280427591</v>
      </c>
      <c r="BE460" s="38">
        <v>0.30446775980072899</v>
      </c>
      <c r="BF460" s="38">
        <f t="shared" si="569"/>
        <v>0.69553224019927096</v>
      </c>
      <c r="BG460" s="38">
        <v>0.174629115233185</v>
      </c>
      <c r="BH460" s="38">
        <f t="shared" si="570"/>
        <v>0.82537088476681497</v>
      </c>
      <c r="BI460" s="38">
        <v>0.22529598082887958</v>
      </c>
      <c r="BJ460" s="38">
        <v>0.77470401917112042</v>
      </c>
      <c r="BK460" s="39">
        <v>0.23495141456135399</v>
      </c>
      <c r="BL460" s="39">
        <f t="shared" si="571"/>
        <v>0.76504858543864596</v>
      </c>
      <c r="BM460" s="39">
        <v>0.29888207906806602</v>
      </c>
      <c r="BN460" s="39">
        <f t="shared" si="572"/>
        <v>0.70111792093193404</v>
      </c>
      <c r="BO460" s="39">
        <v>0.16805960686642901</v>
      </c>
      <c r="BP460" s="39">
        <f t="shared" si="560"/>
        <v>0.83194039313357093</v>
      </c>
      <c r="BQ460" s="39">
        <v>0.21888523585823227</v>
      </c>
      <c r="BR460" s="39">
        <f t="shared" si="573"/>
        <v>0.78111476414176773</v>
      </c>
      <c r="BS460" s="48">
        <v>0.85348456568814102</v>
      </c>
      <c r="BT460" s="49">
        <v>0.14651543431185901</v>
      </c>
      <c r="BU460" s="219"/>
      <c r="CP460" s="21"/>
      <c r="CR460" s="21"/>
      <c r="CS460" s="22"/>
      <c r="CT460" s="22"/>
    </row>
    <row r="461" spans="38:98" x14ac:dyDescent="0.25">
      <c r="AL461" s="6">
        <v>454</v>
      </c>
      <c r="AM461" s="24">
        <v>0.24855025176017501</v>
      </c>
      <c r="AN461" s="24">
        <f t="shared" si="561"/>
        <v>0.75144974823982502</v>
      </c>
      <c r="AO461" s="24">
        <v>0.305760200898817</v>
      </c>
      <c r="AP461" s="24">
        <f t="shared" si="562"/>
        <v>0.69423979910118305</v>
      </c>
      <c r="AQ461" s="24">
        <v>0.15893682475439899</v>
      </c>
      <c r="AR461" s="24">
        <f t="shared" si="563"/>
        <v>0.84106317524560104</v>
      </c>
      <c r="AS461" s="24">
        <f t="shared" si="564"/>
        <v>0.22048636363940569</v>
      </c>
      <c r="AT461" s="25">
        <f t="shared" si="530"/>
        <v>0.77951363636059434</v>
      </c>
      <c r="AU461" s="213">
        <v>0.25751969836604</v>
      </c>
      <c r="AV461" s="213">
        <f t="shared" si="565"/>
        <v>0.74248030163396006</v>
      </c>
      <c r="AW461" s="213">
        <v>0.31290798172614698</v>
      </c>
      <c r="AX461" s="213">
        <f t="shared" ref="AX461" si="578">1-AW461</f>
        <v>0.68709201827385302</v>
      </c>
      <c r="AY461" s="213">
        <v>0.17446708940156899</v>
      </c>
      <c r="AZ461" s="213">
        <f t="shared" si="576"/>
        <v>0.82553291059843104</v>
      </c>
      <c r="BA461" s="213">
        <f t="shared" si="567"/>
        <v>0.23205480341520796</v>
      </c>
      <c r="BB461" s="213">
        <f t="shared" si="568"/>
        <v>0.7679451965847921</v>
      </c>
      <c r="BC461" s="38">
        <v>0.24208185493359199</v>
      </c>
      <c r="BD461" s="38">
        <f t="shared" si="569"/>
        <v>0.75791814506640798</v>
      </c>
      <c r="BE461" s="38">
        <v>0.30480406002916399</v>
      </c>
      <c r="BF461" s="38">
        <f t="shared" si="569"/>
        <v>0.69519593997083606</v>
      </c>
      <c r="BG461" s="38">
        <v>0.17501911775948301</v>
      </c>
      <c r="BH461" s="38">
        <f t="shared" si="570"/>
        <v>0.82498088224051702</v>
      </c>
      <c r="BI461" s="38">
        <v>0.22565910300548342</v>
      </c>
      <c r="BJ461" s="38">
        <v>0.77434089699451669</v>
      </c>
      <c r="BK461" s="39">
        <v>0.23528568474381301</v>
      </c>
      <c r="BL461" s="39">
        <f t="shared" si="571"/>
        <v>0.76471431525618705</v>
      </c>
      <c r="BM461" s="39">
        <v>0.29920752378784798</v>
      </c>
      <c r="BN461" s="39">
        <f t="shared" si="572"/>
        <v>0.70079247621215202</v>
      </c>
      <c r="BO461" s="39">
        <v>0.168437515681859</v>
      </c>
      <c r="BP461" s="39">
        <f t="shared" si="560"/>
        <v>0.83156248431814106</v>
      </c>
      <c r="BQ461" s="39">
        <v>0.21923754995544223</v>
      </c>
      <c r="BR461" s="39">
        <f t="shared" si="573"/>
        <v>0.7807624500445578</v>
      </c>
      <c r="BS461" s="48">
        <v>0.85379819760105602</v>
      </c>
      <c r="BT461" s="49">
        <v>0.14620180239894401</v>
      </c>
      <c r="BU461" s="219"/>
      <c r="CP461" s="21"/>
      <c r="CR461" s="21"/>
      <c r="CS461" s="22"/>
      <c r="CT461" s="22"/>
    </row>
    <row r="462" spans="38:98" x14ac:dyDescent="0.25">
      <c r="AL462" s="6">
        <v>455</v>
      </c>
      <c r="AM462" s="24">
        <v>0.24886965326171501</v>
      </c>
      <c r="AN462" s="24">
        <f t="shared" si="561"/>
        <v>0.75113034673828505</v>
      </c>
      <c r="AO462" s="24">
        <v>0.30607953088312401</v>
      </c>
      <c r="AP462" s="24">
        <f t="shared" si="562"/>
        <v>0.69392046911687599</v>
      </c>
      <c r="AQ462" s="24">
        <v>0.15928246439347199</v>
      </c>
      <c r="AR462" s="24">
        <f t="shared" si="563"/>
        <v>0.84071753560652795</v>
      </c>
      <c r="AS462" s="24">
        <f t="shared" si="564"/>
        <v>0.22081781823524729</v>
      </c>
      <c r="AT462" s="25">
        <f t="shared" si="530"/>
        <v>0.77918218176475273</v>
      </c>
      <c r="AU462" s="213">
        <v>0.25788377836510501</v>
      </c>
      <c r="AV462" s="213">
        <f t="shared" si="565"/>
        <v>0.74211622163489499</v>
      </c>
      <c r="AW462" s="213">
        <v>0.313262266906908</v>
      </c>
      <c r="AX462" s="213">
        <f t="shared" ref="AX462" si="579">1-AW462</f>
        <v>0.68673773309309194</v>
      </c>
      <c r="AY462" s="213">
        <v>0.17485222311340801</v>
      </c>
      <c r="AZ462" s="213">
        <f t="shared" si="576"/>
        <v>0.82514777688659202</v>
      </c>
      <c r="BA462" s="213">
        <f t="shared" si="567"/>
        <v>0.23242631531393909</v>
      </c>
      <c r="BB462" s="213">
        <f t="shared" si="568"/>
        <v>0.76757368468606091</v>
      </c>
      <c r="BC462" s="38">
        <v>0.24242462887079599</v>
      </c>
      <c r="BD462" s="38">
        <f t="shared" si="569"/>
        <v>0.75757537112920403</v>
      </c>
      <c r="BE462" s="38">
        <v>0.30513993401556899</v>
      </c>
      <c r="BF462" s="38">
        <f t="shared" si="569"/>
        <v>0.69486006598443106</v>
      </c>
      <c r="BG462" s="38">
        <v>0.17540903979994801</v>
      </c>
      <c r="BH462" s="38">
        <f t="shared" si="570"/>
        <v>0.82459096020005196</v>
      </c>
      <c r="BI462" s="38">
        <v>0.2260219780815037</v>
      </c>
      <c r="BJ462" s="38">
        <v>0.7739780219184963</v>
      </c>
      <c r="BK462" s="39">
        <v>0.23561978228057701</v>
      </c>
      <c r="BL462" s="39">
        <f t="shared" si="571"/>
        <v>0.76438021771942299</v>
      </c>
      <c r="BM462" s="39">
        <v>0.29953255215334201</v>
      </c>
      <c r="BN462" s="39">
        <f t="shared" si="572"/>
        <v>0.70046744784665793</v>
      </c>
      <c r="BO462" s="39">
        <v>0.16881539338665499</v>
      </c>
      <c r="BP462" s="39">
        <f t="shared" si="560"/>
        <v>0.83118460661334503</v>
      </c>
      <c r="BQ462" s="39">
        <v>0.21958970046010884</v>
      </c>
      <c r="BR462" s="39">
        <f t="shared" si="573"/>
        <v>0.78041029953989116</v>
      </c>
      <c r="BS462" s="48">
        <v>0.854110620555388</v>
      </c>
      <c r="BT462" s="49">
        <v>0.145889379444612</v>
      </c>
      <c r="BU462" s="219"/>
      <c r="CP462" s="21"/>
      <c r="CR462" s="21"/>
      <c r="CS462" s="22"/>
      <c r="CT462" s="22"/>
    </row>
    <row r="463" spans="38:98" x14ac:dyDescent="0.25">
      <c r="AL463" s="6">
        <v>456</v>
      </c>
      <c r="AM463" s="24">
        <v>0.24918853748917599</v>
      </c>
      <c r="AN463" s="24">
        <f t="shared" si="561"/>
        <v>0.75081146251082398</v>
      </c>
      <c r="AO463" s="24">
        <v>0.30639846472253401</v>
      </c>
      <c r="AP463" s="24">
        <f t="shared" si="562"/>
        <v>0.69360153527746604</v>
      </c>
      <c r="AQ463" s="24">
        <v>0.15962806300246499</v>
      </c>
      <c r="AR463" s="24">
        <f t="shared" si="563"/>
        <v>0.84037193699753499</v>
      </c>
      <c r="AS463" s="24">
        <f t="shared" si="564"/>
        <v>0.2211490024889613</v>
      </c>
      <c r="AT463" s="25">
        <f t="shared" si="530"/>
        <v>0.7788509975110387</v>
      </c>
      <c r="AU463" s="213">
        <v>0.258247495217856</v>
      </c>
      <c r="AV463" s="213">
        <f t="shared" si="565"/>
        <v>0.74175250478214405</v>
      </c>
      <c r="AW463" s="213">
        <v>0.31361611999378802</v>
      </c>
      <c r="AX463" s="213">
        <f t="shared" ref="AX463" si="580">1-AW463</f>
        <v>0.68638388000621198</v>
      </c>
      <c r="AY463" s="213">
        <v>0.17523730463477499</v>
      </c>
      <c r="AZ463" s="213">
        <f t="shared" si="576"/>
        <v>0.82476269536522495</v>
      </c>
      <c r="BA463" s="213">
        <f t="shared" si="567"/>
        <v>0.23279759124810312</v>
      </c>
      <c r="BB463" s="213">
        <f t="shared" si="568"/>
        <v>0.76720240875189694</v>
      </c>
      <c r="BC463" s="38">
        <v>0.24276704273137001</v>
      </c>
      <c r="BD463" s="38">
        <f t="shared" si="569"/>
        <v>0.75723295726863005</v>
      </c>
      <c r="BE463" s="38">
        <v>0.305475383051935</v>
      </c>
      <c r="BF463" s="38">
        <f t="shared" si="569"/>
        <v>0.694524616948065</v>
      </c>
      <c r="BG463" s="38">
        <v>0.17579888117430501</v>
      </c>
      <c r="BH463" s="38">
        <f t="shared" si="570"/>
        <v>0.82420111882569502</v>
      </c>
      <c r="BI463" s="38">
        <v>0.22638460668885008</v>
      </c>
      <c r="BJ463" s="38">
        <v>0.77361539331115003</v>
      </c>
      <c r="BK463" s="39">
        <v>0.23595370671572699</v>
      </c>
      <c r="BL463" s="39">
        <f t="shared" si="571"/>
        <v>0.76404629328427298</v>
      </c>
      <c r="BM463" s="39">
        <v>0.29985716560178799</v>
      </c>
      <c r="BN463" s="39">
        <f t="shared" si="572"/>
        <v>0.70014283439821201</v>
      </c>
      <c r="BO463" s="39">
        <v>0.169193239444142</v>
      </c>
      <c r="BP463" s="39">
        <f t="shared" si="560"/>
        <v>0.830806760555858</v>
      </c>
      <c r="BQ463" s="39">
        <v>0.2199416873145919</v>
      </c>
      <c r="BR463" s="39">
        <f t="shared" si="573"/>
        <v>0.78005831268540815</v>
      </c>
      <c r="BS463" s="48">
        <v>0.854421839584663</v>
      </c>
      <c r="BT463" s="49">
        <v>0.145578160415337</v>
      </c>
      <c r="BU463" s="219"/>
      <c r="CP463" s="21"/>
      <c r="CR463" s="21"/>
      <c r="CS463" s="22"/>
      <c r="CT463" s="22"/>
    </row>
    <row r="464" spans="38:98" x14ac:dyDescent="0.25">
      <c r="AL464" s="6">
        <v>457</v>
      </c>
      <c r="AM464" s="24">
        <v>0.249506923721729</v>
      </c>
      <c r="AN464" s="24">
        <f t="shared" si="561"/>
        <v>0.750493076278271</v>
      </c>
      <c r="AO464" s="24">
        <v>0.30671699982348899</v>
      </c>
      <c r="AP464" s="24">
        <f t="shared" si="562"/>
        <v>0.69328300017651101</v>
      </c>
      <c r="AQ464" s="24">
        <v>0.15997362099099399</v>
      </c>
      <c r="AR464" s="24">
        <f t="shared" si="563"/>
        <v>0.84002637900900601</v>
      </c>
      <c r="AS464" s="24">
        <f t="shared" si="564"/>
        <v>0.22147992196899569</v>
      </c>
      <c r="AT464" s="25">
        <f t="shared" si="530"/>
        <v>0.77852007803100431</v>
      </c>
      <c r="AU464" s="213">
        <v>0.258610849649621</v>
      </c>
      <c r="AV464" s="213">
        <f t="shared" si="565"/>
        <v>0.741389150350379</v>
      </c>
      <c r="AW464" s="213">
        <v>0.31396954224661899</v>
      </c>
      <c r="AX464" s="213">
        <f t="shared" ref="AX464" si="581">1-AW464</f>
        <v>0.68603045775338101</v>
      </c>
      <c r="AY464" s="213">
        <v>0.175622333681279</v>
      </c>
      <c r="AZ464" s="213">
        <f t="shared" si="576"/>
        <v>0.824377666318721</v>
      </c>
      <c r="BA464" s="213">
        <f t="shared" si="567"/>
        <v>0.2331686316014932</v>
      </c>
      <c r="BB464" s="213">
        <f t="shared" si="568"/>
        <v>0.76683136839850685</v>
      </c>
      <c r="BC464" s="38">
        <v>0.24310909786266399</v>
      </c>
      <c r="BD464" s="38">
        <f t="shared" si="569"/>
        <v>0.75689090213733601</v>
      </c>
      <c r="BE464" s="38">
        <v>0.30581040843025098</v>
      </c>
      <c r="BF464" s="38">
        <f t="shared" si="569"/>
        <v>0.69418959156974902</v>
      </c>
      <c r="BG464" s="38">
        <v>0.17618864170227999</v>
      </c>
      <c r="BH464" s="38">
        <f t="shared" si="570"/>
        <v>0.82381135829772001</v>
      </c>
      <c r="BI464" s="38">
        <v>0.22674698945943239</v>
      </c>
      <c r="BJ464" s="38">
        <v>0.77325301054056772</v>
      </c>
      <c r="BK464" s="39">
        <v>0.23628745759333999</v>
      </c>
      <c r="BL464" s="39">
        <f t="shared" si="571"/>
        <v>0.76371254240665998</v>
      </c>
      <c r="BM464" s="39">
        <v>0.30018136557042302</v>
      </c>
      <c r="BN464" s="39">
        <f t="shared" si="572"/>
        <v>0.69981863442957692</v>
      </c>
      <c r="BO464" s="39">
        <v>0.16957105331764599</v>
      </c>
      <c r="BP464" s="39">
        <f t="shared" si="560"/>
        <v>0.83042894668235401</v>
      </c>
      <c r="BQ464" s="39">
        <v>0.22029351046124987</v>
      </c>
      <c r="BR464" s="39">
        <f t="shared" si="573"/>
        <v>0.77970648953875021</v>
      </c>
      <c r="BS464" s="48">
        <v>0.85473185972240695</v>
      </c>
      <c r="BT464" s="49">
        <v>0.14526814027759299</v>
      </c>
      <c r="BU464" s="219"/>
      <c r="CP464" s="21"/>
      <c r="CR464" s="21"/>
      <c r="CS464" s="22"/>
      <c r="CT464" s="22"/>
    </row>
    <row r="465" spans="38:98" x14ac:dyDescent="0.25">
      <c r="AL465" s="6">
        <v>458</v>
      </c>
      <c r="AM465" s="24">
        <v>0.24982483123854701</v>
      </c>
      <c r="AN465" s="24">
        <f t="shared" si="561"/>
        <v>0.75017516876145296</v>
      </c>
      <c r="AO465" s="24">
        <v>0.30703513359243201</v>
      </c>
      <c r="AP465" s="24">
        <f t="shared" si="562"/>
        <v>0.69296486640756805</v>
      </c>
      <c r="AQ465" s="24">
        <v>0.16031913876867601</v>
      </c>
      <c r="AR465" s="24">
        <f t="shared" si="563"/>
        <v>0.83968086123132402</v>
      </c>
      <c r="AS465" s="24">
        <f t="shared" si="564"/>
        <v>0.22181058224379993</v>
      </c>
      <c r="AT465" s="25">
        <f t="shared" si="530"/>
        <v>0.7781894177562001</v>
      </c>
      <c r="AU465" s="213">
        <v>0.25897384238573101</v>
      </c>
      <c r="AV465" s="213">
        <f t="shared" si="565"/>
        <v>0.74102615761426893</v>
      </c>
      <c r="AW465" s="213">
        <v>0.31432253492523399</v>
      </c>
      <c r="AX465" s="213">
        <f t="shared" ref="AX465" si="582">1-AW465</f>
        <v>0.68567746507476601</v>
      </c>
      <c r="AY465" s="213">
        <v>0.17600730996852901</v>
      </c>
      <c r="AZ465" s="213">
        <f t="shared" si="576"/>
        <v>0.82399269003147102</v>
      </c>
      <c r="BA465" s="213">
        <f t="shared" si="567"/>
        <v>0.23353943675790378</v>
      </c>
      <c r="BB465" s="213">
        <f t="shared" si="568"/>
        <v>0.76646056324209622</v>
      </c>
      <c r="BC465" s="38">
        <v>0.24345079561202701</v>
      </c>
      <c r="BD465" s="38">
        <f t="shared" si="569"/>
        <v>0.75654920438797302</v>
      </c>
      <c r="BE465" s="38">
        <v>0.306145011442507</v>
      </c>
      <c r="BF465" s="38">
        <f t="shared" si="569"/>
        <v>0.69385498855749295</v>
      </c>
      <c r="BG465" s="38">
        <v>0.17657832120360101</v>
      </c>
      <c r="BH465" s="38">
        <f t="shared" si="570"/>
        <v>0.82342167879639905</v>
      </c>
      <c r="BI465" s="38">
        <v>0.22710912702516145</v>
      </c>
      <c r="BJ465" s="38">
        <v>0.77289087297483861</v>
      </c>
      <c r="BK465" s="39">
        <v>0.23662103445749599</v>
      </c>
      <c r="BL465" s="39">
        <f t="shared" si="571"/>
        <v>0.76337896554250406</v>
      </c>
      <c r="BM465" s="39">
        <v>0.30050515349648399</v>
      </c>
      <c r="BN465" s="39">
        <f t="shared" si="572"/>
        <v>0.69949484650351601</v>
      </c>
      <c r="BO465" s="39">
        <v>0.169948834470491</v>
      </c>
      <c r="BP465" s="39">
        <f t="shared" si="560"/>
        <v>0.83005116552950897</v>
      </c>
      <c r="BQ465" s="39">
        <v>0.22064516984244092</v>
      </c>
      <c r="BR465" s="39">
        <f t="shared" si="573"/>
        <v>0.77935483015755902</v>
      </c>
      <c r="BS465" s="48">
        <v>0.855040686002147</v>
      </c>
      <c r="BT465" s="49">
        <v>0.144959313997853</v>
      </c>
      <c r="BU465" s="219"/>
      <c r="CP465" s="21"/>
      <c r="CR465" s="21"/>
      <c r="CS465" s="22"/>
      <c r="CT465" s="22"/>
    </row>
    <row r="466" spans="38:98" x14ac:dyDescent="0.25">
      <c r="AL466" s="6">
        <v>459</v>
      </c>
      <c r="AM466" s="24">
        <v>0.25014227931880301</v>
      </c>
      <c r="AN466" s="24">
        <f t="shared" si="561"/>
        <v>0.74985772068119694</v>
      </c>
      <c r="AO466" s="24">
        <v>0.30735286343580498</v>
      </c>
      <c r="AP466" s="24">
        <f t="shared" si="562"/>
        <v>0.69264713656419508</v>
      </c>
      <c r="AQ466" s="24">
        <v>0.160664616745128</v>
      </c>
      <c r="AR466" s="24">
        <f t="shared" si="563"/>
        <v>0.839335383254872</v>
      </c>
      <c r="AS466" s="24">
        <f t="shared" si="564"/>
        <v>0.22214098888182296</v>
      </c>
      <c r="AT466" s="25">
        <f t="shared" si="530"/>
        <v>0.77785901111817701</v>
      </c>
      <c r="AU466" s="213">
        <v>0.25933647415151601</v>
      </c>
      <c r="AV466" s="213">
        <f t="shared" si="565"/>
        <v>0.74066352584848394</v>
      </c>
      <c r="AW466" s="213">
        <v>0.31467509928946602</v>
      </c>
      <c r="AX466" s="213">
        <f t="shared" ref="AX466" si="583">1-AW466</f>
        <v>0.68532490071053398</v>
      </c>
      <c r="AY466" s="213">
        <v>0.17639223321213199</v>
      </c>
      <c r="AZ466" s="213">
        <f t="shared" si="576"/>
        <v>0.82360776678786807</v>
      </c>
      <c r="BA466" s="213">
        <f t="shared" si="567"/>
        <v>0.23391000710112789</v>
      </c>
      <c r="BB466" s="213">
        <f t="shared" si="568"/>
        <v>0.76608999289887214</v>
      </c>
      <c r="BC466" s="38">
        <v>0.24379213732680899</v>
      </c>
      <c r="BD466" s="38">
        <f t="shared" si="569"/>
        <v>0.75620786267319096</v>
      </c>
      <c r="BE466" s="38">
        <v>0.30647919338069202</v>
      </c>
      <c r="BF466" s="38">
        <f t="shared" si="569"/>
        <v>0.69352080661930793</v>
      </c>
      <c r="BG466" s="38">
        <v>0.17696791949799401</v>
      </c>
      <c r="BH466" s="38">
        <f t="shared" si="570"/>
        <v>0.82303208050200594</v>
      </c>
      <c r="BI466" s="38">
        <v>0.22747102001794722</v>
      </c>
      <c r="BJ466" s="38">
        <v>0.77252897998205272</v>
      </c>
      <c r="BK466" s="39">
        <v>0.23695443685227299</v>
      </c>
      <c r="BL466" s="39">
        <f t="shared" si="571"/>
        <v>0.76304556314772698</v>
      </c>
      <c r="BM466" s="39">
        <v>0.30082853081721</v>
      </c>
      <c r="BN466" s="39">
        <f t="shared" si="572"/>
        <v>0.69917146918278994</v>
      </c>
      <c r="BO466" s="39">
        <v>0.17032658236600301</v>
      </c>
      <c r="BP466" s="39">
        <f t="shared" si="560"/>
        <v>0.82967341763399705</v>
      </c>
      <c r="BQ466" s="39">
        <v>0.22099666540052432</v>
      </c>
      <c r="BR466" s="39">
        <f t="shared" si="573"/>
        <v>0.77900333459947568</v>
      </c>
      <c r="BS466" s="48">
        <v>0.85534832345740996</v>
      </c>
      <c r="BT466" s="49">
        <v>0.14465167654259001</v>
      </c>
      <c r="BU466" s="219"/>
      <c r="CP466" s="21"/>
      <c r="CR466" s="21"/>
      <c r="CS466" s="22"/>
      <c r="CT466" s="22"/>
    </row>
    <row r="467" spans="38:98" x14ac:dyDescent="0.25">
      <c r="AL467" s="6">
        <v>460</v>
      </c>
      <c r="AM467" s="24">
        <v>0.25045928724166899</v>
      </c>
      <c r="AN467" s="24">
        <f t="shared" si="561"/>
        <v>0.74954071275833101</v>
      </c>
      <c r="AO467" s="24">
        <v>0.30767018676004998</v>
      </c>
      <c r="AP467" s="24">
        <f t="shared" si="562"/>
        <v>0.69232981323995002</v>
      </c>
      <c r="AQ467" s="24">
        <v>0.16101005532996601</v>
      </c>
      <c r="AR467" s="24">
        <f t="shared" si="563"/>
        <v>0.83898994467003396</v>
      </c>
      <c r="AS467" s="24">
        <f t="shared" si="564"/>
        <v>0.22247114745151325</v>
      </c>
      <c r="AT467" s="25">
        <f t="shared" si="530"/>
        <v>0.77752885254848669</v>
      </c>
      <c r="AU467" s="213">
        <v>0.259698745672304</v>
      </c>
      <c r="AV467" s="213">
        <f t="shared" si="565"/>
        <v>0.740301254327696</v>
      </c>
      <c r="AW467" s="213">
        <v>0.315027236599146</v>
      </c>
      <c r="AX467" s="213">
        <f t="shared" ref="AX467" si="584">1-AW467</f>
        <v>0.684972763400854</v>
      </c>
      <c r="AY467" s="213">
        <v>0.17677710312769601</v>
      </c>
      <c r="AZ467" s="213">
        <f t="shared" si="576"/>
        <v>0.82322289687230399</v>
      </c>
      <c r="BA467" s="213">
        <f t="shared" si="567"/>
        <v>0.23428034301495804</v>
      </c>
      <c r="BB467" s="213">
        <f t="shared" si="568"/>
        <v>0.76571965698504196</v>
      </c>
      <c r="BC467" s="38">
        <v>0.24413312435435999</v>
      </c>
      <c r="BD467" s="38">
        <f t="shared" si="569"/>
        <v>0.75586687564564004</v>
      </c>
      <c r="BE467" s="38">
        <v>0.30681295553679599</v>
      </c>
      <c r="BF467" s="38">
        <f t="shared" si="569"/>
        <v>0.69318704446320401</v>
      </c>
      <c r="BG467" s="38">
        <v>0.177357436405186</v>
      </c>
      <c r="BH467" s="38">
        <f t="shared" si="570"/>
        <v>0.82264256359481402</v>
      </c>
      <c r="BI467" s="38">
        <v>0.22783266906970023</v>
      </c>
      <c r="BJ467" s="38">
        <v>0.77216733093029988</v>
      </c>
      <c r="BK467" s="39">
        <v>0.23728766432175</v>
      </c>
      <c r="BL467" s="39">
        <f t="shared" si="571"/>
        <v>0.76271233567825003</v>
      </c>
      <c r="BM467" s="39">
        <v>0.301151498969839</v>
      </c>
      <c r="BN467" s="39">
        <f t="shared" si="572"/>
        <v>0.69884850103016105</v>
      </c>
      <c r="BO467" s="39">
        <v>0.17070429646750601</v>
      </c>
      <c r="BP467" s="39">
        <f t="shared" si="560"/>
        <v>0.82929570353249393</v>
      </c>
      <c r="BQ467" s="39">
        <v>0.22134799707785824</v>
      </c>
      <c r="BR467" s="39">
        <f t="shared" si="573"/>
        <v>0.77865200292214176</v>
      </c>
      <c r="BS467" s="48">
        <v>0.855654777121722</v>
      </c>
      <c r="BT467" s="42">
        <v>0.144345222878278</v>
      </c>
      <c r="BU467" s="219"/>
      <c r="CP467" s="21"/>
      <c r="CR467" s="21"/>
      <c r="CS467" s="22"/>
      <c r="CT467" s="22"/>
    </row>
    <row r="468" spans="38:98" x14ac:dyDescent="0.25">
      <c r="AL468" s="6">
        <v>461</v>
      </c>
      <c r="AM468" s="24">
        <v>0.25077587428631998</v>
      </c>
      <c r="AN468" s="24">
        <f t="shared" si="561"/>
        <v>0.74922412571368002</v>
      </c>
      <c r="AO468" s="24">
        <v>0.30798710097160897</v>
      </c>
      <c r="AP468" s="24">
        <f t="shared" si="562"/>
        <v>0.69201289902839103</v>
      </c>
      <c r="AQ468" s="24">
        <v>0.16135545493280701</v>
      </c>
      <c r="AR468" s="24">
        <f t="shared" si="563"/>
        <v>0.83864454506719299</v>
      </c>
      <c r="AS468" s="24">
        <f t="shared" si="564"/>
        <v>0.22280106352132051</v>
      </c>
      <c r="AT468" s="25">
        <f t="shared" si="530"/>
        <v>0.77719893647867955</v>
      </c>
      <c r="AU468" s="213">
        <v>0.26006065767342701</v>
      </c>
      <c r="AV468" s="213">
        <f t="shared" si="565"/>
        <v>0.73993934232657299</v>
      </c>
      <c r="AW468" s="213">
        <v>0.31537894811410699</v>
      </c>
      <c r="AX468" s="213">
        <f t="shared" ref="AX468" si="585">1-AW468</f>
        <v>0.68462105188589306</v>
      </c>
      <c r="AY468" s="213">
        <v>0.17716191943083001</v>
      </c>
      <c r="AZ468" s="213">
        <f t="shared" si="576"/>
        <v>0.82283808056916996</v>
      </c>
      <c r="BA468" s="213">
        <f t="shared" si="567"/>
        <v>0.23465044488318876</v>
      </c>
      <c r="BB468" s="213">
        <f t="shared" si="568"/>
        <v>0.76534955511681124</v>
      </c>
      <c r="BC468" s="38">
        <v>0.244473758042029</v>
      </c>
      <c r="BD468" s="38">
        <f t="shared" si="569"/>
        <v>0.75552624195797102</v>
      </c>
      <c r="BE468" s="38">
        <v>0.307146299202809</v>
      </c>
      <c r="BF468" s="38">
        <f t="shared" si="569"/>
        <v>0.692853700797191</v>
      </c>
      <c r="BG468" s="38">
        <v>0.177746871744903</v>
      </c>
      <c r="BH468" s="38">
        <f t="shared" si="570"/>
        <v>0.822253128255097</v>
      </c>
      <c r="BI468" s="38">
        <v>0.22819407481233045</v>
      </c>
      <c r="BJ468" s="38">
        <v>0.77180592518766966</v>
      </c>
      <c r="BK468" s="39">
        <v>0.23762071641000401</v>
      </c>
      <c r="BL468" s="39">
        <f t="shared" si="571"/>
        <v>0.76237928358999596</v>
      </c>
      <c r="BM468" s="39">
        <v>0.30147405939160798</v>
      </c>
      <c r="BN468" s="39">
        <f t="shared" si="572"/>
        <v>0.69852594060839202</v>
      </c>
      <c r="BO468" s="39">
        <v>0.17108197623832599</v>
      </c>
      <c r="BP468" s="39">
        <f t="shared" si="560"/>
        <v>0.82891802376167401</v>
      </c>
      <c r="BQ468" s="39">
        <v>0.22169916481680108</v>
      </c>
      <c r="BR468" s="39">
        <f t="shared" si="573"/>
        <v>0.77830083518319904</v>
      </c>
      <c r="BS468" s="48">
        <v>0.85596005202861103</v>
      </c>
      <c r="BT468" s="49">
        <v>0.144039947971389</v>
      </c>
      <c r="BU468" s="219"/>
      <c r="CP468" s="21"/>
      <c r="CR468" s="21"/>
      <c r="CS468" s="22"/>
      <c r="CT468" s="22"/>
    </row>
    <row r="469" spans="38:98" x14ac:dyDescent="0.25">
      <c r="AL469" s="6">
        <v>462</v>
      </c>
      <c r="AM469" s="24">
        <v>0.251092059731926</v>
      </c>
      <c r="AN469" s="24">
        <f t="shared" si="561"/>
        <v>0.74890794026807406</v>
      </c>
      <c r="AO469" s="24">
        <v>0.30830360347692398</v>
      </c>
      <c r="AP469" s="24">
        <f t="shared" si="562"/>
        <v>0.69169639652307602</v>
      </c>
      <c r="AQ469" s="24">
        <v>0.16170081596326799</v>
      </c>
      <c r="AR469" s="24">
        <f t="shared" si="563"/>
        <v>0.83829918403673198</v>
      </c>
      <c r="AS469" s="24">
        <f t="shared" si="564"/>
        <v>0.22313074265969285</v>
      </c>
      <c r="AT469" s="25">
        <f t="shared" si="530"/>
        <v>0.77686925734030721</v>
      </c>
      <c r="AU469" s="213">
        <v>0.260422210880212</v>
      </c>
      <c r="AV469" s="213">
        <f t="shared" si="565"/>
        <v>0.739577789119788</v>
      </c>
      <c r="AW469" s="213">
        <v>0.31573023509418102</v>
      </c>
      <c r="AX469" s="213">
        <f t="shared" ref="AX469" si="586">1-AW469</f>
        <v>0.68426976490581892</v>
      </c>
      <c r="AY469" s="213">
        <v>0.17754668183714201</v>
      </c>
      <c r="AZ469" s="213">
        <f t="shared" si="576"/>
        <v>0.82245331816285794</v>
      </c>
      <c r="BA469" s="213">
        <f t="shared" si="567"/>
        <v>0.23502031308961269</v>
      </c>
      <c r="BB469" s="213">
        <f t="shared" si="568"/>
        <v>0.76497968691038731</v>
      </c>
      <c r="BC469" s="38">
        <v>0.24481403973716501</v>
      </c>
      <c r="BD469" s="38">
        <f t="shared" si="569"/>
        <v>0.75518596026283502</v>
      </c>
      <c r="BE469" s="38">
        <v>0.307479225670721</v>
      </c>
      <c r="BF469" s="38">
        <f t="shared" si="569"/>
        <v>0.69252077432927894</v>
      </c>
      <c r="BG469" s="38">
        <v>0.17813622533687101</v>
      </c>
      <c r="BH469" s="38">
        <f t="shared" si="570"/>
        <v>0.82186377466312899</v>
      </c>
      <c r="BI469" s="38">
        <v>0.22855523787774765</v>
      </c>
      <c r="BJ469" s="38">
        <v>0.77144476212225233</v>
      </c>
      <c r="BK469" s="39">
        <v>0.23795359266111599</v>
      </c>
      <c r="BL469" s="39">
        <f t="shared" si="571"/>
        <v>0.76204640733888396</v>
      </c>
      <c r="BM469" s="39">
        <v>0.301796213519755</v>
      </c>
      <c r="BN469" s="39">
        <f t="shared" si="572"/>
        <v>0.69820378648024506</v>
      </c>
      <c r="BO469" s="39">
        <v>0.171459621141788</v>
      </c>
      <c r="BP469" s="39">
        <f t="shared" si="560"/>
        <v>0.82854037885821197</v>
      </c>
      <c r="BQ469" s="39">
        <v>0.2220501685597121</v>
      </c>
      <c r="BR469" s="39">
        <f t="shared" si="573"/>
        <v>0.77794983144028795</v>
      </c>
      <c r="BS469" s="48">
        <v>0.85626415321160099</v>
      </c>
      <c r="BT469" s="49">
        <v>0.14373584678839901</v>
      </c>
      <c r="BU469" s="219"/>
      <c r="CP469" s="21"/>
      <c r="CR469" s="21"/>
      <c r="CS469" s="22"/>
      <c r="CT469" s="22"/>
    </row>
    <row r="470" spans="38:98" x14ac:dyDescent="0.25">
      <c r="AL470" s="6">
        <v>463</v>
      </c>
      <c r="AM470" s="24">
        <v>0.25140786285766098</v>
      </c>
      <c r="AN470" s="24">
        <f t="shared" si="561"/>
        <v>0.74859213714233896</v>
      </c>
      <c r="AO470" s="24">
        <v>0.30861969168243703</v>
      </c>
      <c r="AP470" s="24">
        <f t="shared" si="562"/>
        <v>0.69138030831756292</v>
      </c>
      <c r="AQ470" s="24">
        <v>0.162046138830965</v>
      </c>
      <c r="AR470" s="24">
        <f t="shared" si="563"/>
        <v>0.83795386116903503</v>
      </c>
      <c r="AS470" s="24">
        <f t="shared" si="564"/>
        <v>0.22346019043507934</v>
      </c>
      <c r="AT470" s="25">
        <f t="shared" si="530"/>
        <v>0.77653980956492075</v>
      </c>
      <c r="AU470" s="213">
        <v>0.26078340601799099</v>
      </c>
      <c r="AV470" s="213">
        <f t="shared" si="565"/>
        <v>0.73921659398200901</v>
      </c>
      <c r="AW470" s="213">
        <v>0.31608109879920099</v>
      </c>
      <c r="AX470" s="213">
        <f t="shared" ref="AX470" si="587">1-AW470</f>
        <v>0.68391890120079901</v>
      </c>
      <c r="AY470" s="213">
        <v>0.17793139006223899</v>
      </c>
      <c r="AZ470" s="213">
        <f t="shared" si="576"/>
        <v>0.82206860993776099</v>
      </c>
      <c r="BA470" s="213">
        <f t="shared" si="567"/>
        <v>0.23538994801802338</v>
      </c>
      <c r="BB470" s="213">
        <f t="shared" si="568"/>
        <v>0.76461005198197662</v>
      </c>
      <c r="BC470" s="38">
        <v>0.24515397078711901</v>
      </c>
      <c r="BD470" s="38">
        <f t="shared" si="569"/>
        <v>0.75484602921288102</v>
      </c>
      <c r="BE470" s="38">
        <v>0.307811736232521</v>
      </c>
      <c r="BF470" s="38">
        <f t="shared" si="569"/>
        <v>0.692188263767479</v>
      </c>
      <c r="BG470" s="38">
        <v>0.17852549700081799</v>
      </c>
      <c r="BH470" s="38">
        <f t="shared" si="570"/>
        <v>0.82147450299918201</v>
      </c>
      <c r="BI470" s="38">
        <v>0.22891615889786301</v>
      </c>
      <c r="BJ470" s="38">
        <v>0.77108384110213701</v>
      </c>
      <c r="BK470" s="39">
        <v>0.23828629261916401</v>
      </c>
      <c r="BL470" s="39">
        <f t="shared" si="571"/>
        <v>0.76171370738083599</v>
      </c>
      <c r="BM470" s="39">
        <v>0.30211796279151898</v>
      </c>
      <c r="BN470" s="39">
        <f t="shared" si="572"/>
        <v>0.69788203720848108</v>
      </c>
      <c r="BO470" s="39">
        <v>0.171837230641216</v>
      </c>
      <c r="BP470" s="39">
        <f t="shared" si="560"/>
        <v>0.82816276935878397</v>
      </c>
      <c r="BQ470" s="39">
        <v>0.22240100824894957</v>
      </c>
      <c r="BR470" s="39">
        <f t="shared" si="573"/>
        <v>0.77759899175105041</v>
      </c>
      <c r="BS470" s="48">
        <v>0.85656708570422102</v>
      </c>
      <c r="BT470" s="49">
        <v>0.14343291429577901</v>
      </c>
      <c r="BU470" s="219"/>
      <c r="CP470" s="21"/>
      <c r="CR470" s="21"/>
      <c r="CS470" s="22"/>
      <c r="CT470" s="22"/>
    </row>
    <row r="471" spans="38:98" x14ac:dyDescent="0.25">
      <c r="AL471" s="6">
        <v>464</v>
      </c>
      <c r="AM471" s="24">
        <v>0.25172330294269801</v>
      </c>
      <c r="AN471" s="24">
        <f t="shared" si="561"/>
        <v>0.74827669705730204</v>
      </c>
      <c r="AO471" s="24">
        <v>0.30893536299459001</v>
      </c>
      <c r="AP471" s="24">
        <f t="shared" si="562"/>
        <v>0.69106463700540999</v>
      </c>
      <c r="AQ471" s="24">
        <v>0.16239142394551501</v>
      </c>
      <c r="AR471" s="24">
        <f t="shared" si="563"/>
        <v>0.83760857605448502</v>
      </c>
      <c r="AS471" s="24">
        <f t="shared" si="564"/>
        <v>0.22378941241592901</v>
      </c>
      <c r="AT471" s="25">
        <f t="shared" si="530"/>
        <v>0.77621058758407113</v>
      </c>
      <c r="AU471" s="213">
        <v>0.261144243812093</v>
      </c>
      <c r="AV471" s="213">
        <f t="shared" si="565"/>
        <v>0.738855756187907</v>
      </c>
      <c r="AW471" s="213">
        <v>0.31643154048899902</v>
      </c>
      <c r="AX471" s="213">
        <f t="shared" ref="AX471" si="588">1-AW471</f>
        <v>0.68356845951100098</v>
      </c>
      <c r="AY471" s="213">
        <v>0.17831604382173</v>
      </c>
      <c r="AZ471" s="213">
        <f t="shared" si="576"/>
        <v>0.82168395617827006</v>
      </c>
      <c r="BA471" s="213">
        <f t="shared" si="567"/>
        <v>0.23575935005221443</v>
      </c>
      <c r="BB471" s="213">
        <f t="shared" si="568"/>
        <v>0.76424064994778562</v>
      </c>
      <c r="BC471" s="38">
        <v>0.24549355253923899</v>
      </c>
      <c r="BD471" s="38">
        <f t="shared" si="569"/>
        <v>0.75450644746076101</v>
      </c>
      <c r="BE471" s="38">
        <v>0.30814383218019897</v>
      </c>
      <c r="BF471" s="38">
        <f t="shared" si="569"/>
        <v>0.69185616781980097</v>
      </c>
      <c r="BG471" s="38">
        <v>0.178914686556469</v>
      </c>
      <c r="BH471" s="38">
        <f t="shared" si="570"/>
        <v>0.82108531344353097</v>
      </c>
      <c r="BI471" s="38">
        <v>0.22927683850458558</v>
      </c>
      <c r="BJ471" s="38">
        <v>0.77072316149541442</v>
      </c>
      <c r="BK471" s="39">
        <v>0.238618815828225</v>
      </c>
      <c r="BL471" s="39">
        <f t="shared" si="571"/>
        <v>0.76138118417177503</v>
      </c>
      <c r="BM471" s="39">
        <v>0.30243930864413598</v>
      </c>
      <c r="BN471" s="39">
        <f t="shared" si="572"/>
        <v>0.69756069135586407</v>
      </c>
      <c r="BO471" s="39">
        <v>0.17221480419993601</v>
      </c>
      <c r="BP471" s="39">
        <f t="shared" si="560"/>
        <v>0.82778519580006393</v>
      </c>
      <c r="BQ471" s="39">
        <v>0.2227516838268716</v>
      </c>
      <c r="BR471" s="39">
        <f t="shared" si="573"/>
        <v>0.7772483161731284</v>
      </c>
      <c r="BS471" s="48">
        <v>0.85686885453999695</v>
      </c>
      <c r="BT471" s="49">
        <v>0.143131145460003</v>
      </c>
      <c r="BU471" s="219"/>
      <c r="CP471" s="21"/>
      <c r="CR471" s="21"/>
      <c r="CS471" s="22"/>
      <c r="CT471" s="22"/>
    </row>
    <row r="472" spans="38:98" x14ac:dyDescent="0.25">
      <c r="AL472" s="6">
        <v>465</v>
      </c>
      <c r="AM472" s="24">
        <v>0.25203839926620902</v>
      </c>
      <c r="AN472" s="24">
        <f t="shared" si="561"/>
        <v>0.74796160073379103</v>
      </c>
      <c r="AO472" s="24">
        <v>0.30925061481982502</v>
      </c>
      <c r="AP472" s="24">
        <f t="shared" si="562"/>
        <v>0.69074938518017492</v>
      </c>
      <c r="AQ472" s="24">
        <v>0.162736671716535</v>
      </c>
      <c r="AR472" s="24">
        <f t="shared" si="563"/>
        <v>0.83726332828346495</v>
      </c>
      <c r="AS472" s="24">
        <f t="shared" si="564"/>
        <v>0.22411841417069067</v>
      </c>
      <c r="AT472" s="25">
        <f t="shared" si="530"/>
        <v>0.77588158582930933</v>
      </c>
      <c r="AU472" s="213">
        <v>0.26150472498784699</v>
      </c>
      <c r="AV472" s="213">
        <f t="shared" si="565"/>
        <v>0.73849527501215295</v>
      </c>
      <c r="AW472" s="213">
        <v>0.31678156142340702</v>
      </c>
      <c r="AX472" s="213">
        <f t="shared" ref="AX472" si="589">1-AW472</f>
        <v>0.68321843857659292</v>
      </c>
      <c r="AY472" s="213">
        <v>0.178700642831224</v>
      </c>
      <c r="AZ472" s="213">
        <f t="shared" si="576"/>
        <v>0.821299357168776</v>
      </c>
      <c r="BA472" s="213">
        <f t="shared" si="567"/>
        <v>0.23612851957597922</v>
      </c>
      <c r="BB472" s="213">
        <f t="shared" si="568"/>
        <v>0.76387148042402075</v>
      </c>
      <c r="BC472" s="38">
        <v>0.24583278634087599</v>
      </c>
      <c r="BD472" s="38">
        <f t="shared" si="569"/>
        <v>0.75416721365912398</v>
      </c>
      <c r="BE472" s="38">
        <v>0.30847551480574398</v>
      </c>
      <c r="BF472" s="38">
        <f t="shared" si="569"/>
        <v>0.69152448519425602</v>
      </c>
      <c r="BG472" s="38">
        <v>0.17930379382355199</v>
      </c>
      <c r="BH472" s="38">
        <f t="shared" si="570"/>
        <v>0.82069620617644801</v>
      </c>
      <c r="BI472" s="38">
        <v>0.22963727732982664</v>
      </c>
      <c r="BJ472" s="38">
        <v>0.77036272267017347</v>
      </c>
      <c r="BK472" s="39">
        <v>0.23895116183237999</v>
      </c>
      <c r="BL472" s="39">
        <f t="shared" si="571"/>
        <v>0.76104883816762003</v>
      </c>
      <c r="BM472" s="39">
        <v>0.30276025251484601</v>
      </c>
      <c r="BN472" s="39">
        <f t="shared" si="572"/>
        <v>0.69723974748515394</v>
      </c>
      <c r="BO472" s="39">
        <v>0.17259234128127299</v>
      </c>
      <c r="BP472" s="39">
        <f t="shared" si="560"/>
        <v>0.82740765871872701</v>
      </c>
      <c r="BQ472" s="39">
        <v>0.22310219523583796</v>
      </c>
      <c r="BR472" s="39">
        <f t="shared" si="573"/>
        <v>0.77689780476416215</v>
      </c>
      <c r="BS472" s="48">
        <v>0.85716946475245404</v>
      </c>
      <c r="BT472" s="49">
        <v>0.14283053524754599</v>
      </c>
      <c r="BU472" s="219"/>
      <c r="CP472" s="21"/>
      <c r="CR472" s="21"/>
      <c r="CS472" s="22"/>
      <c r="CT472" s="22"/>
    </row>
    <row r="473" spans="38:98" x14ac:dyDescent="0.25">
      <c r="AL473" s="6">
        <v>466</v>
      </c>
      <c r="AM473" s="24">
        <v>0.25235317110736699</v>
      </c>
      <c r="AN473" s="24">
        <f t="shared" si="561"/>
        <v>0.74764682889263301</v>
      </c>
      <c r="AO473" s="24">
        <v>0.30956544456458501</v>
      </c>
      <c r="AP473" s="24">
        <f t="shared" si="562"/>
        <v>0.69043455543541499</v>
      </c>
      <c r="AQ473" s="24">
        <v>0.163081882553642</v>
      </c>
      <c r="AR473" s="24">
        <f t="shared" si="563"/>
        <v>0.83691811744635802</v>
      </c>
      <c r="AS473" s="24">
        <f t="shared" si="564"/>
        <v>0.22444720126781365</v>
      </c>
      <c r="AT473" s="25">
        <f t="shared" si="530"/>
        <v>0.77555279873218641</v>
      </c>
      <c r="AU473" s="213">
        <v>0.26186485027058398</v>
      </c>
      <c r="AV473" s="213">
        <f t="shared" si="565"/>
        <v>0.73813514972941596</v>
      </c>
      <c r="AW473" s="213">
        <v>0.31713116286225701</v>
      </c>
      <c r="AX473" s="213">
        <f t="shared" ref="AX473" si="590">1-AW473</f>
        <v>0.68286883713774293</v>
      </c>
      <c r="AY473" s="213">
        <v>0.17908518680632701</v>
      </c>
      <c r="AZ473" s="213">
        <f t="shared" si="576"/>
        <v>0.82091481319367299</v>
      </c>
      <c r="BA473" s="213">
        <f t="shared" si="567"/>
        <v>0.23649745697311059</v>
      </c>
      <c r="BB473" s="213">
        <f t="shared" si="568"/>
        <v>0.76350254302688936</v>
      </c>
      <c r="BC473" s="38">
        <v>0.24617167353937899</v>
      </c>
      <c r="BD473" s="38">
        <f t="shared" si="569"/>
        <v>0.75382832646062103</v>
      </c>
      <c r="BE473" s="38">
        <v>0.30880678540114698</v>
      </c>
      <c r="BF473" s="38">
        <f t="shared" si="569"/>
        <v>0.69119321459885308</v>
      </c>
      <c r="BG473" s="38">
        <v>0.17969281862179301</v>
      </c>
      <c r="BH473" s="38">
        <f t="shared" si="570"/>
        <v>0.82030718137820702</v>
      </c>
      <c r="BI473" s="38">
        <v>0.22999747600549608</v>
      </c>
      <c r="BJ473" s="38">
        <v>0.77000252399450408</v>
      </c>
      <c r="BK473" s="39">
        <v>0.23928333017570599</v>
      </c>
      <c r="BL473" s="39">
        <f t="shared" si="571"/>
        <v>0.76071666982429398</v>
      </c>
      <c r="BM473" s="39">
        <v>0.30308079584088499</v>
      </c>
      <c r="BN473" s="39">
        <f t="shared" si="572"/>
        <v>0.69691920415911501</v>
      </c>
      <c r="BO473" s="39">
        <v>0.17296984134855101</v>
      </c>
      <c r="BP473" s="39">
        <f t="shared" si="560"/>
        <v>0.82703015865144902</v>
      </c>
      <c r="BQ473" s="39">
        <v>0.22345254241820586</v>
      </c>
      <c r="BR473" s="39">
        <f t="shared" si="573"/>
        <v>0.77654745758179411</v>
      </c>
      <c r="BS473" s="48">
        <v>0.85746892137512098</v>
      </c>
      <c r="BT473" s="49">
        <v>0.14253107862487899</v>
      </c>
      <c r="BU473" s="219"/>
      <c r="CP473" s="21"/>
      <c r="CR473" s="21"/>
      <c r="CS473" s="22"/>
      <c r="CT473" s="22"/>
    </row>
    <row r="474" spans="38:98" x14ac:dyDescent="0.25">
      <c r="AL474" s="6">
        <v>467</v>
      </c>
      <c r="AM474" s="24">
        <v>0.25266763774534501</v>
      </c>
      <c r="AN474" s="24">
        <f t="shared" si="561"/>
        <v>0.74733236225465505</v>
      </c>
      <c r="AO474" s="24">
        <v>0.30987984963531101</v>
      </c>
      <c r="AP474" s="24">
        <f t="shared" si="562"/>
        <v>0.69012015036468899</v>
      </c>
      <c r="AQ474" s="24">
        <v>0.16342705686645201</v>
      </c>
      <c r="AR474" s="24">
        <f t="shared" si="563"/>
        <v>0.83657294313354802</v>
      </c>
      <c r="AS474" s="24">
        <f t="shared" si="564"/>
        <v>0.22477577927574643</v>
      </c>
      <c r="AT474" s="25">
        <f t="shared" si="530"/>
        <v>0.77522422072425368</v>
      </c>
      <c r="AU474" s="213">
        <v>0.26222462038563199</v>
      </c>
      <c r="AV474" s="213">
        <f t="shared" si="565"/>
        <v>0.73777537961436801</v>
      </c>
      <c r="AW474" s="213">
        <v>0.317480346065383</v>
      </c>
      <c r="AX474" s="213">
        <f t="shared" ref="AX474" si="591">1-AW474</f>
        <v>0.682519653934617</v>
      </c>
      <c r="AY474" s="213">
        <v>0.179469675462649</v>
      </c>
      <c r="AZ474" s="213">
        <f t="shared" si="576"/>
        <v>0.82053032453735097</v>
      </c>
      <c r="BA474" s="213">
        <f t="shared" si="567"/>
        <v>0.23686616262740254</v>
      </c>
      <c r="BB474" s="213">
        <f t="shared" si="568"/>
        <v>0.76313383737259743</v>
      </c>
      <c r="BC474" s="38">
        <v>0.24651021548209701</v>
      </c>
      <c r="BD474" s="38">
        <f t="shared" si="569"/>
        <v>0.75348978451790294</v>
      </c>
      <c r="BE474" s="38">
        <v>0.30913764525839699</v>
      </c>
      <c r="BF474" s="38">
        <f t="shared" si="569"/>
        <v>0.69086235474160307</v>
      </c>
      <c r="BG474" s="38">
        <v>0.180081760770918</v>
      </c>
      <c r="BH474" s="38">
        <f t="shared" si="570"/>
        <v>0.81991823922908202</v>
      </c>
      <c r="BI474" s="38">
        <v>0.23035743516350365</v>
      </c>
      <c r="BJ474" s="38">
        <v>0.7696425648364964</v>
      </c>
      <c r="BK474" s="39">
        <v>0.23961532040228301</v>
      </c>
      <c r="BL474" s="39">
        <f t="shared" si="571"/>
        <v>0.76038467959771694</v>
      </c>
      <c r="BM474" s="39">
        <v>0.30340094005949098</v>
      </c>
      <c r="BN474" s="39">
        <f t="shared" si="572"/>
        <v>0.69659905994050897</v>
      </c>
      <c r="BO474" s="39">
        <v>0.173347303865096</v>
      </c>
      <c r="BP474" s="39">
        <f t="shared" si="560"/>
        <v>0.826652696134904</v>
      </c>
      <c r="BQ474" s="39">
        <v>0.22380272531633483</v>
      </c>
      <c r="BR474" s="39">
        <f t="shared" si="573"/>
        <v>0.77619727468366517</v>
      </c>
      <c r="BS474" s="48">
        <v>0.85776722944152306</v>
      </c>
      <c r="BT474" s="49">
        <v>0.142232770558477</v>
      </c>
      <c r="BU474" s="219"/>
      <c r="CP474" s="21"/>
      <c r="CR474" s="21"/>
      <c r="CS474" s="22"/>
      <c r="CT474" s="22"/>
    </row>
    <row r="475" spans="38:98" x14ac:dyDescent="0.25">
      <c r="AL475" s="6">
        <v>468</v>
      </c>
      <c r="AM475" s="24">
        <v>0.252981818459316</v>
      </c>
      <c r="AN475" s="24">
        <f t="shared" si="561"/>
        <v>0.747018181540684</v>
      </c>
      <c r="AO475" s="24">
        <v>0.31019382743844598</v>
      </c>
      <c r="AP475" s="24">
        <f t="shared" si="562"/>
        <v>0.68980617256155408</v>
      </c>
      <c r="AQ475" s="24">
        <v>0.16377219506458199</v>
      </c>
      <c r="AR475" s="24">
        <f t="shared" si="563"/>
        <v>0.83622780493541804</v>
      </c>
      <c r="AS475" s="24">
        <f t="shared" si="564"/>
        <v>0.22510415376293824</v>
      </c>
      <c r="AT475" s="25">
        <f t="shared" si="530"/>
        <v>0.77489584623706187</v>
      </c>
      <c r="AU475" s="213">
        <v>0.26258403605832198</v>
      </c>
      <c r="AV475" s="213">
        <f t="shared" si="565"/>
        <v>0.73741596394167797</v>
      </c>
      <c r="AW475" s="213">
        <v>0.31782911229261601</v>
      </c>
      <c r="AX475" s="213">
        <f t="shared" ref="AX475" si="592">1-AW475</f>
        <v>0.68217088770738399</v>
      </c>
      <c r="AY475" s="213">
        <v>0.179854108515798</v>
      </c>
      <c r="AZ475" s="213">
        <f t="shared" si="576"/>
        <v>0.82014589148420203</v>
      </c>
      <c r="BA475" s="213">
        <f t="shared" si="567"/>
        <v>0.23723463692264857</v>
      </c>
      <c r="BB475" s="213">
        <f t="shared" si="568"/>
        <v>0.76276536307735143</v>
      </c>
      <c r="BC475" s="38">
        <v>0.24684841351638001</v>
      </c>
      <c r="BD475" s="38">
        <f t="shared" si="569"/>
        <v>0.75315158648362002</v>
      </c>
      <c r="BE475" s="38">
        <v>0.30946809566948302</v>
      </c>
      <c r="BF475" s="38">
        <f t="shared" si="569"/>
        <v>0.69053190433051692</v>
      </c>
      <c r="BG475" s="38">
        <v>0.18047062009065401</v>
      </c>
      <c r="BH475" s="38">
        <f t="shared" si="570"/>
        <v>0.81952937990934593</v>
      </c>
      <c r="BI475" s="38">
        <v>0.23071715543575977</v>
      </c>
      <c r="BJ475" s="38">
        <v>0.76928284456424023</v>
      </c>
      <c r="BK475" s="39">
        <v>0.23994713205618801</v>
      </c>
      <c r="BL475" s="39">
        <f t="shared" si="571"/>
        <v>0.76005286794381199</v>
      </c>
      <c r="BM475" s="39">
        <v>0.30372068660790302</v>
      </c>
      <c r="BN475" s="39">
        <f t="shared" si="572"/>
        <v>0.69627931339209703</v>
      </c>
      <c r="BO475" s="39">
        <v>0.17372472829423299</v>
      </c>
      <c r="BP475" s="39">
        <f t="shared" si="560"/>
        <v>0.82627527170576698</v>
      </c>
      <c r="BQ475" s="39">
        <v>0.22415274387258316</v>
      </c>
      <c r="BR475" s="39">
        <f t="shared" si="573"/>
        <v>0.7758472561274169</v>
      </c>
      <c r="BS475" s="48">
        <v>0.85806439398518697</v>
      </c>
      <c r="BT475" s="49">
        <v>0.141935606014813</v>
      </c>
      <c r="BU475" s="219"/>
      <c r="CP475" s="21"/>
      <c r="CR475" s="21"/>
      <c r="CS475" s="22"/>
      <c r="CT475" s="22"/>
    </row>
    <row r="476" spans="38:98" x14ac:dyDescent="0.25">
      <c r="AL476" s="6">
        <v>469</v>
      </c>
      <c r="AM476" s="24">
        <v>0.253295732528452</v>
      </c>
      <c r="AN476" s="24">
        <f t="shared" si="561"/>
        <v>0.74670426747154806</v>
      </c>
      <c r="AO476" s="24">
        <v>0.31050737538043199</v>
      </c>
      <c r="AP476" s="24">
        <f t="shared" si="562"/>
        <v>0.68949262461956806</v>
      </c>
      <c r="AQ476" s="24">
        <v>0.16411729755764801</v>
      </c>
      <c r="AR476" s="24">
        <f t="shared" si="563"/>
        <v>0.83588270244235197</v>
      </c>
      <c r="AS476" s="24">
        <f t="shared" si="564"/>
        <v>0.22543233029783757</v>
      </c>
      <c r="AT476" s="25">
        <f t="shared" si="530"/>
        <v>0.77456766970216251</v>
      </c>
      <c r="AU476" s="213">
        <v>0.26294309801398402</v>
      </c>
      <c r="AV476" s="213">
        <f t="shared" si="565"/>
        <v>0.73705690198601603</v>
      </c>
      <c r="AW476" s="213">
        <v>0.318177462803788</v>
      </c>
      <c r="AX476" s="213">
        <f t="shared" ref="AX476" si="593">1-AW476</f>
        <v>0.681822537196212</v>
      </c>
      <c r="AY476" s="213">
        <v>0.18023848568138101</v>
      </c>
      <c r="AZ476" s="213">
        <f t="shared" si="576"/>
        <v>0.81976151431861899</v>
      </c>
      <c r="BA476" s="213">
        <f t="shared" si="567"/>
        <v>0.23760288024264159</v>
      </c>
      <c r="BB476" s="213">
        <f t="shared" si="568"/>
        <v>0.76239711975735847</v>
      </c>
      <c r="BC476" s="38">
        <v>0.24718626898957699</v>
      </c>
      <c r="BD476" s="38">
        <f t="shared" si="569"/>
        <v>0.75281373101042304</v>
      </c>
      <c r="BE476" s="38">
        <v>0.30979813792639599</v>
      </c>
      <c r="BF476" s="38">
        <f t="shared" si="569"/>
        <v>0.69020186207360401</v>
      </c>
      <c r="BG476" s="38">
        <v>0.18085939640072801</v>
      </c>
      <c r="BH476" s="38">
        <f t="shared" si="570"/>
        <v>0.81914060359927199</v>
      </c>
      <c r="BI476" s="38">
        <v>0.23107663745417484</v>
      </c>
      <c r="BJ476" s="38">
        <v>0.76892336254582516</v>
      </c>
      <c r="BK476" s="39">
        <v>0.240278764681501</v>
      </c>
      <c r="BL476" s="39">
        <f t="shared" si="571"/>
        <v>0.759721235318499</v>
      </c>
      <c r="BM476" s="39">
        <v>0.30404003692335901</v>
      </c>
      <c r="BN476" s="39">
        <f t="shared" si="572"/>
        <v>0.69595996307664099</v>
      </c>
      <c r="BO476" s="39">
        <v>0.174102114099286</v>
      </c>
      <c r="BP476" s="39">
        <f t="shared" si="560"/>
        <v>0.825897885900714</v>
      </c>
      <c r="BQ476" s="39">
        <v>0.22450259802930947</v>
      </c>
      <c r="BR476" s="39">
        <f t="shared" si="573"/>
        <v>0.77549740197069061</v>
      </c>
      <c r="BS476" s="48">
        <v>0.85836042003963997</v>
      </c>
      <c r="BT476" s="49">
        <v>0.14163957996036</v>
      </c>
      <c r="BU476" s="219"/>
      <c r="CP476" s="21"/>
      <c r="CR476" s="21"/>
      <c r="CS476" s="22"/>
      <c r="CT476" s="22"/>
    </row>
    <row r="477" spans="38:98" x14ac:dyDescent="0.25">
      <c r="AL477" s="6">
        <v>470</v>
      </c>
      <c r="AM477" s="24">
        <v>0.25360939923192599</v>
      </c>
      <c r="AN477" s="24">
        <f t="shared" si="561"/>
        <v>0.74639060076807406</v>
      </c>
      <c r="AO477" s="24">
        <v>0.31082049086771002</v>
      </c>
      <c r="AP477" s="24">
        <f t="shared" si="562"/>
        <v>0.68917950913228998</v>
      </c>
      <c r="AQ477" s="24">
        <v>0.16446236475526799</v>
      </c>
      <c r="AR477" s="24">
        <f t="shared" si="563"/>
        <v>0.83553763524473201</v>
      </c>
      <c r="AS477" s="24">
        <f t="shared" si="564"/>
        <v>0.22576031444889366</v>
      </c>
      <c r="AT477" s="25">
        <f t="shared" si="530"/>
        <v>0.77423968555110645</v>
      </c>
      <c r="AU477" s="213">
        <v>0.26330180697794597</v>
      </c>
      <c r="AV477" s="213">
        <f t="shared" si="565"/>
        <v>0.73669819302205397</v>
      </c>
      <c r="AW477" s="213">
        <v>0.31852539885873199</v>
      </c>
      <c r="AX477" s="213">
        <f t="shared" ref="AX477" si="594">1-AW477</f>
        <v>0.68147460114126801</v>
      </c>
      <c r="AY477" s="213">
        <v>0.18062280667500599</v>
      </c>
      <c r="AZ477" s="213">
        <f t="shared" si="576"/>
        <v>0.81937719332499404</v>
      </c>
      <c r="BA477" s="213">
        <f t="shared" si="567"/>
        <v>0.23797089297117435</v>
      </c>
      <c r="BB477" s="213">
        <f t="shared" si="568"/>
        <v>0.76202910702882565</v>
      </c>
      <c r="BC477" s="38">
        <v>0.24752378324903901</v>
      </c>
      <c r="BD477" s="38">
        <f t="shared" si="569"/>
        <v>0.75247621675096099</v>
      </c>
      <c r="BE477" s="38">
        <v>0.31012777332112601</v>
      </c>
      <c r="BF477" s="38">
        <f t="shared" si="569"/>
        <v>0.68987222667887393</v>
      </c>
      <c r="BG477" s="38">
        <v>0.18124808952086599</v>
      </c>
      <c r="BH477" s="38">
        <f t="shared" si="570"/>
        <v>0.81875191047913398</v>
      </c>
      <c r="BI477" s="38">
        <v>0.23143588185065944</v>
      </c>
      <c r="BJ477" s="38">
        <v>0.76856411814934056</v>
      </c>
      <c r="BK477" s="39">
        <v>0.24061021782229999</v>
      </c>
      <c r="BL477" s="39">
        <f t="shared" si="571"/>
        <v>0.75938978217770003</v>
      </c>
      <c r="BM477" s="39">
        <v>0.304358992443095</v>
      </c>
      <c r="BN477" s="39">
        <f t="shared" si="572"/>
        <v>0.69564100755690506</v>
      </c>
      <c r="BO477" s="39">
        <v>0.174479460743582</v>
      </c>
      <c r="BP477" s="39">
        <f t="shared" si="560"/>
        <v>0.825520539256418</v>
      </c>
      <c r="BQ477" s="39">
        <v>0.22485228772887259</v>
      </c>
      <c r="BR477" s="39">
        <f t="shared" si="573"/>
        <v>0.77514771227112744</v>
      </c>
      <c r="BS477" s="48">
        <v>0.858655312638409</v>
      </c>
      <c r="BT477" s="49">
        <v>0.141344687361591</v>
      </c>
      <c r="BU477" s="219"/>
      <c r="CP477" s="21"/>
      <c r="CR477" s="21"/>
      <c r="CS477" s="22"/>
      <c r="CT477" s="22"/>
    </row>
    <row r="478" spans="38:98" x14ac:dyDescent="0.25">
      <c r="AL478" s="6">
        <v>471</v>
      </c>
      <c r="AM478" s="24">
        <v>0.25392283784891001</v>
      </c>
      <c r="AN478" s="24">
        <f t="shared" si="561"/>
        <v>0.74607716215108999</v>
      </c>
      <c r="AO478" s="24">
        <v>0.31113317130672302</v>
      </c>
      <c r="AP478" s="24">
        <f t="shared" si="562"/>
        <v>0.68886682869327698</v>
      </c>
      <c r="AQ478" s="24">
        <v>0.16480739706705799</v>
      </c>
      <c r="AR478" s="24">
        <f t="shared" si="563"/>
        <v>0.83519260293294195</v>
      </c>
      <c r="AS478" s="24">
        <f t="shared" si="564"/>
        <v>0.2260881117845551</v>
      </c>
      <c r="AT478" s="25">
        <f t="shared" si="530"/>
        <v>0.77391188821544499</v>
      </c>
      <c r="AU478" s="213">
        <v>0.26366016367553902</v>
      </c>
      <c r="AV478" s="213">
        <f t="shared" si="565"/>
        <v>0.73633983632446098</v>
      </c>
      <c r="AW478" s="213">
        <v>0.31887292171727999</v>
      </c>
      <c r="AX478" s="213">
        <f t="shared" ref="AX478" si="595">1-AW478</f>
        <v>0.68112707828272001</v>
      </c>
      <c r="AY478" s="213">
        <v>0.18100707121228199</v>
      </c>
      <c r="AZ478" s="213">
        <f t="shared" si="576"/>
        <v>0.81899292878771801</v>
      </c>
      <c r="BA478" s="213">
        <f t="shared" si="567"/>
        <v>0.23833867549204124</v>
      </c>
      <c r="BB478" s="213">
        <f t="shared" si="568"/>
        <v>0.76166132450795876</v>
      </c>
      <c r="BC478" s="38">
        <v>0.24786095764211399</v>
      </c>
      <c r="BD478" s="38">
        <f t="shared" si="569"/>
        <v>0.75213904235788598</v>
      </c>
      <c r="BE478" s="38">
        <v>0.31045700314565999</v>
      </c>
      <c r="BF478" s="38">
        <f t="shared" si="569"/>
        <v>0.68954299685434006</v>
      </c>
      <c r="BG478" s="38">
        <v>0.18163669927079401</v>
      </c>
      <c r="BH478" s="38">
        <f t="shared" si="570"/>
        <v>0.81836330072920593</v>
      </c>
      <c r="BI478" s="38">
        <v>0.23179488925712238</v>
      </c>
      <c r="BJ478" s="38">
        <v>0.76820511074287767</v>
      </c>
      <c r="BK478" s="39">
        <v>0.24094149102266399</v>
      </c>
      <c r="BL478" s="39">
        <f t="shared" si="571"/>
        <v>0.75905850897733607</v>
      </c>
      <c r="BM478" s="39">
        <v>0.30467755460434998</v>
      </c>
      <c r="BN478" s="39">
        <f t="shared" si="572"/>
        <v>0.69532244539565002</v>
      </c>
      <c r="BO478" s="39">
        <v>0.174856767690444</v>
      </c>
      <c r="BP478" s="39">
        <f t="shared" si="560"/>
        <v>0.825143232309556</v>
      </c>
      <c r="BQ478" s="39">
        <v>0.22520181291363056</v>
      </c>
      <c r="BR478" s="39">
        <f t="shared" si="573"/>
        <v>0.77479818708636949</v>
      </c>
      <c r="BS478" s="48">
        <v>0.85894907681501897</v>
      </c>
      <c r="BT478" s="49">
        <v>0.141050923184981</v>
      </c>
      <c r="BU478" s="219"/>
      <c r="CP478" s="21"/>
      <c r="CR478" s="21"/>
      <c r="CS478" s="22"/>
      <c r="CT478" s="22"/>
    </row>
    <row r="479" spans="38:98" x14ac:dyDescent="0.25">
      <c r="AL479" s="6">
        <v>472</v>
      </c>
      <c r="AM479" s="24">
        <v>0.25423606765857798</v>
      </c>
      <c r="AN479" s="24">
        <f t="shared" si="561"/>
        <v>0.74576393234142202</v>
      </c>
      <c r="AO479" s="24">
        <v>0.31144541410391302</v>
      </c>
      <c r="AP479" s="24">
        <f t="shared" si="562"/>
        <v>0.68855458589608698</v>
      </c>
      <c r="AQ479" s="24">
        <v>0.165152394902635</v>
      </c>
      <c r="AR479" s="24">
        <f t="shared" si="563"/>
        <v>0.834847605097365</v>
      </c>
      <c r="AS479" s="24">
        <f t="shared" si="564"/>
        <v>0.2264157278732713</v>
      </c>
      <c r="AT479" s="25">
        <f t="shared" si="530"/>
        <v>0.77358427212672876</v>
      </c>
      <c r="AU479" s="213">
        <v>0.264018168832093</v>
      </c>
      <c r="AV479" s="213">
        <f t="shared" si="565"/>
        <v>0.73598183116790694</v>
      </c>
      <c r="AW479" s="213">
        <v>0.31922003263926502</v>
      </c>
      <c r="AX479" s="213">
        <f t="shared" ref="AX479" si="596">1-AW479</f>
        <v>0.68077996736073498</v>
      </c>
      <c r="AY479" s="213">
        <v>0.18139127900881799</v>
      </c>
      <c r="AZ479" s="213">
        <f t="shared" si="576"/>
        <v>0.81860872099118198</v>
      </c>
      <c r="BA479" s="213">
        <f t="shared" si="567"/>
        <v>0.23870622818903606</v>
      </c>
      <c r="BB479" s="213">
        <f t="shared" si="568"/>
        <v>0.76129377181096403</v>
      </c>
      <c r="BC479" s="38">
        <v>0.24819779351615201</v>
      </c>
      <c r="BD479" s="38">
        <f t="shared" si="569"/>
        <v>0.75180220648384799</v>
      </c>
      <c r="BE479" s="38">
        <v>0.31078582869199101</v>
      </c>
      <c r="BF479" s="38">
        <f t="shared" si="569"/>
        <v>0.68921417130800899</v>
      </c>
      <c r="BG479" s="38">
        <v>0.18202522547024</v>
      </c>
      <c r="BH479" s="38">
        <f t="shared" si="570"/>
        <v>0.81797477452975997</v>
      </c>
      <c r="BI479" s="38">
        <v>0.23215366030547546</v>
      </c>
      <c r="BJ479" s="38">
        <v>0.76784633969452454</v>
      </c>
      <c r="BK479" s="39">
        <v>0.24127258382667199</v>
      </c>
      <c r="BL479" s="39">
        <f t="shared" si="571"/>
        <v>0.75872741617332795</v>
      </c>
      <c r="BM479" s="39">
        <v>0.30499572484436299</v>
      </c>
      <c r="BN479" s="39">
        <f t="shared" si="572"/>
        <v>0.69500427515563701</v>
      </c>
      <c r="BO479" s="39">
        <v>0.17523403440319801</v>
      </c>
      <c r="BP479" s="39">
        <f t="shared" si="560"/>
        <v>0.82476596559680204</v>
      </c>
      <c r="BQ479" s="39">
        <v>0.22555117352594289</v>
      </c>
      <c r="BR479" s="39">
        <f t="shared" si="573"/>
        <v>0.77444882647405711</v>
      </c>
      <c r="BS479" s="48">
        <v>0.85924171760299695</v>
      </c>
      <c r="BT479" s="49">
        <v>0.140758282397003</v>
      </c>
      <c r="BU479" s="219"/>
      <c r="CP479" s="21"/>
      <c r="CR479" s="21"/>
      <c r="CS479" s="22"/>
      <c r="CT479" s="22"/>
    </row>
    <row r="480" spans="38:98" x14ac:dyDescent="0.25">
      <c r="AL480" s="6">
        <v>473</v>
      </c>
      <c r="AM480" s="24">
        <v>0.25454910794010199</v>
      </c>
      <c r="AN480" s="24">
        <f t="shared" si="561"/>
        <v>0.74545089205989801</v>
      </c>
      <c r="AO480" s="24">
        <v>0.31175721666572298</v>
      </c>
      <c r="AP480" s="24">
        <f t="shared" si="562"/>
        <v>0.68824278333427702</v>
      </c>
      <c r="AQ480" s="24">
        <v>0.165497358671615</v>
      </c>
      <c r="AR480" s="24">
        <f t="shared" si="563"/>
        <v>0.83450264132838503</v>
      </c>
      <c r="AS480" s="24">
        <f t="shared" si="564"/>
        <v>0.22674316828349081</v>
      </c>
      <c r="AT480" s="25">
        <f t="shared" si="530"/>
        <v>0.77325683171650927</v>
      </c>
      <c r="AU480" s="213">
        <v>0.26437582317293701</v>
      </c>
      <c r="AV480" s="213">
        <f t="shared" si="565"/>
        <v>0.73562417682706305</v>
      </c>
      <c r="AW480" s="213">
        <v>0.31956673288451898</v>
      </c>
      <c r="AX480" s="213">
        <f t="shared" ref="AX480" si="597">1-AW480</f>
        <v>0.68043326711548102</v>
      </c>
      <c r="AY480" s="213">
        <v>0.18177542978021999</v>
      </c>
      <c r="AZ480" s="213">
        <f t="shared" si="576"/>
        <v>0.81822457021978001</v>
      </c>
      <c r="BA480" s="213">
        <f t="shared" si="567"/>
        <v>0.23907355144595105</v>
      </c>
      <c r="BB480" s="213">
        <f t="shared" si="568"/>
        <v>0.76092644855404901</v>
      </c>
      <c r="BC480" s="38">
        <v>0.24853429221850301</v>
      </c>
      <c r="BD480" s="38">
        <f t="shared" si="569"/>
        <v>0.75146570778149702</v>
      </c>
      <c r="BE480" s="38">
        <v>0.31111425125210601</v>
      </c>
      <c r="BF480" s="38">
        <f t="shared" si="569"/>
        <v>0.68888574874789399</v>
      </c>
      <c r="BG480" s="38">
        <v>0.18241366793892899</v>
      </c>
      <c r="BH480" s="38">
        <f t="shared" si="570"/>
        <v>0.81758633206107101</v>
      </c>
      <c r="BI480" s="38">
        <v>0.23251219562762765</v>
      </c>
      <c r="BJ480" s="38">
        <v>0.76748780437237241</v>
      </c>
      <c r="BK480" s="39">
        <v>0.24160349577840101</v>
      </c>
      <c r="BL480" s="39">
        <f t="shared" si="571"/>
        <v>0.75839650422159899</v>
      </c>
      <c r="BM480" s="39">
        <v>0.30531350460036999</v>
      </c>
      <c r="BN480" s="39">
        <f t="shared" si="572"/>
        <v>0.69468649539963001</v>
      </c>
      <c r="BO480" s="39">
        <v>0.175611260345169</v>
      </c>
      <c r="BP480" s="39">
        <f t="shared" si="560"/>
        <v>0.82438873965483106</v>
      </c>
      <c r="BQ480" s="39">
        <v>0.22590036950816716</v>
      </c>
      <c r="BR480" s="39">
        <f t="shared" si="573"/>
        <v>0.77409963049183284</v>
      </c>
      <c r="BS480" s="48">
        <v>0.85953324003587106</v>
      </c>
      <c r="BT480" s="49">
        <v>0.140466759964129</v>
      </c>
      <c r="BU480" s="219"/>
      <c r="CP480" s="21"/>
      <c r="CR480" s="21"/>
      <c r="CS480" s="22"/>
      <c r="CT480" s="22"/>
    </row>
    <row r="481" spans="38:98" x14ac:dyDescent="0.25">
      <c r="AL481" s="6">
        <v>474</v>
      </c>
      <c r="AM481" s="24">
        <v>0.25486197797265497</v>
      </c>
      <c r="AN481" s="24">
        <f t="shared" si="561"/>
        <v>0.74513802202734503</v>
      </c>
      <c r="AO481" s="24">
        <v>0.31206857639859298</v>
      </c>
      <c r="AP481" s="24">
        <f t="shared" si="562"/>
        <v>0.68793142360140702</v>
      </c>
      <c r="AQ481" s="24">
        <v>0.16584228878361501</v>
      </c>
      <c r="AR481" s="24">
        <f t="shared" si="563"/>
        <v>0.83415771121638493</v>
      </c>
      <c r="AS481" s="24">
        <f t="shared" si="564"/>
        <v>0.22707043858366233</v>
      </c>
      <c r="AT481" s="25">
        <f t="shared" si="530"/>
        <v>0.77292956141633762</v>
      </c>
      <c r="AU481" s="213">
        <v>0.26473312742339999</v>
      </c>
      <c r="AV481" s="213">
        <f t="shared" si="565"/>
        <v>0.73526687257660006</v>
      </c>
      <c r="AW481" s="213">
        <v>0.319913023712874</v>
      </c>
      <c r="AX481" s="213">
        <f t="shared" ref="AX481" si="598">1-AW481</f>
        <v>0.680086976287126</v>
      </c>
      <c r="AY481" s="213">
        <v>0.182159523242098</v>
      </c>
      <c r="AZ481" s="213">
        <f t="shared" si="576"/>
        <v>0.81784047675790195</v>
      </c>
      <c r="BA481" s="213">
        <f t="shared" si="567"/>
        <v>0.2394406456465801</v>
      </c>
      <c r="BB481" s="213">
        <f t="shared" si="568"/>
        <v>0.76055935435341993</v>
      </c>
      <c r="BC481" s="38">
        <v>0.24887045509651601</v>
      </c>
      <c r="BD481" s="38">
        <f t="shared" si="569"/>
        <v>0.75112954490348405</v>
      </c>
      <c r="BE481" s="38">
        <v>0.31144227211799702</v>
      </c>
      <c r="BF481" s="38">
        <f t="shared" si="569"/>
        <v>0.68855772788200298</v>
      </c>
      <c r="BG481" s="38">
        <v>0.182802026496589</v>
      </c>
      <c r="BH481" s="38">
        <f t="shared" si="570"/>
        <v>0.81719797350341095</v>
      </c>
      <c r="BI481" s="38">
        <v>0.23287049585549022</v>
      </c>
      <c r="BJ481" s="38">
        <v>0.76712950414450987</v>
      </c>
      <c r="BK481" s="39">
        <v>0.24193422642193199</v>
      </c>
      <c r="BL481" s="39">
        <f t="shared" si="571"/>
        <v>0.75806577357806804</v>
      </c>
      <c r="BM481" s="39">
        <v>0.30563089530961002</v>
      </c>
      <c r="BN481" s="39">
        <f t="shared" si="572"/>
        <v>0.69436910469038993</v>
      </c>
      <c r="BO481" s="39">
        <v>0.175988444979682</v>
      </c>
      <c r="BP481" s="39">
        <f t="shared" si="560"/>
        <v>0.82401155502031798</v>
      </c>
      <c r="BQ481" s="39">
        <v>0.22624940080266295</v>
      </c>
      <c r="BR481" s="39">
        <f t="shared" si="573"/>
        <v>0.77375059919733702</v>
      </c>
      <c r="BS481" s="48">
        <v>0.85982364914716602</v>
      </c>
      <c r="BT481" s="49">
        <v>0.140176350852834</v>
      </c>
      <c r="BU481" s="219"/>
      <c r="CP481" s="21"/>
      <c r="CR481" s="21"/>
      <c r="CS481" s="22"/>
      <c r="CT481" s="22"/>
    </row>
    <row r="482" spans="38:98" x14ac:dyDescent="0.25">
      <c r="AL482" s="6">
        <v>475</v>
      </c>
      <c r="AM482" s="24">
        <v>0.25517469703540901</v>
      </c>
      <c r="AN482" s="24">
        <f t="shared" si="561"/>
        <v>0.74482530296459104</v>
      </c>
      <c r="AO482" s="24">
        <v>0.31237949070896698</v>
      </c>
      <c r="AP482" s="24">
        <f t="shared" si="562"/>
        <v>0.68762050929103302</v>
      </c>
      <c r="AQ482" s="24">
        <v>0.16618718564825199</v>
      </c>
      <c r="AR482" s="24">
        <f t="shared" si="563"/>
        <v>0.83381281435174803</v>
      </c>
      <c r="AS482" s="24">
        <f t="shared" si="564"/>
        <v>0.22739754434223514</v>
      </c>
      <c r="AT482" s="25">
        <f t="shared" si="530"/>
        <v>0.77260245565776486</v>
      </c>
      <c r="AU482" s="213">
        <v>0.26509008230881298</v>
      </c>
      <c r="AV482" s="213">
        <f t="shared" si="565"/>
        <v>0.73490991769118708</v>
      </c>
      <c r="AW482" s="213">
        <v>0.32025890638416299</v>
      </c>
      <c r="AX482" s="213">
        <f t="shared" ref="AX482" si="599">1-AW482</f>
        <v>0.67974109361583701</v>
      </c>
      <c r="AY482" s="213">
        <v>0.18254355911005901</v>
      </c>
      <c r="AZ482" s="213">
        <f t="shared" si="576"/>
        <v>0.81745644088994096</v>
      </c>
      <c r="BA482" s="213">
        <f t="shared" si="567"/>
        <v>0.23980751117471669</v>
      </c>
      <c r="BB482" s="213">
        <f t="shared" si="568"/>
        <v>0.76019248882528334</v>
      </c>
      <c r="BC482" s="38">
        <v>0.24920628349754101</v>
      </c>
      <c r="BD482" s="38">
        <f t="shared" si="569"/>
        <v>0.75079371650245896</v>
      </c>
      <c r="BE482" s="38">
        <v>0.311769892581652</v>
      </c>
      <c r="BF482" s="38">
        <f t="shared" si="569"/>
        <v>0.688230107418348</v>
      </c>
      <c r="BG482" s="38">
        <v>0.183190300962946</v>
      </c>
      <c r="BH482" s="38">
        <f t="shared" si="570"/>
        <v>0.81680969903705403</v>
      </c>
      <c r="BI482" s="38">
        <v>0.23322856162097283</v>
      </c>
      <c r="BJ482" s="38">
        <v>0.76677143837902717</v>
      </c>
      <c r="BK482" s="39">
        <v>0.24226477530134199</v>
      </c>
      <c r="BL482" s="39">
        <f t="shared" si="571"/>
        <v>0.75773522469865795</v>
      </c>
      <c r="BM482" s="39">
        <v>0.30594789840932002</v>
      </c>
      <c r="BN482" s="39">
        <f t="shared" si="572"/>
        <v>0.69405210159067998</v>
      </c>
      <c r="BO482" s="39">
        <v>0.176365587770062</v>
      </c>
      <c r="BP482" s="39">
        <f t="shared" si="560"/>
        <v>0.82363441222993794</v>
      </c>
      <c r="BQ482" s="39">
        <v>0.22659826735178817</v>
      </c>
      <c r="BR482" s="39">
        <f t="shared" si="573"/>
        <v>0.77340173264821188</v>
      </c>
      <c r="BS482" s="48">
        <v>0.86011294997040999</v>
      </c>
      <c r="BT482" s="49">
        <v>0.13988705002959001</v>
      </c>
      <c r="BU482" s="219"/>
      <c r="CP482" s="21"/>
      <c r="CR482" s="21"/>
      <c r="CS482" s="22"/>
      <c r="CT482" s="22"/>
    </row>
    <row r="483" spans="38:98" x14ac:dyDescent="0.25">
      <c r="AL483" s="6">
        <v>476</v>
      </c>
      <c r="AM483" s="24">
        <v>0.25548728440753798</v>
      </c>
      <c r="AN483" s="24">
        <f t="shared" si="561"/>
        <v>0.74451271559246202</v>
      </c>
      <c r="AO483" s="24">
        <v>0.312689957003286</v>
      </c>
      <c r="AP483" s="24">
        <f t="shared" si="562"/>
        <v>0.68731004299671405</v>
      </c>
      <c r="AQ483" s="24">
        <v>0.16653204967514201</v>
      </c>
      <c r="AR483" s="24">
        <f t="shared" si="563"/>
        <v>0.83346795032485799</v>
      </c>
      <c r="AS483" s="24">
        <f t="shared" si="564"/>
        <v>0.22772449112765791</v>
      </c>
      <c r="AT483" s="25">
        <f t="shared" si="530"/>
        <v>0.77227550887234209</v>
      </c>
      <c r="AU483" s="213">
        <v>0.26544668855450498</v>
      </c>
      <c r="AV483" s="213">
        <f t="shared" si="565"/>
        <v>0.73455331144549496</v>
      </c>
      <c r="AW483" s="213">
        <v>0.32060438215821702</v>
      </c>
      <c r="AX483" s="213">
        <f t="shared" ref="AX483" si="600">1-AW483</f>
        <v>0.67939561784178304</v>
      </c>
      <c r="AY483" s="213">
        <v>0.18292753709971099</v>
      </c>
      <c r="AZ483" s="213">
        <f t="shared" si="576"/>
        <v>0.81707246290028901</v>
      </c>
      <c r="BA483" s="213">
        <f t="shared" si="567"/>
        <v>0.24017414841415352</v>
      </c>
      <c r="BB483" s="213">
        <f t="shared" si="568"/>
        <v>0.75982585158584648</v>
      </c>
      <c r="BC483" s="38">
        <v>0.249541778768927</v>
      </c>
      <c r="BD483" s="38">
        <f t="shared" si="569"/>
        <v>0.75045822123107297</v>
      </c>
      <c r="BE483" s="38">
        <v>0.31209711393506201</v>
      </c>
      <c r="BF483" s="38">
        <f t="shared" si="569"/>
        <v>0.68790288606493799</v>
      </c>
      <c r="BG483" s="38">
        <v>0.18357849115772601</v>
      </c>
      <c r="BH483" s="38">
        <f t="shared" si="570"/>
        <v>0.81642150884227394</v>
      </c>
      <c r="BI483" s="38">
        <v>0.23358639355598559</v>
      </c>
      <c r="BJ483" s="38">
        <v>0.76641360644401435</v>
      </c>
      <c r="BK483" s="39">
        <v>0.24259514196071</v>
      </c>
      <c r="BL483" s="39">
        <f t="shared" si="571"/>
        <v>0.75740485803929003</v>
      </c>
      <c r="BM483" s="39">
        <v>0.30626451533673799</v>
      </c>
      <c r="BN483" s="39">
        <f t="shared" si="572"/>
        <v>0.69373548466326196</v>
      </c>
      <c r="BO483" s="39">
        <v>0.17674268817963401</v>
      </c>
      <c r="BP483" s="39">
        <f t="shared" si="560"/>
        <v>0.82325731182036599</v>
      </c>
      <c r="BQ483" s="39">
        <v>0.22694696909790149</v>
      </c>
      <c r="BR483" s="39">
        <f t="shared" si="573"/>
        <v>0.77305303090209843</v>
      </c>
      <c r="BS483" s="48">
        <v>0.860401147539129</v>
      </c>
      <c r="BT483" s="49">
        <v>0.139598852460871</v>
      </c>
      <c r="BU483" s="219"/>
      <c r="CP483" s="21"/>
      <c r="CR483" s="21"/>
      <c r="CS483" s="22"/>
      <c r="CT483" s="22"/>
    </row>
    <row r="484" spans="38:98" x14ac:dyDescent="0.25">
      <c r="AL484" s="6">
        <v>477</v>
      </c>
      <c r="AM484" s="24">
        <v>0.25579975936821298</v>
      </c>
      <c r="AN484" s="24">
        <f t="shared" si="561"/>
        <v>0.74420024063178702</v>
      </c>
      <c r="AO484" s="24">
        <v>0.31299997268799301</v>
      </c>
      <c r="AP484" s="24">
        <f t="shared" si="562"/>
        <v>0.68700002731200693</v>
      </c>
      <c r="AQ484" s="24">
        <v>0.16687688127390299</v>
      </c>
      <c r="AR484" s="24">
        <f t="shared" si="563"/>
        <v>0.83312311872609701</v>
      </c>
      <c r="AS484" s="24">
        <f t="shared" si="564"/>
        <v>0.2280512845083798</v>
      </c>
      <c r="AT484" s="25">
        <f t="shared" si="530"/>
        <v>0.77194871549162025</v>
      </c>
      <c r="AU484" s="213">
        <v>0.26580294688580602</v>
      </c>
      <c r="AV484" s="213">
        <f t="shared" si="565"/>
        <v>0.73419705311419392</v>
      </c>
      <c r="AW484" s="213">
        <v>0.32094945229486999</v>
      </c>
      <c r="AX484" s="213">
        <f t="shared" ref="AX484" si="601">1-AW484</f>
        <v>0.67905054770513007</v>
      </c>
      <c r="AY484" s="213">
        <v>0.18331145692666301</v>
      </c>
      <c r="AZ484" s="213">
        <f t="shared" si="576"/>
        <v>0.81668854307333705</v>
      </c>
      <c r="BA484" s="213">
        <f t="shared" si="567"/>
        <v>0.24054055774868496</v>
      </c>
      <c r="BB484" s="213">
        <f t="shared" si="568"/>
        <v>0.75945944225131501</v>
      </c>
      <c r="BC484" s="38">
        <v>0.24987694225802401</v>
      </c>
      <c r="BD484" s="38">
        <f t="shared" si="569"/>
        <v>0.75012305774197596</v>
      </c>
      <c r="BE484" s="38">
        <v>0.31242393747021502</v>
      </c>
      <c r="BF484" s="38">
        <f t="shared" si="569"/>
        <v>0.68757606252978498</v>
      </c>
      <c r="BG484" s="38">
        <v>0.183966596900656</v>
      </c>
      <c r="BH484" s="38">
        <f t="shared" si="570"/>
        <v>0.81603340309934402</v>
      </c>
      <c r="BI484" s="38">
        <v>0.23394399229243867</v>
      </c>
      <c r="BJ484" s="38">
        <v>0.76605600770756133</v>
      </c>
      <c r="BK484" s="39">
        <v>0.24292532594411501</v>
      </c>
      <c r="BL484" s="39">
        <f t="shared" si="571"/>
        <v>0.75707467405588502</v>
      </c>
      <c r="BM484" s="39">
        <v>0.30658074752910303</v>
      </c>
      <c r="BN484" s="39">
        <f t="shared" si="572"/>
        <v>0.69341925247089697</v>
      </c>
      <c r="BO484" s="39">
        <v>0.17711974567172301</v>
      </c>
      <c r="BP484" s="39">
        <f t="shared" si="560"/>
        <v>0.82288025432827694</v>
      </c>
      <c r="BQ484" s="39">
        <v>0.22729550598336196</v>
      </c>
      <c r="BR484" s="39">
        <f t="shared" si="573"/>
        <v>0.7727044940166381</v>
      </c>
      <c r="BS484" s="48">
        <v>0.86068824688684897</v>
      </c>
      <c r="BT484" s="49">
        <v>0.139311753113151</v>
      </c>
      <c r="BU484" s="219"/>
      <c r="CP484" s="21"/>
      <c r="CR484" s="21"/>
      <c r="CS484" s="22"/>
      <c r="CT484" s="22"/>
    </row>
    <row r="485" spans="38:98" x14ac:dyDescent="0.25">
      <c r="AL485" s="6">
        <v>478</v>
      </c>
      <c r="AM485" s="24">
        <v>0.25611214119660902</v>
      </c>
      <c r="AN485" s="24">
        <f t="shared" si="561"/>
        <v>0.74388785880339103</v>
      </c>
      <c r="AO485" s="24">
        <v>0.31330953516952897</v>
      </c>
      <c r="AP485" s="24">
        <f t="shared" si="562"/>
        <v>0.68669046483047103</v>
      </c>
      <c r="AQ485" s="24">
        <v>0.16722168085415101</v>
      </c>
      <c r="AR485" s="24">
        <f t="shared" si="563"/>
        <v>0.83277831914584899</v>
      </c>
      <c r="AS485" s="24">
        <f t="shared" si="564"/>
        <v>0.22837793005284993</v>
      </c>
      <c r="AT485" s="25">
        <f t="shared" si="530"/>
        <v>0.7716220699471501</v>
      </c>
      <c r="AU485" s="213">
        <v>0.26615885802804601</v>
      </c>
      <c r="AV485" s="213">
        <f t="shared" si="565"/>
        <v>0.73384114197195394</v>
      </c>
      <c r="AW485" s="213">
        <v>0.32129411805395303</v>
      </c>
      <c r="AX485" s="213">
        <f t="shared" ref="AX485" si="602">1-AW485</f>
        <v>0.67870588194604697</v>
      </c>
      <c r="AY485" s="213">
        <v>0.183695318306522</v>
      </c>
      <c r="AZ485" s="213">
        <f t="shared" si="576"/>
        <v>0.81630468169347803</v>
      </c>
      <c r="BA485" s="213">
        <f t="shared" si="567"/>
        <v>0.24090673956210357</v>
      </c>
      <c r="BB485" s="213">
        <f t="shared" si="568"/>
        <v>0.75909326043789638</v>
      </c>
      <c r="BC485" s="38">
        <v>0.25021177531218203</v>
      </c>
      <c r="BD485" s="38">
        <f t="shared" si="569"/>
        <v>0.74978822468781803</v>
      </c>
      <c r="BE485" s="38">
        <v>0.31275036447910198</v>
      </c>
      <c r="BF485" s="38">
        <f t="shared" si="569"/>
        <v>0.68724963552089802</v>
      </c>
      <c r="BG485" s="38">
        <v>0.184354618011463</v>
      </c>
      <c r="BH485" s="38">
        <f t="shared" si="570"/>
        <v>0.81564538198853698</v>
      </c>
      <c r="BI485" s="38">
        <v>0.23430135846224287</v>
      </c>
      <c r="BJ485" s="38">
        <v>0.76569864153775713</v>
      </c>
      <c r="BK485" s="39">
        <v>0.243255326795635</v>
      </c>
      <c r="BL485" s="39">
        <f t="shared" si="571"/>
        <v>0.756744673204365</v>
      </c>
      <c r="BM485" s="39">
        <v>0.30689659642365202</v>
      </c>
      <c r="BN485" s="39">
        <f t="shared" si="572"/>
        <v>0.69310340357634792</v>
      </c>
      <c r="BO485" s="39">
        <v>0.17749675970965401</v>
      </c>
      <c r="BP485" s="39">
        <f t="shared" si="560"/>
        <v>0.82250324029034605</v>
      </c>
      <c r="BQ485" s="39">
        <v>0.22764387795052771</v>
      </c>
      <c r="BR485" s="39">
        <f t="shared" si="573"/>
        <v>0.77235612204947235</v>
      </c>
      <c r="BS485" s="48">
        <v>0.86097425304709696</v>
      </c>
      <c r="BT485" s="49">
        <v>0.13902574695290301</v>
      </c>
      <c r="BU485" s="219"/>
      <c r="CP485" s="21"/>
      <c r="CR485" s="21"/>
      <c r="CS485" s="22"/>
      <c r="CT485" s="22"/>
    </row>
    <row r="486" spans="38:98" x14ac:dyDescent="0.25">
      <c r="AL486" s="6">
        <v>479</v>
      </c>
      <c r="AM486" s="24">
        <v>0.256424449171897</v>
      </c>
      <c r="AN486" s="24">
        <f t="shared" si="561"/>
        <v>0.743575550828103</v>
      </c>
      <c r="AO486" s="24">
        <v>0.31361864185433602</v>
      </c>
      <c r="AP486" s="24">
        <f t="shared" si="562"/>
        <v>0.68638135814566392</v>
      </c>
      <c r="AQ486" s="24">
        <v>0.16756644882550201</v>
      </c>
      <c r="AR486" s="24">
        <f t="shared" si="563"/>
        <v>0.83243355117449802</v>
      </c>
      <c r="AS486" s="24">
        <f t="shared" si="564"/>
        <v>0.22870443332951629</v>
      </c>
      <c r="AT486" s="25">
        <f t="shared" si="530"/>
        <v>0.77129556667048371</v>
      </c>
      <c r="AU486" s="213">
        <v>0.26651442270655401</v>
      </c>
      <c r="AV486" s="213">
        <f t="shared" si="565"/>
        <v>0.73348557729344599</v>
      </c>
      <c r="AW486" s="213">
        <v>0.32163838069529899</v>
      </c>
      <c r="AX486" s="213">
        <f t="shared" ref="AX486" si="603">1-AW486</f>
        <v>0.67836161930470107</v>
      </c>
      <c r="AY486" s="213">
        <v>0.18407912095489701</v>
      </c>
      <c r="AZ486" s="213">
        <f t="shared" si="576"/>
        <v>0.81592087904510302</v>
      </c>
      <c r="BA486" s="213">
        <f t="shared" si="567"/>
        <v>0.24127269423820313</v>
      </c>
      <c r="BB486" s="213">
        <f t="shared" si="568"/>
        <v>0.75872730576179692</v>
      </c>
      <c r="BC486" s="38">
        <v>0.25054627927874901</v>
      </c>
      <c r="BD486" s="38">
        <f t="shared" si="569"/>
        <v>0.74945372072125105</v>
      </c>
      <c r="BE486" s="38">
        <v>0.31307639625371297</v>
      </c>
      <c r="BF486" s="38">
        <f t="shared" si="569"/>
        <v>0.68692360374628703</v>
      </c>
      <c r="BG486" s="38">
        <v>0.18474255430987299</v>
      </c>
      <c r="BH486" s="38">
        <f t="shared" si="570"/>
        <v>0.81525744569012704</v>
      </c>
      <c r="BI486" s="38">
        <v>0.23465849269730776</v>
      </c>
      <c r="BJ486" s="38">
        <v>0.76534150730269235</v>
      </c>
      <c r="BK486" s="39">
        <v>0.24358514405935</v>
      </c>
      <c r="BL486" s="39">
        <f t="shared" si="571"/>
        <v>0.75641485594065005</v>
      </c>
      <c r="BM486" s="39">
        <v>0.30721206345762198</v>
      </c>
      <c r="BN486" s="39">
        <f t="shared" si="572"/>
        <v>0.69278793654237802</v>
      </c>
      <c r="BO486" s="39">
        <v>0.177873729756752</v>
      </c>
      <c r="BP486" s="39">
        <f t="shared" si="560"/>
        <v>0.82212627024324803</v>
      </c>
      <c r="BQ486" s="39">
        <v>0.22799208494175749</v>
      </c>
      <c r="BR486" s="39">
        <f t="shared" si="573"/>
        <v>0.77200791505824262</v>
      </c>
      <c r="BS486" s="48">
        <v>0.8612591710534</v>
      </c>
      <c r="BT486" s="49">
        <v>0.1387408289466</v>
      </c>
      <c r="BU486" s="219"/>
      <c r="CP486" s="21"/>
      <c r="CR486" s="21"/>
      <c r="CS486" s="22"/>
      <c r="CT486" s="22"/>
    </row>
    <row r="487" spans="38:98" x14ac:dyDescent="0.25">
      <c r="AL487" s="6">
        <v>480</v>
      </c>
      <c r="AM487" s="24">
        <v>0.25673670257324999</v>
      </c>
      <c r="AN487" s="24">
        <f t="shared" si="561"/>
        <v>0.74326329742675001</v>
      </c>
      <c r="AO487" s="24">
        <v>0.31392729014885801</v>
      </c>
      <c r="AP487" s="24">
        <f t="shared" si="562"/>
        <v>0.68607270985114199</v>
      </c>
      <c r="AQ487" s="24">
        <v>0.16791118559757401</v>
      </c>
      <c r="AR487" s="24">
        <f t="shared" si="563"/>
        <v>0.83208881440242599</v>
      </c>
      <c r="AS487" s="24">
        <f t="shared" si="564"/>
        <v>0.2290307999068289</v>
      </c>
      <c r="AT487" s="25">
        <f t="shared" si="530"/>
        <v>0.77096920009317116</v>
      </c>
      <c r="AU487" s="213">
        <v>0.26686964164665999</v>
      </c>
      <c r="AV487" s="213">
        <f t="shared" si="565"/>
        <v>0.73313035835333995</v>
      </c>
      <c r="AW487" s="213">
        <v>0.32198224147874099</v>
      </c>
      <c r="AX487" s="213">
        <f t="shared" ref="AX487" si="604">1-AW487</f>
        <v>0.67801775852125901</v>
      </c>
      <c r="AY487" s="213">
        <v>0.184462864587396</v>
      </c>
      <c r="AZ487" s="213">
        <f t="shared" si="576"/>
        <v>0.81553713541260398</v>
      </c>
      <c r="BA487" s="213">
        <f t="shared" si="567"/>
        <v>0.24163842216077719</v>
      </c>
      <c r="BB487" s="213">
        <f t="shared" si="568"/>
        <v>0.75836157783922276</v>
      </c>
      <c r="BC487" s="38">
        <v>0.25088045550507698</v>
      </c>
      <c r="BD487" s="38">
        <f t="shared" si="569"/>
        <v>0.74911954449492302</v>
      </c>
      <c r="BE487" s="38">
        <v>0.31340203408603601</v>
      </c>
      <c r="BF487" s="38">
        <f t="shared" si="569"/>
        <v>0.68659796591396405</v>
      </c>
      <c r="BG487" s="38">
        <v>0.185130405615613</v>
      </c>
      <c r="BH487" s="38">
        <f t="shared" si="570"/>
        <v>0.814869594384387</v>
      </c>
      <c r="BI487" s="38">
        <v>0.23501539562954415</v>
      </c>
      <c r="BJ487" s="38">
        <v>0.7649846043704559</v>
      </c>
      <c r="BK487" s="39">
        <v>0.243914777279337</v>
      </c>
      <c r="BL487" s="39">
        <f t="shared" si="571"/>
        <v>0.75608522272066303</v>
      </c>
      <c r="BM487" s="39">
        <v>0.30752715006825299</v>
      </c>
      <c r="BN487" s="39">
        <f t="shared" si="572"/>
        <v>0.69247284993174696</v>
      </c>
      <c r="BO487" s="39">
        <v>0.17825065527634101</v>
      </c>
      <c r="BP487" s="39">
        <f t="shared" si="560"/>
        <v>0.82174934472365901</v>
      </c>
      <c r="BQ487" s="39">
        <v>0.22834012689940952</v>
      </c>
      <c r="BR487" s="39">
        <f t="shared" si="573"/>
        <v>0.77165987310059059</v>
      </c>
      <c r="BS487" s="48">
        <v>0.86154300593928401</v>
      </c>
      <c r="BT487" s="49">
        <v>0.13845699406071599</v>
      </c>
      <c r="BU487" s="219"/>
      <c r="CP487" s="21"/>
      <c r="CR487" s="21"/>
      <c r="CS487" s="22"/>
      <c r="CT487" s="22"/>
    </row>
    <row r="488" spans="38:98" x14ac:dyDescent="0.25">
      <c r="AL488" s="6">
        <v>481</v>
      </c>
      <c r="AM488" s="24">
        <v>0.25704892067984098</v>
      </c>
      <c r="AN488" s="24">
        <f t="shared" si="561"/>
        <v>0.74295107932015902</v>
      </c>
      <c r="AO488" s="24">
        <v>0.31423547745953501</v>
      </c>
      <c r="AP488" s="24">
        <f t="shared" si="562"/>
        <v>0.68576452254046494</v>
      </c>
      <c r="AQ488" s="24">
        <v>0.168255891579983</v>
      </c>
      <c r="AR488" s="24">
        <f t="shared" si="563"/>
        <v>0.831744108420017</v>
      </c>
      <c r="AS488" s="24">
        <f t="shared" si="564"/>
        <v>0.22935703535323593</v>
      </c>
      <c r="AT488" s="25">
        <f t="shared" si="530"/>
        <v>0.77064296464676407</v>
      </c>
      <c r="AU488" s="213">
        <v>0.26722451557369298</v>
      </c>
      <c r="AV488" s="213">
        <f t="shared" si="565"/>
        <v>0.73277548442630702</v>
      </c>
      <c r="AW488" s="213">
        <v>0.32232570166410901</v>
      </c>
      <c r="AX488" s="213">
        <f t="shared" ref="AX488" si="605">1-AW488</f>
        <v>0.67767429833589099</v>
      </c>
      <c r="AY488" s="213">
        <v>0.18484654891962801</v>
      </c>
      <c r="AZ488" s="213">
        <f t="shared" si="576"/>
        <v>0.81515345108037196</v>
      </c>
      <c r="BA488" s="213">
        <f t="shared" si="567"/>
        <v>0.24200392371361878</v>
      </c>
      <c r="BB488" s="213">
        <f t="shared" si="568"/>
        <v>0.75799607628638122</v>
      </c>
      <c r="BC488" s="38">
        <v>0.25121430533851302</v>
      </c>
      <c r="BD488" s="38">
        <f t="shared" si="569"/>
        <v>0.74878569466148703</v>
      </c>
      <c r="BE488" s="38">
        <v>0.31372727926806299</v>
      </c>
      <c r="BF488" s="38">
        <f t="shared" si="569"/>
        <v>0.68627272073193701</v>
      </c>
      <c r="BG488" s="38">
        <v>0.18551817174840801</v>
      </c>
      <c r="BH488" s="38">
        <f t="shared" si="570"/>
        <v>0.81448182825159199</v>
      </c>
      <c r="BI488" s="38">
        <v>0.23537206789086124</v>
      </c>
      <c r="BJ488" s="38">
        <v>0.76462793210913893</v>
      </c>
      <c r="BK488" s="39">
        <v>0.24424422599967499</v>
      </c>
      <c r="BL488" s="39">
        <f t="shared" si="571"/>
        <v>0.75575577400032501</v>
      </c>
      <c r="BM488" s="39">
        <v>0.307841857692781</v>
      </c>
      <c r="BN488" s="39">
        <f t="shared" si="572"/>
        <v>0.69215814230721895</v>
      </c>
      <c r="BO488" s="39">
        <v>0.178627535731749</v>
      </c>
      <c r="BP488" s="39">
        <f t="shared" si="560"/>
        <v>0.82137246426825095</v>
      </c>
      <c r="BQ488" s="39">
        <v>0.22868800376584342</v>
      </c>
      <c r="BR488" s="39">
        <f t="shared" si="573"/>
        <v>0.77131199623415658</v>
      </c>
      <c r="BS488" s="48">
        <v>0.86182576273827594</v>
      </c>
      <c r="BT488" s="49">
        <v>0.13817423726172401</v>
      </c>
      <c r="BU488" s="219"/>
      <c r="CP488" s="21"/>
      <c r="CR488" s="21"/>
      <c r="CS488" s="22"/>
      <c r="CT488" s="22"/>
    </row>
    <row r="489" spans="38:98" x14ac:dyDescent="0.25">
      <c r="AL489" s="6">
        <v>482</v>
      </c>
      <c r="AM489" s="24">
        <v>0.257361122770843</v>
      </c>
      <c r="AN489" s="24">
        <f t="shared" si="561"/>
        <v>0.742638877229157</v>
      </c>
      <c r="AO489" s="24">
        <v>0.31454320119280998</v>
      </c>
      <c r="AP489" s="24">
        <f t="shared" si="562"/>
        <v>0.68545679880719002</v>
      </c>
      <c r="AQ489" s="24">
        <v>0.16860056718234501</v>
      </c>
      <c r="AR489" s="24">
        <f t="shared" si="563"/>
        <v>0.83139943281765505</v>
      </c>
      <c r="AS489" s="24">
        <f t="shared" si="564"/>
        <v>0.22968314523718633</v>
      </c>
      <c r="AT489" s="25">
        <f t="shared" si="530"/>
        <v>0.77031685476281364</v>
      </c>
      <c r="AU489" s="213">
        <v>0.26757904521298398</v>
      </c>
      <c r="AV489" s="213">
        <f t="shared" si="565"/>
        <v>0.73242095478701597</v>
      </c>
      <c r="AW489" s="213">
        <v>0.32266876251123799</v>
      </c>
      <c r="AX489" s="213">
        <f t="shared" ref="AX489" si="606">1-AW489</f>
        <v>0.67733123748876201</v>
      </c>
      <c r="AY489" s="213">
        <v>0.18523017366719899</v>
      </c>
      <c r="AZ489" s="213">
        <f t="shared" si="576"/>
        <v>0.81476982633280104</v>
      </c>
      <c r="BA489" s="213">
        <f t="shared" si="567"/>
        <v>0.24236919928052131</v>
      </c>
      <c r="BB489" s="213">
        <f t="shared" si="568"/>
        <v>0.75763080071947875</v>
      </c>
      <c r="BC489" s="38">
        <v>0.25154783012640802</v>
      </c>
      <c r="BD489" s="38">
        <f t="shared" si="569"/>
        <v>0.74845216987359198</v>
      </c>
      <c r="BE489" s="38">
        <v>0.31405213309178198</v>
      </c>
      <c r="BF489" s="38">
        <f t="shared" si="569"/>
        <v>0.68594786690821796</v>
      </c>
      <c r="BG489" s="38">
        <v>0.185905852527987</v>
      </c>
      <c r="BH489" s="38">
        <f t="shared" si="570"/>
        <v>0.81409414747201303</v>
      </c>
      <c r="BI489" s="38">
        <v>0.23572851011317036</v>
      </c>
      <c r="BJ489" s="38">
        <v>0.76427148988682969</v>
      </c>
      <c r="BK489" s="39">
        <v>0.24457348976444401</v>
      </c>
      <c r="BL489" s="39">
        <f t="shared" si="571"/>
        <v>0.75542651023555596</v>
      </c>
      <c r="BM489" s="39">
        <v>0.308156187768444</v>
      </c>
      <c r="BN489" s="39">
        <f t="shared" si="572"/>
        <v>0.691843812231556</v>
      </c>
      <c r="BO489" s="39">
        <v>0.17900437058629801</v>
      </c>
      <c r="BP489" s="39">
        <f t="shared" si="560"/>
        <v>0.82099562941370197</v>
      </c>
      <c r="BQ489" s="39">
        <v>0.22903571548341684</v>
      </c>
      <c r="BR489" s="39">
        <f t="shared" si="573"/>
        <v>0.77096428451658316</v>
      </c>
      <c r="BS489" s="48">
        <v>0.86210744648390203</v>
      </c>
      <c r="BT489" s="49">
        <v>0.137892553516098</v>
      </c>
      <c r="BU489" s="219"/>
      <c r="CP489" s="21"/>
      <c r="CR489" s="21"/>
      <c r="CS489" s="22"/>
      <c r="CT489" s="22"/>
    </row>
    <row r="490" spans="38:98" x14ac:dyDescent="0.25">
      <c r="AL490" s="6">
        <v>483</v>
      </c>
      <c r="AM490" s="24">
        <v>0.25767332812542798</v>
      </c>
      <c r="AN490" s="24">
        <f t="shared" si="561"/>
        <v>0.74232667187457202</v>
      </c>
      <c r="AO490" s="24">
        <v>0.31485045875512602</v>
      </c>
      <c r="AP490" s="24">
        <f t="shared" si="562"/>
        <v>0.68514954124487404</v>
      </c>
      <c r="AQ490" s="24">
        <v>0.16894521281427799</v>
      </c>
      <c r="AR490" s="24">
        <f t="shared" si="563"/>
        <v>0.83105478718572201</v>
      </c>
      <c r="AS490" s="24">
        <f t="shared" si="564"/>
        <v>0.2300091351271295</v>
      </c>
      <c r="AT490" s="25">
        <f t="shared" si="530"/>
        <v>0.7699908648728705</v>
      </c>
      <c r="AU490" s="213">
        <v>0.26793323128986202</v>
      </c>
      <c r="AV490" s="213">
        <f t="shared" si="565"/>
        <v>0.73206676871013798</v>
      </c>
      <c r="AW490" s="213">
        <v>0.32301142527995902</v>
      </c>
      <c r="AX490" s="213">
        <f t="shared" ref="AX490" si="607">1-AW490</f>
        <v>0.67698857472004104</v>
      </c>
      <c r="AY490" s="213">
        <v>0.185613738545719</v>
      </c>
      <c r="AZ490" s="213">
        <f t="shared" si="576"/>
        <v>0.81438626145428095</v>
      </c>
      <c r="BA490" s="213">
        <f t="shared" si="567"/>
        <v>0.24273424924527856</v>
      </c>
      <c r="BB490" s="213">
        <f t="shared" si="568"/>
        <v>0.75726575075472147</v>
      </c>
      <c r="BC490" s="38">
        <v>0.251881031216111</v>
      </c>
      <c r="BD490" s="38">
        <f t="shared" si="569"/>
        <v>0.74811896878388895</v>
      </c>
      <c r="BE490" s="38">
        <v>0.31437659684918301</v>
      </c>
      <c r="BF490" s="38">
        <f t="shared" si="569"/>
        <v>0.68562340315081705</v>
      </c>
      <c r="BG490" s="38">
        <v>0.186293447774075</v>
      </c>
      <c r="BH490" s="38">
        <f t="shared" si="570"/>
        <v>0.81370655222592503</v>
      </c>
      <c r="BI490" s="38">
        <v>0.23608472292838101</v>
      </c>
      <c r="BJ490" s="38">
        <v>0.76391527707161899</v>
      </c>
      <c r="BK490" s="39">
        <v>0.24490256811772099</v>
      </c>
      <c r="BL490" s="39">
        <f t="shared" si="571"/>
        <v>0.75509743188227896</v>
      </c>
      <c r="BM490" s="39">
        <v>0.308470141732481</v>
      </c>
      <c r="BN490" s="39">
        <f t="shared" si="572"/>
        <v>0.691529858267519</v>
      </c>
      <c r="BO490" s="39">
        <v>0.179381159303314</v>
      </c>
      <c r="BP490" s="39">
        <f t="shared" si="560"/>
        <v>0.820618840696686</v>
      </c>
      <c r="BQ490" s="39">
        <v>0.22938326199448855</v>
      </c>
      <c r="BR490" s="39">
        <f t="shared" si="573"/>
        <v>0.77061673800551145</v>
      </c>
      <c r="BS490" s="48">
        <v>0.86238806220969</v>
      </c>
      <c r="BT490" s="42">
        <v>0.13761193779031</v>
      </c>
      <c r="BU490" s="219"/>
      <c r="CP490" s="21"/>
      <c r="CR490" s="21"/>
      <c r="CS490" s="22"/>
      <c r="CT490" s="22"/>
    </row>
    <row r="491" spans="38:98" x14ac:dyDescent="0.25">
      <c r="AL491" s="6">
        <v>484</v>
      </c>
      <c r="AM491" s="24">
        <v>0.25798555602276901</v>
      </c>
      <c r="AN491" s="24">
        <f t="shared" si="561"/>
        <v>0.74201444397723093</v>
      </c>
      <c r="AO491" s="24">
        <v>0.31515724755292301</v>
      </c>
      <c r="AP491" s="24">
        <f t="shared" si="562"/>
        <v>0.68484275244707704</v>
      </c>
      <c r="AQ491" s="24">
        <v>0.16928982888539901</v>
      </c>
      <c r="AR491" s="24">
        <f t="shared" si="563"/>
        <v>0.83071017111460099</v>
      </c>
      <c r="AS491" s="24">
        <f t="shared" si="564"/>
        <v>0.23033501059151426</v>
      </c>
      <c r="AT491" s="25">
        <f t="shared" si="530"/>
        <v>0.76966498940848582</v>
      </c>
      <c r="AU491" s="213">
        <v>0.268287074529657</v>
      </c>
      <c r="AV491" s="213">
        <f t="shared" si="565"/>
        <v>0.73171292547034295</v>
      </c>
      <c r="AW491" s="213">
        <v>0.32335369123010399</v>
      </c>
      <c r="AX491" s="213">
        <f t="shared" ref="AX491" si="608">1-AW491</f>
        <v>0.67664630876989595</v>
      </c>
      <c r="AY491" s="213">
        <v>0.185997243270795</v>
      </c>
      <c r="AZ491" s="213">
        <f t="shared" si="576"/>
        <v>0.81400275672920497</v>
      </c>
      <c r="BA491" s="213">
        <f t="shared" si="567"/>
        <v>0.24309907399168329</v>
      </c>
      <c r="BB491" s="213">
        <f t="shared" si="568"/>
        <v>0.75690092600831671</v>
      </c>
      <c r="BC491" s="38">
        <v>0.252213909954972</v>
      </c>
      <c r="BD491" s="38">
        <f t="shared" si="569"/>
        <v>0.74778609004502794</v>
      </c>
      <c r="BE491" s="38">
        <v>0.31470067183225597</v>
      </c>
      <c r="BF491" s="38">
        <f t="shared" si="569"/>
        <v>0.68529932816774397</v>
      </c>
      <c r="BG491" s="38">
        <v>0.186680957306399</v>
      </c>
      <c r="BH491" s="38">
        <f t="shared" si="570"/>
        <v>0.813319042693601</v>
      </c>
      <c r="BI491" s="38">
        <v>0.23644070696840375</v>
      </c>
      <c r="BJ491" s="38">
        <v>0.7635592930315962</v>
      </c>
      <c r="BK491" s="39">
        <v>0.245231460603586</v>
      </c>
      <c r="BL491" s="39">
        <f t="shared" si="571"/>
        <v>0.75476853939641397</v>
      </c>
      <c r="BM491" s="39">
        <v>0.30878372102212898</v>
      </c>
      <c r="BN491" s="39">
        <f t="shared" si="572"/>
        <v>0.69121627897787108</v>
      </c>
      <c r="BO491" s="39">
        <v>0.17975790134612199</v>
      </c>
      <c r="BP491" s="39">
        <f t="shared" si="560"/>
        <v>0.82024209865387798</v>
      </c>
      <c r="BQ491" s="39">
        <v>0.22973064324141745</v>
      </c>
      <c r="BR491" s="39">
        <f t="shared" si="573"/>
        <v>0.77026935675858255</v>
      </c>
      <c r="BS491" s="48">
        <v>0.862667614949165</v>
      </c>
      <c r="BT491" s="49">
        <v>0.137332385050835</v>
      </c>
      <c r="BU491" s="219"/>
      <c r="CP491" s="21"/>
      <c r="CR491" s="21"/>
      <c r="CS491" s="22"/>
      <c r="CT491" s="22"/>
    </row>
    <row r="492" spans="38:98" x14ac:dyDescent="0.25">
      <c r="AL492" s="6">
        <v>485</v>
      </c>
      <c r="AM492" s="24">
        <v>0.25829782574203902</v>
      </c>
      <c r="AN492" s="24">
        <f t="shared" si="561"/>
        <v>0.74170217425796103</v>
      </c>
      <c r="AO492" s="24">
        <v>0.315463564992645</v>
      </c>
      <c r="AP492" s="24">
        <f t="shared" si="562"/>
        <v>0.68453643500735506</v>
      </c>
      <c r="AQ492" s="24">
        <v>0.16963441580532199</v>
      </c>
      <c r="AR492" s="24">
        <f t="shared" si="563"/>
        <v>0.83036558419467799</v>
      </c>
      <c r="AS492" s="24">
        <f t="shared" si="564"/>
        <v>0.23066077719878858</v>
      </c>
      <c r="AT492" s="25">
        <f t="shared" ref="AT492:AT555" si="609">(AP492*0.23)+(AN492*0.31)+(AR492*0.46)</f>
        <v>0.76933922280121148</v>
      </c>
      <c r="AU492" s="213">
        <v>0.268640575657698</v>
      </c>
      <c r="AV492" s="213">
        <f t="shared" si="565"/>
        <v>0.73135942434230206</v>
      </c>
      <c r="AW492" s="213">
        <v>0.32369556162150598</v>
      </c>
      <c r="AX492" s="213">
        <f t="shared" ref="AX492" si="610">1-AW492</f>
        <v>0.67630443837849397</v>
      </c>
      <c r="AY492" s="213">
        <v>0.186380687558035</v>
      </c>
      <c r="AZ492" s="213">
        <f t="shared" si="576"/>
        <v>0.81361931244196506</v>
      </c>
      <c r="BA492" s="213">
        <f t="shared" si="567"/>
        <v>0.24346367390352885</v>
      </c>
      <c r="BB492" s="213">
        <f t="shared" si="568"/>
        <v>0.75653632609647126</v>
      </c>
      <c r="BC492" s="38">
        <v>0.25254646769034</v>
      </c>
      <c r="BD492" s="38">
        <f t="shared" si="569"/>
        <v>0.74745353230966005</v>
      </c>
      <c r="BE492" s="38">
        <v>0.31502435933299</v>
      </c>
      <c r="BF492" s="38">
        <f t="shared" si="569"/>
        <v>0.68497564066701</v>
      </c>
      <c r="BG492" s="38">
        <v>0.187068380944685</v>
      </c>
      <c r="BH492" s="38">
        <f t="shared" si="570"/>
        <v>0.81293161905531497</v>
      </c>
      <c r="BI492" s="38">
        <v>0.23679646286514822</v>
      </c>
      <c r="BJ492" s="38">
        <v>0.76320353713485178</v>
      </c>
      <c r="BK492" s="39">
        <v>0.245560166766117</v>
      </c>
      <c r="BL492" s="39">
        <f t="shared" si="571"/>
        <v>0.75443983323388297</v>
      </c>
      <c r="BM492" s="39">
        <v>0.30909692707462599</v>
      </c>
      <c r="BN492" s="39">
        <f t="shared" si="572"/>
        <v>0.69090307292537401</v>
      </c>
      <c r="BO492" s="39">
        <v>0.180134596178048</v>
      </c>
      <c r="BP492" s="39">
        <f t="shared" si="560"/>
        <v>0.81986540382195194</v>
      </c>
      <c r="BQ492" s="39">
        <v>0.23007785916656234</v>
      </c>
      <c r="BR492" s="39">
        <f t="shared" si="573"/>
        <v>0.76992214083343768</v>
      </c>
      <c r="BS492" s="48">
        <v>0.86294610973585506</v>
      </c>
      <c r="BT492" s="49">
        <v>0.137053890264145</v>
      </c>
      <c r="BU492" s="219"/>
      <c r="CP492" s="21"/>
      <c r="CR492" s="21"/>
      <c r="CS492" s="22"/>
      <c r="CT492" s="22"/>
    </row>
    <row r="493" spans="38:98" x14ac:dyDescent="0.25">
      <c r="AL493" s="6">
        <v>486</v>
      </c>
      <c r="AM493" s="24">
        <v>0.25861015656241099</v>
      </c>
      <c r="AN493" s="24">
        <f t="shared" si="561"/>
        <v>0.74138984343758896</v>
      </c>
      <c r="AO493" s="24">
        <v>0.31576940848073298</v>
      </c>
      <c r="AP493" s="24">
        <f t="shared" si="562"/>
        <v>0.68423059151926702</v>
      </c>
      <c r="AQ493" s="24">
        <v>0.16997897398366699</v>
      </c>
      <c r="AR493" s="24">
        <f t="shared" si="563"/>
        <v>0.83002102601633299</v>
      </c>
      <c r="AS493" s="24">
        <f t="shared" si="564"/>
        <v>0.2309864405174028</v>
      </c>
      <c r="AT493" s="25">
        <f t="shared" si="609"/>
        <v>0.7690135594825972</v>
      </c>
      <c r="AU493" s="213">
        <v>0.26899373539931498</v>
      </c>
      <c r="AV493" s="213">
        <f t="shared" si="565"/>
        <v>0.73100626460068496</v>
      </c>
      <c r="AW493" s="213">
        <v>0.324037037713998</v>
      </c>
      <c r="AX493" s="213">
        <f t="shared" ref="AX493" si="611">1-AW493</f>
        <v>0.67596296228600194</v>
      </c>
      <c r="AY493" s="213">
        <v>0.18676407112304899</v>
      </c>
      <c r="AZ493" s="213">
        <f t="shared" si="576"/>
        <v>0.81323592887695106</v>
      </c>
      <c r="BA493" s="213">
        <f t="shared" si="567"/>
        <v>0.24382804936460972</v>
      </c>
      <c r="BB493" s="213">
        <f t="shared" si="568"/>
        <v>0.75617195063539033</v>
      </c>
      <c r="BC493" s="38">
        <v>0.252878705769565</v>
      </c>
      <c r="BD493" s="38">
        <f t="shared" si="569"/>
        <v>0.74712129423043505</v>
      </c>
      <c r="BE493" s="38">
        <v>0.31534766064337599</v>
      </c>
      <c r="BF493" s="38">
        <f t="shared" si="569"/>
        <v>0.68465233935662395</v>
      </c>
      <c r="BG493" s="38">
        <v>0.18745571850866</v>
      </c>
      <c r="BH493" s="38">
        <f t="shared" si="570"/>
        <v>0.81254428149133995</v>
      </c>
      <c r="BI493" s="38">
        <v>0.23715199125052525</v>
      </c>
      <c r="BJ493" s="38">
        <v>0.76284800874947478</v>
      </c>
      <c r="BK493" s="39">
        <v>0.24588868614939299</v>
      </c>
      <c r="BL493" s="39">
        <f t="shared" si="571"/>
        <v>0.75411131385060703</v>
      </c>
      <c r="BM493" s="39">
        <v>0.30940976132720999</v>
      </c>
      <c r="BN493" s="39">
        <f t="shared" si="572"/>
        <v>0.69059023867279001</v>
      </c>
      <c r="BO493" s="39">
        <v>0.18051124326241599</v>
      </c>
      <c r="BP493" s="39">
        <f t="shared" si="560"/>
        <v>0.81948875673758403</v>
      </c>
      <c r="BQ493" s="39">
        <v>0.23042490971228149</v>
      </c>
      <c r="BR493" s="39">
        <f t="shared" si="573"/>
        <v>0.76957509028771853</v>
      </c>
      <c r="BS493" s="48">
        <v>0.86322355160328501</v>
      </c>
      <c r="BT493" s="49">
        <v>0.13677644839671499</v>
      </c>
      <c r="BU493" s="219"/>
      <c r="CP493" s="21"/>
      <c r="CR493" s="21"/>
      <c r="CS493" s="22"/>
      <c r="CT493" s="22"/>
    </row>
    <row r="494" spans="38:98" x14ac:dyDescent="0.25">
      <c r="AL494" s="6">
        <v>487</v>
      </c>
      <c r="AM494" s="24">
        <v>0.258922567763056</v>
      </c>
      <c r="AN494" s="24">
        <f t="shared" si="561"/>
        <v>0.741077432236944</v>
      </c>
      <c r="AO494" s="24">
        <v>0.316074775423629</v>
      </c>
      <c r="AP494" s="24">
        <f t="shared" si="562"/>
        <v>0.68392522457637095</v>
      </c>
      <c r="AQ494" s="24">
        <v>0.17032350383004899</v>
      </c>
      <c r="AR494" s="24">
        <f t="shared" si="563"/>
        <v>0.82967649616995098</v>
      </c>
      <c r="AS494" s="24">
        <f t="shared" si="564"/>
        <v>0.23131200611580457</v>
      </c>
      <c r="AT494" s="25">
        <f t="shared" si="609"/>
        <v>0.7686879938841954</v>
      </c>
      <c r="AU494" s="213">
        <v>0.26934655447983902</v>
      </c>
      <c r="AV494" s="213">
        <f t="shared" si="565"/>
        <v>0.73065344552016098</v>
      </c>
      <c r="AW494" s="213">
        <v>0.32437812076741102</v>
      </c>
      <c r="AX494" s="213">
        <f t="shared" ref="AX494" si="612">1-AW494</f>
        <v>0.67562187923258898</v>
      </c>
      <c r="AY494" s="213">
        <v>0.18714739368144301</v>
      </c>
      <c r="AZ494" s="213">
        <f t="shared" si="576"/>
        <v>0.81285260631855705</v>
      </c>
      <c r="BA494" s="213">
        <f t="shared" si="567"/>
        <v>0.24419220075871842</v>
      </c>
      <c r="BB494" s="213">
        <f t="shared" si="568"/>
        <v>0.75580779924128172</v>
      </c>
      <c r="BC494" s="38">
        <v>0.25321062553999601</v>
      </c>
      <c r="BD494" s="38">
        <f t="shared" si="569"/>
        <v>0.74678937446000404</v>
      </c>
      <c r="BE494" s="38">
        <v>0.31567057705540302</v>
      </c>
      <c r="BF494" s="38">
        <f t="shared" si="569"/>
        <v>0.68432942294459698</v>
      </c>
      <c r="BG494" s="38">
        <v>0.18784296981805099</v>
      </c>
      <c r="BH494" s="38">
        <f t="shared" si="570"/>
        <v>0.81215703018194896</v>
      </c>
      <c r="BI494" s="38">
        <v>0.23750729275644494</v>
      </c>
      <c r="BJ494" s="38">
        <v>0.76249270724355511</v>
      </c>
      <c r="BK494" s="39">
        <v>0.24621701829749101</v>
      </c>
      <c r="BL494" s="39">
        <f t="shared" si="571"/>
        <v>0.75378298170250901</v>
      </c>
      <c r="BM494" s="39">
        <v>0.30972222521711901</v>
      </c>
      <c r="BN494" s="39">
        <f t="shared" si="572"/>
        <v>0.69027777478288099</v>
      </c>
      <c r="BO494" s="39">
        <v>0.18088784206255101</v>
      </c>
      <c r="BP494" s="39">
        <f t="shared" si="560"/>
        <v>0.81911215793744896</v>
      </c>
      <c r="BQ494" s="39">
        <v>0.23077179482093305</v>
      </c>
      <c r="BR494" s="39">
        <f t="shared" si="573"/>
        <v>0.76922820517906698</v>
      </c>
      <c r="BS494" s="48">
        <v>0.863499945584983</v>
      </c>
      <c r="BT494" s="49">
        <v>0.136500054415017</v>
      </c>
      <c r="BU494" s="219"/>
      <c r="CP494" s="21"/>
      <c r="CR494" s="21"/>
      <c r="CS494" s="22"/>
      <c r="CT494" s="22"/>
    </row>
    <row r="495" spans="38:98" x14ac:dyDescent="0.25">
      <c r="AL495" s="6">
        <v>488</v>
      </c>
      <c r="AM495" s="24">
        <v>0.25923507862314898</v>
      </c>
      <c r="AN495" s="24">
        <f t="shared" si="561"/>
        <v>0.74076492137685102</v>
      </c>
      <c r="AO495" s="24">
        <v>0.316379663227776</v>
      </c>
      <c r="AP495" s="24">
        <f t="shared" si="562"/>
        <v>0.683620336772224</v>
      </c>
      <c r="AQ495" s="24">
        <v>0.170668005754084</v>
      </c>
      <c r="AR495" s="24">
        <f t="shared" si="563"/>
        <v>0.82933199424591597</v>
      </c>
      <c r="AS495" s="24">
        <f t="shared" si="564"/>
        <v>0.23163747956244332</v>
      </c>
      <c r="AT495" s="25">
        <f t="shared" si="609"/>
        <v>0.7683625204375566</v>
      </c>
      <c r="AU495" s="213">
        <v>0.26969903362459702</v>
      </c>
      <c r="AV495" s="213">
        <f t="shared" si="565"/>
        <v>0.73030096637540298</v>
      </c>
      <c r="AW495" s="213">
        <v>0.32471881204157699</v>
      </c>
      <c r="AX495" s="213">
        <f t="shared" ref="AX495" si="613">1-AW495</f>
        <v>0.67528118795842307</v>
      </c>
      <c r="AY495" s="213">
        <v>0.18753065494882501</v>
      </c>
      <c r="AZ495" s="213">
        <f t="shared" si="576"/>
        <v>0.81246934505117496</v>
      </c>
      <c r="BA495" s="213">
        <f t="shared" si="567"/>
        <v>0.2445561284696473</v>
      </c>
      <c r="BB495" s="213">
        <f t="shared" si="568"/>
        <v>0.75544387153035275</v>
      </c>
      <c r="BC495" s="38">
        <v>0.25354222834898399</v>
      </c>
      <c r="BD495" s="38">
        <f t="shared" si="569"/>
        <v>0.74645777165101601</v>
      </c>
      <c r="BE495" s="38">
        <v>0.31599310986106</v>
      </c>
      <c r="BF495" s="38">
        <f t="shared" si="569"/>
        <v>0.68400689013894</v>
      </c>
      <c r="BG495" s="38">
        <v>0.18823013469258401</v>
      </c>
      <c r="BH495" s="38">
        <f t="shared" si="570"/>
        <v>0.81176986530741602</v>
      </c>
      <c r="BI495" s="38">
        <v>0.23786236801481747</v>
      </c>
      <c r="BJ495" s="38">
        <v>0.76213763198518247</v>
      </c>
      <c r="BK495" s="39">
        <v>0.24654516275449201</v>
      </c>
      <c r="BL495" s="39">
        <f t="shared" si="571"/>
        <v>0.75345483724550799</v>
      </c>
      <c r="BM495" s="39">
        <v>0.31003432018159099</v>
      </c>
      <c r="BN495" s="39">
        <f t="shared" si="572"/>
        <v>0.68996567981840906</v>
      </c>
      <c r="BO495" s="39">
        <v>0.18126439204177899</v>
      </c>
      <c r="BP495" s="39">
        <f t="shared" si="560"/>
        <v>0.81873560795822098</v>
      </c>
      <c r="BQ495" s="39">
        <v>0.23111851443487677</v>
      </c>
      <c r="BR495" s="39">
        <f t="shared" si="573"/>
        <v>0.76888148556512315</v>
      </c>
      <c r="BS495" s="48">
        <v>0.86377529671447495</v>
      </c>
      <c r="BT495" s="49">
        <v>0.136224703285525</v>
      </c>
      <c r="BU495" s="219"/>
      <c r="CP495" s="21"/>
      <c r="CR495" s="21"/>
      <c r="CS495" s="22"/>
      <c r="CT495" s="22"/>
    </row>
    <row r="496" spans="38:98" x14ac:dyDescent="0.25">
      <c r="AL496" s="6">
        <v>489</v>
      </c>
      <c r="AM496" s="24">
        <v>0.25954770842186198</v>
      </c>
      <c r="AN496" s="24">
        <f t="shared" si="561"/>
        <v>0.74045229157813797</v>
      </c>
      <c r="AO496" s="24">
        <v>0.31668406929961501</v>
      </c>
      <c r="AP496" s="24">
        <f t="shared" si="562"/>
        <v>0.68331593070038499</v>
      </c>
      <c r="AQ496" s="24">
        <v>0.171012480165391</v>
      </c>
      <c r="AR496" s="24">
        <f t="shared" si="563"/>
        <v>0.82898751983460905</v>
      </c>
      <c r="AS496" s="24">
        <f t="shared" si="564"/>
        <v>0.23196286642576852</v>
      </c>
      <c r="AT496" s="25">
        <f t="shared" si="609"/>
        <v>0.76803713357423153</v>
      </c>
      <c r="AU496" s="213">
        <v>0.270051173558921</v>
      </c>
      <c r="AV496" s="213">
        <f t="shared" si="565"/>
        <v>0.72994882644107895</v>
      </c>
      <c r="AW496" s="213">
        <v>0.32505911279632999</v>
      </c>
      <c r="AX496" s="213">
        <f t="shared" ref="AX496" si="614">1-AW496</f>
        <v>0.67494088720366996</v>
      </c>
      <c r="AY496" s="213">
        <v>0.18791385464080501</v>
      </c>
      <c r="AZ496" s="213">
        <f t="shared" si="576"/>
        <v>0.81208614535919499</v>
      </c>
      <c r="BA496" s="213">
        <f t="shared" si="567"/>
        <v>0.24491983288119173</v>
      </c>
      <c r="BB496" s="213">
        <f t="shared" si="568"/>
        <v>0.75508016711880832</v>
      </c>
      <c r="BC496" s="38">
        <v>0.25387351554387699</v>
      </c>
      <c r="BD496" s="38">
        <f t="shared" si="569"/>
        <v>0.74612648445612306</v>
      </c>
      <c r="BE496" s="38">
        <v>0.31631526035233798</v>
      </c>
      <c r="BF496" s="38">
        <f t="shared" si="569"/>
        <v>0.68368473964766197</v>
      </c>
      <c r="BG496" s="38">
        <v>0.188617212951986</v>
      </c>
      <c r="BH496" s="38">
        <f t="shared" si="570"/>
        <v>0.81138278704801403</v>
      </c>
      <c r="BI496" s="38">
        <v>0.23821721765755316</v>
      </c>
      <c r="BJ496" s="38">
        <v>0.7617827823424469</v>
      </c>
      <c r="BK496" s="39">
        <v>0.24687311906447401</v>
      </c>
      <c r="BL496" s="39">
        <f t="shared" si="571"/>
        <v>0.75312688093552604</v>
      </c>
      <c r="BM496" s="39">
        <v>0.310346047657863</v>
      </c>
      <c r="BN496" s="39">
        <f t="shared" si="572"/>
        <v>0.689653952342137</v>
      </c>
      <c r="BO496" s="39">
        <v>0.18164089266342301</v>
      </c>
      <c r="BP496" s="39">
        <f t="shared" si="560"/>
        <v>0.81835910733657702</v>
      </c>
      <c r="BQ496" s="39">
        <v>0.23146506849647003</v>
      </c>
      <c r="BR496" s="39">
        <f t="shared" si="573"/>
        <v>0.76853493150353014</v>
      </c>
      <c r="BS496" s="48">
        <v>0.86404961002528802</v>
      </c>
      <c r="BT496" s="49">
        <v>0.13595038997471201</v>
      </c>
      <c r="BU496" s="219"/>
      <c r="CP496" s="21"/>
      <c r="CR496" s="21"/>
      <c r="CS496" s="22"/>
      <c r="CT496" s="22"/>
    </row>
    <row r="497" spans="38:98" x14ac:dyDescent="0.25">
      <c r="AL497" s="6">
        <v>490</v>
      </c>
      <c r="AM497" s="24">
        <v>0.25986047643836702</v>
      </c>
      <c r="AN497" s="24">
        <f t="shared" si="561"/>
        <v>0.74013952356163304</v>
      </c>
      <c r="AO497" s="24">
        <v>0.316987991045589</v>
      </c>
      <c r="AP497" s="24">
        <f t="shared" si="562"/>
        <v>0.68301200895441094</v>
      </c>
      <c r="AQ497" s="24">
        <v>0.171356927473585</v>
      </c>
      <c r="AR497" s="24">
        <f t="shared" si="563"/>
        <v>0.828643072526415</v>
      </c>
      <c r="AS497" s="24">
        <f t="shared" si="564"/>
        <v>0.23228817227422835</v>
      </c>
      <c r="AT497" s="25">
        <f t="shared" si="609"/>
        <v>0.76771182772577173</v>
      </c>
      <c r="AU497" s="213">
        <v>0.27040297500813998</v>
      </c>
      <c r="AV497" s="213">
        <f t="shared" si="565"/>
        <v>0.72959702499185997</v>
      </c>
      <c r="AW497" s="213">
        <v>0.32539902429150203</v>
      </c>
      <c r="AX497" s="213">
        <f t="shared" ref="AX497" si="615">1-AW497</f>
        <v>0.67460097570849797</v>
      </c>
      <c r="AY497" s="213">
        <v>0.18829699247299</v>
      </c>
      <c r="AZ497" s="213">
        <f t="shared" si="576"/>
        <v>0.81170300752700997</v>
      </c>
      <c r="BA497" s="213">
        <f t="shared" si="567"/>
        <v>0.24528331437714426</v>
      </c>
      <c r="BB497" s="213">
        <f t="shared" si="568"/>
        <v>0.75471668562285577</v>
      </c>
      <c r="BC497" s="38">
        <v>0.25420448847202498</v>
      </c>
      <c r="BD497" s="38">
        <f t="shared" si="569"/>
        <v>0.74579551152797507</v>
      </c>
      <c r="BE497" s="38">
        <v>0.31663702982122499</v>
      </c>
      <c r="BF497" s="38">
        <f t="shared" si="569"/>
        <v>0.68336297017877501</v>
      </c>
      <c r="BG497" s="38">
        <v>0.18900420441598301</v>
      </c>
      <c r="BH497" s="38">
        <f t="shared" si="570"/>
        <v>0.81099579558401702</v>
      </c>
      <c r="BI497" s="38">
        <v>0.2385718423165617</v>
      </c>
      <c r="BJ497" s="38">
        <v>0.7614281576834383</v>
      </c>
      <c r="BK497" s="39">
        <v>0.247200886771514</v>
      </c>
      <c r="BL497" s="39">
        <f t="shared" si="571"/>
        <v>0.75279911322848603</v>
      </c>
      <c r="BM497" s="39">
        <v>0.31065740908317402</v>
      </c>
      <c r="BN497" s="39">
        <f t="shared" si="572"/>
        <v>0.68934259091682604</v>
      </c>
      <c r="BO497" s="39">
        <v>0.18201734339080999</v>
      </c>
      <c r="BP497" s="39">
        <f t="shared" si="560"/>
        <v>0.81798265660919001</v>
      </c>
      <c r="BQ497" s="39">
        <v>0.23181145694807198</v>
      </c>
      <c r="BR497" s="39">
        <f t="shared" si="573"/>
        <v>0.76818854305192807</v>
      </c>
      <c r="BS497" s="48">
        <v>0.86432289055094802</v>
      </c>
      <c r="BT497" s="49">
        <v>0.13567710944905201</v>
      </c>
      <c r="BU497" s="219"/>
      <c r="CP497" s="21"/>
      <c r="CR497" s="21"/>
      <c r="CS497" s="22"/>
      <c r="CT497" s="22"/>
    </row>
    <row r="498" spans="38:98" x14ac:dyDescent="0.25">
      <c r="AL498" s="6">
        <v>491</v>
      </c>
      <c r="AM498" s="24">
        <v>0.26017340195183702</v>
      </c>
      <c r="AN498" s="24">
        <f t="shared" si="561"/>
        <v>0.73982659804816298</v>
      </c>
      <c r="AO498" s="24">
        <v>0.31729142587213999</v>
      </c>
      <c r="AP498" s="24">
        <f t="shared" si="562"/>
        <v>0.68270857412786001</v>
      </c>
      <c r="AQ498" s="24">
        <v>0.171701348088282</v>
      </c>
      <c r="AR498" s="24">
        <f t="shared" si="563"/>
        <v>0.82829865191171803</v>
      </c>
      <c r="AS498" s="24">
        <f t="shared" si="564"/>
        <v>0.2326134026762714</v>
      </c>
      <c r="AT498" s="25">
        <f t="shared" si="609"/>
        <v>0.7673865973237286</v>
      </c>
      <c r="AU498" s="213">
        <v>0.27075443869758398</v>
      </c>
      <c r="AV498" s="213">
        <f t="shared" si="565"/>
        <v>0.72924556130241602</v>
      </c>
      <c r="AW498" s="213">
        <v>0.32573854778692402</v>
      </c>
      <c r="AX498" s="213">
        <f t="shared" ref="AX498" si="616">1-AW498</f>
        <v>0.67426145221307598</v>
      </c>
      <c r="AY498" s="213">
        <v>0.18868006816098901</v>
      </c>
      <c r="AZ498" s="213">
        <f t="shared" si="576"/>
        <v>0.81131993183901097</v>
      </c>
      <c r="BA498" s="213">
        <f t="shared" si="567"/>
        <v>0.24564657334129852</v>
      </c>
      <c r="BB498" s="213">
        <f t="shared" si="568"/>
        <v>0.75435342665870153</v>
      </c>
      <c r="BC498" s="38">
        <v>0.25453514848077702</v>
      </c>
      <c r="BD498" s="38">
        <f t="shared" si="569"/>
        <v>0.74546485151922304</v>
      </c>
      <c r="BE498" s="38">
        <v>0.31695841955971299</v>
      </c>
      <c r="BF498" s="38">
        <f t="shared" si="569"/>
        <v>0.68304158044028696</v>
      </c>
      <c r="BG498" s="38">
        <v>0.189391108904301</v>
      </c>
      <c r="BH498" s="38">
        <f t="shared" si="570"/>
        <v>0.810608891095699</v>
      </c>
      <c r="BI498" s="38">
        <v>0.23892624262375334</v>
      </c>
      <c r="BJ498" s="38">
        <v>0.76107375737624672</v>
      </c>
      <c r="BK498" s="39">
        <v>0.24752846541969301</v>
      </c>
      <c r="BL498" s="39">
        <f t="shared" si="571"/>
        <v>0.75247153458030702</v>
      </c>
      <c r="BM498" s="39">
        <v>0.31096840589475999</v>
      </c>
      <c r="BN498" s="39">
        <f t="shared" si="572"/>
        <v>0.68903159410524006</v>
      </c>
      <c r="BO498" s="39">
        <v>0.18239374368726499</v>
      </c>
      <c r="BP498" s="39">
        <f t="shared" si="560"/>
        <v>0.81760625631273498</v>
      </c>
      <c r="BQ498" s="39">
        <v>0.23215767973204152</v>
      </c>
      <c r="BR498" s="39">
        <f t="shared" si="573"/>
        <v>0.76784232026795851</v>
      </c>
      <c r="BS498" s="48">
        <v>0.864595143324982</v>
      </c>
      <c r="BT498" s="49">
        <v>0.135404856675018</v>
      </c>
      <c r="BU498" s="219"/>
      <c r="CP498" s="21"/>
      <c r="CR498" s="21"/>
      <c r="CS498" s="22"/>
      <c r="CT498" s="22"/>
    </row>
    <row r="499" spans="38:98" x14ac:dyDescent="0.25">
      <c r="AL499" s="6">
        <v>492</v>
      </c>
      <c r="AM499" s="24">
        <v>0.26048650424144498</v>
      </c>
      <c r="AN499" s="24">
        <f t="shared" si="561"/>
        <v>0.73951349575855496</v>
      </c>
      <c r="AO499" s="24">
        <v>0.31759437118570999</v>
      </c>
      <c r="AP499" s="24">
        <f t="shared" si="562"/>
        <v>0.68240562881429001</v>
      </c>
      <c r="AQ499" s="24">
        <v>0.17204574241910101</v>
      </c>
      <c r="AR499" s="24">
        <f t="shared" si="563"/>
        <v>0.82795425758089902</v>
      </c>
      <c r="AS499" s="24">
        <f t="shared" si="564"/>
        <v>0.23293856320034767</v>
      </c>
      <c r="AT499" s="25">
        <f t="shared" si="609"/>
        <v>0.76706143679965233</v>
      </c>
      <c r="AU499" s="213">
        <v>0.27110556535258201</v>
      </c>
      <c r="AV499" s="213">
        <f t="shared" si="565"/>
        <v>0.72889443464741799</v>
      </c>
      <c r="AW499" s="213">
        <v>0.32607768454242902</v>
      </c>
      <c r="AX499" s="213">
        <f t="shared" ref="AX499" si="617">1-AW499</f>
        <v>0.67392231545757098</v>
      </c>
      <c r="AY499" s="213">
        <v>0.18906308142040901</v>
      </c>
      <c r="AZ499" s="213">
        <f t="shared" si="576"/>
        <v>0.81093691857959094</v>
      </c>
      <c r="BA499" s="213">
        <f t="shared" si="567"/>
        <v>0.24600961015744727</v>
      </c>
      <c r="BB499" s="213">
        <f t="shared" si="568"/>
        <v>0.75399038984255273</v>
      </c>
      <c r="BC499" s="38">
        <v>0.254865496917484</v>
      </c>
      <c r="BD499" s="38">
        <f t="shared" si="569"/>
        <v>0.74513450308251605</v>
      </c>
      <c r="BE499" s="38">
        <v>0.31727943085978999</v>
      </c>
      <c r="BF499" s="38">
        <f t="shared" si="569"/>
        <v>0.68272056914021007</v>
      </c>
      <c r="BG499" s="38">
        <v>0.189777926236668</v>
      </c>
      <c r="BH499" s="38">
        <f t="shared" si="570"/>
        <v>0.810222073763332</v>
      </c>
      <c r="BI499" s="38">
        <v>0.23928041921103901</v>
      </c>
      <c r="BJ499" s="38">
        <v>0.76071958078896107</v>
      </c>
      <c r="BK499" s="39">
        <v>0.24785585455308901</v>
      </c>
      <c r="BL499" s="39">
        <f t="shared" si="571"/>
        <v>0.75214414544691099</v>
      </c>
      <c r="BM499" s="39">
        <v>0.31127903952986102</v>
      </c>
      <c r="BN499" s="39">
        <f t="shared" si="572"/>
        <v>0.68872096047013898</v>
      </c>
      <c r="BO499" s="39">
        <v>0.182770093016111</v>
      </c>
      <c r="BP499" s="39">
        <f t="shared" si="560"/>
        <v>0.81722990698388898</v>
      </c>
      <c r="BQ499" s="39">
        <v>0.23250373679073666</v>
      </c>
      <c r="BR499" s="39">
        <f t="shared" si="573"/>
        <v>0.76749626320926323</v>
      </c>
      <c r="BS499" s="48">
        <v>0.86486637338091599</v>
      </c>
      <c r="BT499" s="49">
        <v>0.13513362661908401</v>
      </c>
      <c r="BU499" s="219"/>
      <c r="CP499" s="21"/>
      <c r="CR499" s="21"/>
      <c r="CS499" s="22"/>
      <c r="CT499" s="22"/>
    </row>
    <row r="500" spans="38:98" x14ac:dyDescent="0.25">
      <c r="AL500" s="6">
        <v>493</v>
      </c>
      <c r="AM500" s="24">
        <v>0.26079980258636398</v>
      </c>
      <c r="AN500" s="24">
        <f t="shared" si="561"/>
        <v>0.73920019741363596</v>
      </c>
      <c r="AO500" s="24">
        <v>0.31789682439274097</v>
      </c>
      <c r="AP500" s="24">
        <f t="shared" si="562"/>
        <v>0.68210317560725908</v>
      </c>
      <c r="AQ500" s="24">
        <v>0.172390110875657</v>
      </c>
      <c r="AR500" s="24">
        <f t="shared" si="563"/>
        <v>0.82760988912434297</v>
      </c>
      <c r="AS500" s="24">
        <f t="shared" si="564"/>
        <v>0.23326365941490548</v>
      </c>
      <c r="AT500" s="25">
        <f t="shared" si="609"/>
        <v>0.76673634058509454</v>
      </c>
      <c r="AU500" s="213">
        <v>0.27145635569846299</v>
      </c>
      <c r="AV500" s="213">
        <f t="shared" si="565"/>
        <v>0.72854364430153695</v>
      </c>
      <c r="AW500" s="213">
        <v>0.32641643581785001</v>
      </c>
      <c r="AX500" s="213">
        <f t="shared" ref="AX500" si="618">1-AW500</f>
        <v>0.67358356418214993</v>
      </c>
      <c r="AY500" s="213">
        <v>0.189446031966858</v>
      </c>
      <c r="AZ500" s="213">
        <f t="shared" si="576"/>
        <v>0.81055396803314195</v>
      </c>
      <c r="BA500" s="213">
        <f t="shared" si="567"/>
        <v>0.24637242520938374</v>
      </c>
      <c r="BB500" s="213">
        <f t="shared" si="568"/>
        <v>0.75362757479061626</v>
      </c>
      <c r="BC500" s="38">
        <v>0.255195535129494</v>
      </c>
      <c r="BD500" s="38">
        <f t="shared" si="569"/>
        <v>0.744804464870506</v>
      </c>
      <c r="BE500" s="38">
        <v>0.31760006501344601</v>
      </c>
      <c r="BF500" s="38">
        <f t="shared" si="569"/>
        <v>0.68239993498655394</v>
      </c>
      <c r="BG500" s="38">
        <v>0.19016465623281001</v>
      </c>
      <c r="BH500" s="38">
        <f t="shared" si="570"/>
        <v>0.80983534376719002</v>
      </c>
      <c r="BI500" s="38">
        <v>0.23963437271032834</v>
      </c>
      <c r="BJ500" s="38">
        <v>0.76036562728967172</v>
      </c>
      <c r="BK500" s="39">
        <v>0.24818305371577901</v>
      </c>
      <c r="BL500" s="39">
        <f t="shared" si="571"/>
        <v>0.75181694628422102</v>
      </c>
      <c r="BM500" s="39">
        <v>0.311589311425714</v>
      </c>
      <c r="BN500" s="39">
        <f t="shared" si="572"/>
        <v>0.688410688574286</v>
      </c>
      <c r="BO500" s="39">
        <v>0.18314639084067499</v>
      </c>
      <c r="BP500" s="39">
        <f t="shared" si="560"/>
        <v>0.81685360915932503</v>
      </c>
      <c r="BQ500" s="39">
        <v>0.23284962806651621</v>
      </c>
      <c r="BR500" s="39">
        <f t="shared" si="573"/>
        <v>0.76715037193348379</v>
      </c>
      <c r="BS500" s="48">
        <v>0.86513658575227703</v>
      </c>
      <c r="BT500" s="49">
        <v>0.134863414247723</v>
      </c>
      <c r="BU500" s="219"/>
      <c r="CP500" s="21"/>
      <c r="CR500" s="21"/>
      <c r="CS500" s="22"/>
      <c r="CT500" s="22"/>
    </row>
    <row r="501" spans="38:98" x14ac:dyDescent="0.25">
      <c r="AL501" s="6">
        <v>494</v>
      </c>
      <c r="AM501" s="24">
        <v>0.261113316265766</v>
      </c>
      <c r="AN501" s="24">
        <f t="shared" si="561"/>
        <v>0.73888668373423405</v>
      </c>
      <c r="AO501" s="24">
        <v>0.31819878289967501</v>
      </c>
      <c r="AP501" s="24">
        <f t="shared" si="562"/>
        <v>0.68180121710032493</v>
      </c>
      <c r="AQ501" s="24">
        <v>0.172734453867567</v>
      </c>
      <c r="AR501" s="24">
        <f t="shared" si="563"/>
        <v>0.82726554613243297</v>
      </c>
      <c r="AS501" s="24">
        <f t="shared" si="564"/>
        <v>0.23358869688839354</v>
      </c>
      <c r="AT501" s="25">
        <f t="shared" si="609"/>
        <v>0.76641130311160643</v>
      </c>
      <c r="AU501" s="213">
        <v>0.27180681046055899</v>
      </c>
      <c r="AV501" s="213">
        <f t="shared" si="565"/>
        <v>0.72819318953944101</v>
      </c>
      <c r="AW501" s="213">
        <v>0.326754802873019</v>
      </c>
      <c r="AX501" s="213">
        <f t="shared" ref="AX501" si="619">1-AW501</f>
        <v>0.67324519712698105</v>
      </c>
      <c r="AY501" s="213">
        <v>0.18982891951594499</v>
      </c>
      <c r="AZ501" s="213">
        <f t="shared" si="576"/>
        <v>0.81017108048405495</v>
      </c>
      <c r="BA501" s="213">
        <f t="shared" si="567"/>
        <v>0.24673501888090238</v>
      </c>
      <c r="BB501" s="213">
        <f t="shared" si="568"/>
        <v>0.75326498111909768</v>
      </c>
      <c r="BC501" s="38">
        <v>0.25552526446415802</v>
      </c>
      <c r="BD501" s="38">
        <f t="shared" si="569"/>
        <v>0.74447473553584198</v>
      </c>
      <c r="BE501" s="38">
        <v>0.317920323312671</v>
      </c>
      <c r="BF501" s="38">
        <f t="shared" si="569"/>
        <v>0.68207967668732894</v>
      </c>
      <c r="BG501" s="38">
        <v>0.19055129871245399</v>
      </c>
      <c r="BH501" s="38">
        <f t="shared" si="570"/>
        <v>0.80944870128754598</v>
      </c>
      <c r="BI501" s="38">
        <v>0.23998810375353213</v>
      </c>
      <c r="BJ501" s="38">
        <v>0.76001189624646781</v>
      </c>
      <c r="BK501" s="39">
        <v>0.24851006245184401</v>
      </c>
      <c r="BL501" s="39">
        <f t="shared" si="571"/>
        <v>0.75148993754815596</v>
      </c>
      <c r="BM501" s="39">
        <v>0.31189922301955603</v>
      </c>
      <c r="BN501" s="39">
        <f t="shared" si="572"/>
        <v>0.68810077698044392</v>
      </c>
      <c r="BO501" s="39">
        <v>0.183522636624282</v>
      </c>
      <c r="BP501" s="39">
        <f t="shared" si="560"/>
        <v>0.81647736337571797</v>
      </c>
      <c r="BQ501" s="39">
        <v>0.23319535350173926</v>
      </c>
      <c r="BR501" s="39">
        <f t="shared" si="573"/>
        <v>0.76680464649826074</v>
      </c>
      <c r="BS501" s="48">
        <v>0.86540578547259295</v>
      </c>
      <c r="BT501" s="49">
        <v>0.134594214527407</v>
      </c>
      <c r="BU501" s="219"/>
      <c r="CP501" s="21"/>
      <c r="CR501" s="21"/>
      <c r="CS501" s="22"/>
      <c r="CT501" s="22"/>
    </row>
    <row r="502" spans="38:98" x14ac:dyDescent="0.25">
      <c r="AL502" s="6">
        <v>495</v>
      </c>
      <c r="AM502" s="24">
        <v>0.26142706455882397</v>
      </c>
      <c r="AN502" s="24">
        <f t="shared" si="561"/>
        <v>0.73857293544117608</v>
      </c>
      <c r="AO502" s="24">
        <v>0.31850024411295402</v>
      </c>
      <c r="AP502" s="24">
        <f t="shared" si="562"/>
        <v>0.68149975588704592</v>
      </c>
      <c r="AQ502" s="24">
        <v>0.173078771804448</v>
      </c>
      <c r="AR502" s="24">
        <f t="shared" si="563"/>
        <v>0.82692122819555203</v>
      </c>
      <c r="AS502" s="24">
        <f t="shared" si="564"/>
        <v>0.23391368118926095</v>
      </c>
      <c r="AT502" s="25">
        <f t="shared" si="609"/>
        <v>0.76608631881073919</v>
      </c>
      <c r="AU502" s="213">
        <v>0.27215693036419802</v>
      </c>
      <c r="AV502" s="213">
        <f t="shared" si="565"/>
        <v>0.72784306963580203</v>
      </c>
      <c r="AW502" s="213">
        <v>0.327092786967768</v>
      </c>
      <c r="AX502" s="213">
        <f t="shared" ref="AX502" si="620">1-AW502</f>
        <v>0.672907213032232</v>
      </c>
      <c r="AY502" s="213">
        <v>0.19021174378327699</v>
      </c>
      <c r="AZ502" s="213">
        <f t="shared" si="576"/>
        <v>0.80978825621672301</v>
      </c>
      <c r="BA502" s="213">
        <f t="shared" si="567"/>
        <v>0.24709739155579546</v>
      </c>
      <c r="BB502" s="213">
        <f t="shared" si="568"/>
        <v>0.75290260844420454</v>
      </c>
      <c r="BC502" s="38">
        <v>0.25585468626882502</v>
      </c>
      <c r="BD502" s="38">
        <f t="shared" si="569"/>
        <v>0.74414531373117498</v>
      </c>
      <c r="BE502" s="38">
        <v>0.31824020704945499</v>
      </c>
      <c r="BF502" s="38">
        <f t="shared" si="569"/>
        <v>0.68175979295054501</v>
      </c>
      <c r="BG502" s="38">
        <v>0.19093785349532499</v>
      </c>
      <c r="BH502" s="38">
        <f t="shared" si="570"/>
        <v>0.80906214650467501</v>
      </c>
      <c r="BI502" s="38">
        <v>0.2403416129725599</v>
      </c>
      <c r="BJ502" s="38">
        <v>0.75965838702744015</v>
      </c>
      <c r="BK502" s="39">
        <v>0.248836880305361</v>
      </c>
      <c r="BL502" s="39">
        <f t="shared" si="571"/>
        <v>0.751163119694639</v>
      </c>
      <c r="BM502" s="39">
        <v>0.31220877574862699</v>
      </c>
      <c r="BN502" s="39">
        <f t="shared" si="572"/>
        <v>0.68779122425137307</v>
      </c>
      <c r="BO502" s="39">
        <v>0.18389882983025599</v>
      </c>
      <c r="BP502" s="39">
        <f t="shared" si="560"/>
        <v>0.81610117016974404</v>
      </c>
      <c r="BQ502" s="39">
        <v>0.23354091303876387</v>
      </c>
      <c r="BR502" s="39">
        <f t="shared" si="573"/>
        <v>0.76645908696123621</v>
      </c>
      <c r="BS502" s="48">
        <v>0.865673977575388</v>
      </c>
      <c r="BT502" s="49">
        <v>0.134326022424612</v>
      </c>
      <c r="BU502" s="219"/>
      <c r="CP502" s="21"/>
      <c r="CR502" s="21"/>
      <c r="CS502" s="22"/>
      <c r="CT502" s="22"/>
    </row>
    <row r="503" spans="38:98" x14ac:dyDescent="0.25">
      <c r="AL503" s="6">
        <v>496</v>
      </c>
      <c r="AM503" s="24">
        <v>0.26174106674471098</v>
      </c>
      <c r="AN503" s="24">
        <f t="shared" si="561"/>
        <v>0.73825893325528902</v>
      </c>
      <c r="AO503" s="24">
        <v>0.31880120543902002</v>
      </c>
      <c r="AP503" s="24">
        <f t="shared" si="562"/>
        <v>0.68119879456097998</v>
      </c>
      <c r="AQ503" s="24">
        <v>0.17342306509591601</v>
      </c>
      <c r="AR503" s="24">
        <f t="shared" si="563"/>
        <v>0.82657693490408402</v>
      </c>
      <c r="AS503" s="24">
        <f t="shared" si="564"/>
        <v>0.2342386178859564</v>
      </c>
      <c r="AT503" s="25">
        <f t="shared" si="609"/>
        <v>0.76576138211404365</v>
      </c>
      <c r="AU503" s="213">
        <v>0.27250671613471</v>
      </c>
      <c r="AV503" s="213">
        <f t="shared" si="565"/>
        <v>0.72749328386529</v>
      </c>
      <c r="AW503" s="213">
        <v>0.32743038936192898</v>
      </c>
      <c r="AX503" s="213">
        <f t="shared" ref="AX503" si="621">1-AW503</f>
        <v>0.67256961063807097</v>
      </c>
      <c r="AY503" s="213">
        <v>0.19059450448446399</v>
      </c>
      <c r="AZ503" s="213">
        <f t="shared" si="576"/>
        <v>0.80940549551553598</v>
      </c>
      <c r="BA503" s="213">
        <f t="shared" si="567"/>
        <v>0.24745954361785721</v>
      </c>
      <c r="BB503" s="213">
        <f t="shared" si="568"/>
        <v>0.75254045638214273</v>
      </c>
      <c r="BC503" s="38">
        <v>0.256183801890843</v>
      </c>
      <c r="BD503" s="38">
        <f t="shared" si="569"/>
        <v>0.743816198109157</v>
      </c>
      <c r="BE503" s="38">
        <v>0.31855971751578599</v>
      </c>
      <c r="BF503" s="38">
        <f t="shared" si="569"/>
        <v>0.68144028248421407</v>
      </c>
      <c r="BG503" s="38">
        <v>0.19132432040115099</v>
      </c>
      <c r="BH503" s="38">
        <f t="shared" si="570"/>
        <v>0.80867567959884901</v>
      </c>
      <c r="BI503" s="38">
        <v>0.24069490099932156</v>
      </c>
      <c r="BJ503" s="38">
        <v>0.75930509900067844</v>
      </c>
      <c r="BK503" s="39">
        <v>0.249163506820409</v>
      </c>
      <c r="BL503" s="39">
        <f t="shared" si="571"/>
        <v>0.750836493179591</v>
      </c>
      <c r="BM503" s="39">
        <v>0.31251797105016199</v>
      </c>
      <c r="BN503" s="39">
        <f t="shared" si="572"/>
        <v>0.68748202894983801</v>
      </c>
      <c r="BO503" s="39">
        <v>0.18427496992192199</v>
      </c>
      <c r="BP503" s="39">
        <f t="shared" si="560"/>
        <v>0.81572503007807806</v>
      </c>
      <c r="BQ503" s="39">
        <v>0.23388630661994814</v>
      </c>
      <c r="BR503" s="39">
        <f t="shared" si="573"/>
        <v>0.76611369338005186</v>
      </c>
      <c r="BS503" s="48">
        <v>0.86594116709419</v>
      </c>
      <c r="BT503" s="49">
        <v>0.13405883290581</v>
      </c>
      <c r="BU503" s="219"/>
      <c r="CP503" s="21"/>
      <c r="CR503" s="21"/>
      <c r="CS503" s="22"/>
      <c r="CT503" s="22"/>
    </row>
    <row r="504" spans="38:98" x14ac:dyDescent="0.25">
      <c r="AL504" s="6">
        <v>497</v>
      </c>
      <c r="AM504" s="24">
        <v>0.26205534210259901</v>
      </c>
      <c r="AN504" s="24">
        <f t="shared" si="561"/>
        <v>0.73794465789740094</v>
      </c>
      <c r="AO504" s="24">
        <v>0.31910166428431602</v>
      </c>
      <c r="AP504" s="24">
        <f t="shared" si="562"/>
        <v>0.68089833571568392</v>
      </c>
      <c r="AQ504" s="24">
        <v>0.17376733415158899</v>
      </c>
      <c r="AR504" s="24">
        <f t="shared" si="563"/>
        <v>0.82623266584841104</v>
      </c>
      <c r="AS504" s="24">
        <f t="shared" si="564"/>
        <v>0.23456351254692931</v>
      </c>
      <c r="AT504" s="25">
        <f t="shared" si="609"/>
        <v>0.76543648745307069</v>
      </c>
      <c r="AU504" s="213">
        <v>0.272856168497425</v>
      </c>
      <c r="AV504" s="213">
        <f t="shared" si="565"/>
        <v>0.727143831502575</v>
      </c>
      <c r="AW504" s="213">
        <v>0.32776761131533499</v>
      </c>
      <c r="AX504" s="213">
        <f t="shared" ref="AX504" si="622">1-AW504</f>
        <v>0.67223238868466506</v>
      </c>
      <c r="AY504" s="213">
        <v>0.19097720133511301</v>
      </c>
      <c r="AZ504" s="213">
        <f t="shared" si="576"/>
        <v>0.80902279866488702</v>
      </c>
      <c r="BA504" s="213">
        <f t="shared" si="567"/>
        <v>0.24782147545088079</v>
      </c>
      <c r="BB504" s="213">
        <f t="shared" si="568"/>
        <v>0.75217852454911927</v>
      </c>
      <c r="BC504" s="38">
        <v>0.25651261267756398</v>
      </c>
      <c r="BD504" s="38">
        <f t="shared" si="569"/>
        <v>0.74348738732243602</v>
      </c>
      <c r="BE504" s="38">
        <v>0.31887885600365601</v>
      </c>
      <c r="BF504" s="38">
        <f t="shared" si="569"/>
        <v>0.68112114399634405</v>
      </c>
      <c r="BG504" s="38">
        <v>0.191710699249658</v>
      </c>
      <c r="BH504" s="38">
        <f t="shared" si="570"/>
        <v>0.808289300750342</v>
      </c>
      <c r="BI504" s="38">
        <v>0.2410479684657284</v>
      </c>
      <c r="BJ504" s="38">
        <v>0.7589520315342716</v>
      </c>
      <c r="BK504" s="39">
        <v>0.24948994154106699</v>
      </c>
      <c r="BL504" s="39">
        <f t="shared" si="571"/>
        <v>0.75051005845893304</v>
      </c>
      <c r="BM504" s="39">
        <v>0.31282681036140197</v>
      </c>
      <c r="BN504" s="39">
        <f t="shared" si="572"/>
        <v>0.68717318963859797</v>
      </c>
      <c r="BO504" s="39">
        <v>0.18465105636260601</v>
      </c>
      <c r="BP504" s="39">
        <f t="shared" si="560"/>
        <v>0.81534894363739396</v>
      </c>
      <c r="BQ504" s="39">
        <v>0.23423153418765202</v>
      </c>
      <c r="BR504" s="39">
        <f t="shared" si="573"/>
        <v>0.76576846581234803</v>
      </c>
      <c r="BS504" s="48">
        <v>0.86620735906252599</v>
      </c>
      <c r="BT504" s="49">
        <v>0.13379264093747401</v>
      </c>
      <c r="BU504" s="219"/>
      <c r="CP504" s="21"/>
      <c r="CR504" s="21"/>
      <c r="CS504" s="22"/>
      <c r="CT504" s="22"/>
    </row>
    <row r="505" spans="38:98" x14ac:dyDescent="0.25">
      <c r="AL505" s="6">
        <v>498</v>
      </c>
      <c r="AM505" s="24">
        <v>0.26236990991166198</v>
      </c>
      <c r="AN505" s="24">
        <f t="shared" si="561"/>
        <v>0.73763009008833802</v>
      </c>
      <c r="AO505" s="24">
        <v>0.319401618055283</v>
      </c>
      <c r="AP505" s="24">
        <f t="shared" si="562"/>
        <v>0.680598381944717</v>
      </c>
      <c r="AQ505" s="24">
        <v>0.17411157938108299</v>
      </c>
      <c r="AR505" s="24">
        <f t="shared" si="563"/>
        <v>0.82588842061891699</v>
      </c>
      <c r="AS505" s="24">
        <f t="shared" si="564"/>
        <v>0.23488837074062849</v>
      </c>
      <c r="AT505" s="25">
        <f t="shared" si="609"/>
        <v>0.76511162925937148</v>
      </c>
      <c r="AU505" s="213">
        <v>0.27320528817767198</v>
      </c>
      <c r="AV505" s="213">
        <f t="shared" si="565"/>
        <v>0.72679471182232802</v>
      </c>
      <c r="AW505" s="213">
        <v>0.32810445408781802</v>
      </c>
      <c r="AX505" s="213">
        <f t="shared" ref="AX505" si="623">1-AW505</f>
        <v>0.67189554591218204</v>
      </c>
      <c r="AY505" s="213">
        <v>0.19135983405083101</v>
      </c>
      <c r="AZ505" s="213">
        <f t="shared" si="576"/>
        <v>0.80864016594916899</v>
      </c>
      <c r="BA505" s="213">
        <f t="shared" si="567"/>
        <v>0.24818318743865875</v>
      </c>
      <c r="BB505" s="213">
        <f t="shared" si="568"/>
        <v>0.75181681256134125</v>
      </c>
      <c r="BC505" s="38">
        <v>0.25684111997633602</v>
      </c>
      <c r="BD505" s="38">
        <f t="shared" si="569"/>
        <v>0.74315888002366393</v>
      </c>
      <c r="BE505" s="38">
        <v>0.31919762380505401</v>
      </c>
      <c r="BF505" s="38">
        <f t="shared" si="569"/>
        <v>0.68080237619494599</v>
      </c>
      <c r="BG505" s="38">
        <v>0.192096989860573</v>
      </c>
      <c r="BH505" s="38">
        <f t="shared" si="570"/>
        <v>0.807903010139427</v>
      </c>
      <c r="BI505" s="38">
        <v>0.24140081600369018</v>
      </c>
      <c r="BJ505" s="38">
        <v>0.75859918399630977</v>
      </c>
      <c r="BK505" s="39">
        <v>0.24981618401141401</v>
      </c>
      <c r="BL505" s="39">
        <f t="shared" si="571"/>
        <v>0.75018381598858597</v>
      </c>
      <c r="BM505" s="39">
        <v>0.31313529511958199</v>
      </c>
      <c r="BN505" s="39">
        <f t="shared" si="572"/>
        <v>0.68686470488041795</v>
      </c>
      <c r="BO505" s="39">
        <v>0.185027088615633</v>
      </c>
      <c r="BP505" s="39">
        <f t="shared" si="560"/>
        <v>0.814972911384367</v>
      </c>
      <c r="BQ505" s="39">
        <v>0.23457659568423339</v>
      </c>
      <c r="BR505" s="39">
        <f t="shared" si="573"/>
        <v>0.76542340431576661</v>
      </c>
      <c r="BS505" s="48">
        <v>0.86647255851392202</v>
      </c>
      <c r="BT505" s="49">
        <v>0.13352744148607801</v>
      </c>
      <c r="BU505" s="219"/>
      <c r="CP505" s="21"/>
      <c r="CR505" s="21"/>
      <c r="CS505" s="22"/>
      <c r="CT505" s="22"/>
    </row>
    <row r="506" spans="38:98" x14ac:dyDescent="0.25">
      <c r="AL506" s="6">
        <v>499</v>
      </c>
      <c r="AM506" s="24">
        <v>0.26268478945107099</v>
      </c>
      <c r="AN506" s="24">
        <f t="shared" si="561"/>
        <v>0.73731521054892901</v>
      </c>
      <c r="AO506" s="24">
        <v>0.31970106415836402</v>
      </c>
      <c r="AP506" s="24">
        <f t="shared" si="562"/>
        <v>0.68029893584163603</v>
      </c>
      <c r="AQ506" s="24">
        <v>0.17445580119401399</v>
      </c>
      <c r="AR506" s="24">
        <f t="shared" si="563"/>
        <v>0.82554419880598595</v>
      </c>
      <c r="AS506" s="24">
        <f t="shared" si="564"/>
        <v>0.23521319803550217</v>
      </c>
      <c r="AT506" s="25">
        <f t="shared" si="609"/>
        <v>0.76478680196449789</v>
      </c>
      <c r="AU506" s="213">
        <v>0.27355407590078201</v>
      </c>
      <c r="AV506" s="213">
        <f t="shared" si="565"/>
        <v>0.72644592409921804</v>
      </c>
      <c r="AW506" s="213">
        <v>0.32844091893921101</v>
      </c>
      <c r="AX506" s="213">
        <f t="shared" ref="AX506" si="624">1-AW506</f>
        <v>0.67155908106078899</v>
      </c>
      <c r="AY506" s="213">
        <v>0.191742402347228</v>
      </c>
      <c r="AZ506" s="213">
        <f t="shared" si="576"/>
        <v>0.80825759765277194</v>
      </c>
      <c r="BA506" s="213">
        <f t="shared" si="567"/>
        <v>0.24854467996498583</v>
      </c>
      <c r="BB506" s="213">
        <f t="shared" si="568"/>
        <v>0.75145532003501425</v>
      </c>
      <c r="BC506" s="38">
        <v>0.25716932513451002</v>
      </c>
      <c r="BD506" s="38">
        <f t="shared" si="569"/>
        <v>0.74283067486549004</v>
      </c>
      <c r="BE506" s="38">
        <v>0.31951602221196801</v>
      </c>
      <c r="BF506" s="38">
        <f t="shared" si="569"/>
        <v>0.68048397778803205</v>
      </c>
      <c r="BG506" s="38">
        <v>0.19248319205362199</v>
      </c>
      <c r="BH506" s="38">
        <f t="shared" si="570"/>
        <v>0.80751680794637803</v>
      </c>
      <c r="BI506" s="38">
        <v>0.24175344424511686</v>
      </c>
      <c r="BJ506" s="38">
        <v>0.7582465557548832</v>
      </c>
      <c r="BK506" s="39">
        <v>0.25014223377552802</v>
      </c>
      <c r="BL506" s="39">
        <f t="shared" si="571"/>
        <v>0.74985776622447198</v>
      </c>
      <c r="BM506" s="39">
        <v>0.31344342676194198</v>
      </c>
      <c r="BN506" s="39">
        <f t="shared" si="572"/>
        <v>0.68655657323805808</v>
      </c>
      <c r="BO506" s="39">
        <v>0.185403066144327</v>
      </c>
      <c r="BP506" s="39">
        <f t="shared" si="560"/>
        <v>0.814596933855673</v>
      </c>
      <c r="BQ506" s="39">
        <v>0.23492149105205079</v>
      </c>
      <c r="BR506" s="39">
        <f t="shared" si="573"/>
        <v>0.76507850894794927</v>
      </c>
      <c r="BS506" s="48">
        <v>0.86673677048190401</v>
      </c>
      <c r="BT506" s="49">
        <v>0.13326322951809599</v>
      </c>
      <c r="BU506" s="219"/>
      <c r="CP506" s="21"/>
      <c r="CR506" s="21"/>
      <c r="CS506" s="22"/>
      <c r="CT506" s="22"/>
    </row>
    <row r="507" spans="38:98" x14ac:dyDescent="0.25">
      <c r="AL507" s="6">
        <v>500</v>
      </c>
      <c r="AM507" s="24">
        <v>0.26300000000000101</v>
      </c>
      <c r="AN507" s="24">
        <f t="shared" si="561"/>
        <v>0.73699999999999899</v>
      </c>
      <c r="AO507" s="24">
        <v>0.32</v>
      </c>
      <c r="AP507" s="24">
        <f t="shared" si="562"/>
        <v>0.67999999999999994</v>
      </c>
      <c r="AQ507" s="24">
        <v>0.17480000000000001</v>
      </c>
      <c r="AR507" s="24">
        <f t="shared" si="563"/>
        <v>0.82519999999999993</v>
      </c>
      <c r="AS507" s="24">
        <f t="shared" si="564"/>
        <v>0.23553800000000033</v>
      </c>
      <c r="AT507" s="25">
        <f t="shared" si="609"/>
        <v>0.76446199999999964</v>
      </c>
      <c r="AU507" s="213">
        <v>0.27390253239208401</v>
      </c>
      <c r="AV507" s="213">
        <f t="shared" si="565"/>
        <v>0.72609746760791594</v>
      </c>
      <c r="AW507" s="213">
        <v>0.32877700712934599</v>
      </c>
      <c r="AX507" s="213">
        <f t="shared" ref="AX507" si="625">1-AW507</f>
        <v>0.67122299287065401</v>
      </c>
      <c r="AY507" s="213">
        <v>0.19212490593991199</v>
      </c>
      <c r="AZ507" s="213">
        <f t="shared" si="576"/>
        <v>0.80787509406008806</v>
      </c>
      <c r="BA507" s="213">
        <f t="shared" si="567"/>
        <v>0.24890595341365515</v>
      </c>
      <c r="BB507" s="213">
        <f t="shared" si="568"/>
        <v>0.75109404658634493</v>
      </c>
      <c r="BC507" s="38">
        <v>0.25749722949943299</v>
      </c>
      <c r="BD507" s="38">
        <f t="shared" si="569"/>
        <v>0.74250277050056701</v>
      </c>
      <c r="BE507" s="38">
        <v>0.31983405251639002</v>
      </c>
      <c r="BF507" s="38">
        <f t="shared" si="569"/>
        <v>0.68016594748360992</v>
      </c>
      <c r="BG507" s="38">
        <v>0.192869305648532</v>
      </c>
      <c r="BH507" s="38">
        <f t="shared" si="570"/>
        <v>0.807130694351468</v>
      </c>
      <c r="BI507" s="38">
        <v>0.24210585382191865</v>
      </c>
      <c r="BJ507" s="38">
        <v>0.75789414617808137</v>
      </c>
      <c r="BK507" s="39">
        <v>0.25046809037748802</v>
      </c>
      <c r="BL507" s="39">
        <f t="shared" si="571"/>
        <v>0.74953190962251193</v>
      </c>
      <c r="BM507" s="39">
        <v>0.31375120672571799</v>
      </c>
      <c r="BN507" s="39">
        <f t="shared" si="572"/>
        <v>0.68624879327428201</v>
      </c>
      <c r="BO507" s="39">
        <v>0.18577898841201401</v>
      </c>
      <c r="BP507" s="39">
        <f t="shared" si="560"/>
        <v>0.81422101158798599</v>
      </c>
      <c r="BQ507" s="39">
        <v>0.23526622023346289</v>
      </c>
      <c r="BR507" s="39">
        <f t="shared" si="573"/>
        <v>0.76473377976653722</v>
      </c>
      <c r="BS507" s="48">
        <v>0.86699999999999999</v>
      </c>
      <c r="BT507" s="49">
        <v>0.13300000000000001</v>
      </c>
      <c r="BU507" s="219"/>
      <c r="CP507" s="21"/>
      <c r="CR507" s="21"/>
      <c r="CS507" s="22"/>
      <c r="CT507" s="22"/>
    </row>
    <row r="508" spans="38:98" x14ac:dyDescent="0.25">
      <c r="AL508" s="6">
        <v>501</v>
      </c>
      <c r="AM508" s="24">
        <v>0.26331555633473502</v>
      </c>
      <c r="AN508" s="24">
        <f t="shared" si="561"/>
        <v>0.73668444366526498</v>
      </c>
      <c r="AO508" s="24">
        <v>0.320298424115184</v>
      </c>
      <c r="AP508" s="24">
        <f t="shared" si="562"/>
        <v>0.67970157588481595</v>
      </c>
      <c r="AQ508" s="24">
        <v>0.17514417603463001</v>
      </c>
      <c r="AR508" s="24">
        <f t="shared" si="563"/>
        <v>0.82485582396537005</v>
      </c>
      <c r="AS508" s="24">
        <f t="shared" si="564"/>
        <v>0.23586278098618998</v>
      </c>
      <c r="AT508" s="25">
        <f t="shared" si="609"/>
        <v>0.76413721901381004</v>
      </c>
      <c r="AU508" s="213">
        <v>0.27425065837690699</v>
      </c>
      <c r="AV508" s="213">
        <f t="shared" si="565"/>
        <v>0.72574934162309301</v>
      </c>
      <c r="AW508" s="213">
        <v>0.32911271991805402</v>
      </c>
      <c r="AX508" s="213">
        <f t="shared" ref="AX508" si="626">1-AW508</f>
        <v>0.67088728008194598</v>
      </c>
      <c r="AY508" s="213">
        <v>0.19250734454448901</v>
      </c>
      <c r="AZ508" s="213">
        <f t="shared" si="576"/>
        <v>0.80749265545551097</v>
      </c>
      <c r="BA508" s="213">
        <f t="shared" si="567"/>
        <v>0.24926700816845854</v>
      </c>
      <c r="BB508" s="213">
        <f t="shared" si="568"/>
        <v>0.75073299183154152</v>
      </c>
      <c r="BC508" s="38">
        <v>0.25782483441845699</v>
      </c>
      <c r="BD508" s="38">
        <f t="shared" si="569"/>
        <v>0.74217516558154295</v>
      </c>
      <c r="BE508" s="38">
        <v>0.32015171601030801</v>
      </c>
      <c r="BF508" s="38">
        <f t="shared" si="569"/>
        <v>0.67984828398969199</v>
      </c>
      <c r="BG508" s="38">
        <v>0.19325533046502899</v>
      </c>
      <c r="BH508" s="38">
        <f t="shared" si="570"/>
        <v>0.80674466953497104</v>
      </c>
      <c r="BI508" s="38">
        <v>0.24245804536600585</v>
      </c>
      <c r="BJ508" s="38">
        <v>0.75754195463399421</v>
      </c>
      <c r="BK508" s="39">
        <v>0.250793753361372</v>
      </c>
      <c r="BL508" s="39">
        <f t="shared" si="571"/>
        <v>0.749206246638628</v>
      </c>
      <c r="BM508" s="39">
        <v>0.31405863644815002</v>
      </c>
      <c r="BN508" s="39">
        <f t="shared" si="572"/>
        <v>0.68594136355184998</v>
      </c>
      <c r="BO508" s="39">
        <v>0.18615485488201799</v>
      </c>
      <c r="BP508" s="39">
        <f t="shared" si="560"/>
        <v>0.81384514511798201</v>
      </c>
      <c r="BQ508" s="39">
        <v>0.23561078317082812</v>
      </c>
      <c r="BR508" s="39">
        <f t="shared" si="573"/>
        <v>0.76438921682917194</v>
      </c>
      <c r="BS508" s="48">
        <v>0.867262251875899</v>
      </c>
      <c r="BT508" s="49">
        <v>0.132737748124101</v>
      </c>
      <c r="BU508" s="219"/>
      <c r="CP508" s="21"/>
      <c r="CR508" s="21"/>
      <c r="CS508" s="22"/>
      <c r="CT508" s="22"/>
    </row>
    <row r="509" spans="38:98" x14ac:dyDescent="0.25">
      <c r="AL509" s="6">
        <v>502</v>
      </c>
      <c r="AM509" s="24">
        <v>0.26363145522001402</v>
      </c>
      <c r="AN509" s="24">
        <f t="shared" si="561"/>
        <v>0.73636854477998592</v>
      </c>
      <c r="AO509" s="24">
        <v>0.32059633955310801</v>
      </c>
      <c r="AP509" s="24">
        <f t="shared" si="562"/>
        <v>0.67940366044689204</v>
      </c>
      <c r="AQ509" s="24">
        <v>0.17548832883738799</v>
      </c>
      <c r="AR509" s="24">
        <f t="shared" si="563"/>
        <v>0.82451167116261204</v>
      </c>
      <c r="AS509" s="24">
        <f t="shared" si="564"/>
        <v>0.23618754048061769</v>
      </c>
      <c r="AT509" s="25">
        <f t="shared" si="609"/>
        <v>0.76381245951938226</v>
      </c>
      <c r="AU509" s="213">
        <v>0.27459845458058102</v>
      </c>
      <c r="AV509" s="213">
        <f t="shared" si="565"/>
        <v>0.72540154541941892</v>
      </c>
      <c r="AW509" s="213">
        <v>0.32944805856516901</v>
      </c>
      <c r="AX509" s="213">
        <f t="shared" ref="AX509" si="627">1-AW509</f>
        <v>0.67055194143483099</v>
      </c>
      <c r="AY509" s="213">
        <v>0.19288971787657</v>
      </c>
      <c r="AZ509" s="213">
        <f t="shared" si="576"/>
        <v>0.80711028212342995</v>
      </c>
      <c r="BA509" s="213">
        <f t="shared" si="567"/>
        <v>0.24962784461319121</v>
      </c>
      <c r="BB509" s="213">
        <f t="shared" si="568"/>
        <v>0.75037215538680879</v>
      </c>
      <c r="BC509" s="38">
        <v>0.25815214123893099</v>
      </c>
      <c r="BD509" s="38">
        <f t="shared" si="569"/>
        <v>0.74184785876106907</v>
      </c>
      <c r="BE509" s="38">
        <v>0.32046901398571298</v>
      </c>
      <c r="BF509" s="38">
        <f t="shared" si="569"/>
        <v>0.67953098601428708</v>
      </c>
      <c r="BG509" s="38">
        <v>0.19364126632284001</v>
      </c>
      <c r="BH509" s="38">
        <f t="shared" si="570"/>
        <v>0.80635873367716004</v>
      </c>
      <c r="BI509" s="38">
        <v>0.24281001950928899</v>
      </c>
      <c r="BJ509" s="38">
        <v>0.75718998049071107</v>
      </c>
      <c r="BK509" s="39">
        <v>0.25111922227125899</v>
      </c>
      <c r="BL509" s="39">
        <f t="shared" si="571"/>
        <v>0.74888077772874095</v>
      </c>
      <c r="BM509" s="39">
        <v>0.31436571736647401</v>
      </c>
      <c r="BN509" s="39">
        <f t="shared" si="572"/>
        <v>0.68563428263352599</v>
      </c>
      <c r="BO509" s="39">
        <v>0.18653066501766399</v>
      </c>
      <c r="BP509" s="39">
        <f t="shared" si="560"/>
        <v>0.81346933498233598</v>
      </c>
      <c r="BQ509" s="39">
        <v>0.23595517980650477</v>
      </c>
      <c r="BR509" s="39">
        <f t="shared" si="573"/>
        <v>0.76404482019349529</v>
      </c>
      <c r="BS509" s="48">
        <v>0.867523530013947</v>
      </c>
      <c r="BT509" s="49">
        <v>0.132476469986053</v>
      </c>
      <c r="BU509" s="219"/>
      <c r="CP509" s="21"/>
      <c r="CR509" s="21"/>
      <c r="CS509" s="22"/>
      <c r="CT509" s="22"/>
    </row>
    <row r="510" spans="38:98" x14ac:dyDescent="0.25">
      <c r="AL510" s="6">
        <v>503</v>
      </c>
      <c r="AM510" s="24">
        <v>0.263947688917687</v>
      </c>
      <c r="AN510" s="24">
        <f t="shared" si="561"/>
        <v>0.73605231108231295</v>
      </c>
      <c r="AO510" s="24">
        <v>0.32089375049151397</v>
      </c>
      <c r="AP510" s="24">
        <f t="shared" si="562"/>
        <v>0.67910624950848608</v>
      </c>
      <c r="AQ510" s="24">
        <v>0.175832457773729</v>
      </c>
      <c r="AR510" s="24">
        <f t="shared" si="563"/>
        <v>0.82416754222627098</v>
      </c>
      <c r="AS510" s="24">
        <f t="shared" si="564"/>
        <v>0.23651227675344652</v>
      </c>
      <c r="AT510" s="25">
        <f t="shared" si="609"/>
        <v>0.76348772324655356</v>
      </c>
      <c r="AU510" s="213">
        <v>0.27494592172843602</v>
      </c>
      <c r="AV510" s="213">
        <f t="shared" si="565"/>
        <v>0.72505407827156398</v>
      </c>
      <c r="AW510" s="213">
        <v>0.32978302433052298</v>
      </c>
      <c r="AX510" s="213">
        <f t="shared" ref="AX510" si="628">1-AW510</f>
        <v>0.67021697566947702</v>
      </c>
      <c r="AY510" s="213">
        <v>0.19327202565176099</v>
      </c>
      <c r="AZ510" s="213">
        <f t="shared" si="576"/>
        <v>0.80672797434823895</v>
      </c>
      <c r="BA510" s="213">
        <f t="shared" si="567"/>
        <v>0.24998846313164552</v>
      </c>
      <c r="BB510" s="213">
        <f t="shared" si="568"/>
        <v>0.75001153686835442</v>
      </c>
      <c r="BC510" s="38">
        <v>0.25847915130820398</v>
      </c>
      <c r="BD510" s="38">
        <f t="shared" si="569"/>
        <v>0.74152084869179602</v>
      </c>
      <c r="BE510" s="38">
        <v>0.32078594773459401</v>
      </c>
      <c r="BF510" s="38">
        <f t="shared" si="569"/>
        <v>0.67921405226540599</v>
      </c>
      <c r="BG510" s="38">
        <v>0.19402711304169101</v>
      </c>
      <c r="BH510" s="38">
        <f t="shared" si="570"/>
        <v>0.80597288695830893</v>
      </c>
      <c r="BI510" s="38">
        <v>0.24316177688367774</v>
      </c>
      <c r="BJ510" s="38">
        <v>0.75683822311632221</v>
      </c>
      <c r="BK510" s="39">
        <v>0.25144449665122898</v>
      </c>
      <c r="BL510" s="39">
        <f t="shared" si="571"/>
        <v>0.74855550334877097</v>
      </c>
      <c r="BM510" s="39">
        <v>0.314672450917929</v>
      </c>
      <c r="BN510" s="39">
        <f t="shared" si="572"/>
        <v>0.68532754908207094</v>
      </c>
      <c r="BO510" s="39">
        <v>0.186906418282279</v>
      </c>
      <c r="BP510" s="39">
        <f t="shared" si="560"/>
        <v>0.81309358171772095</v>
      </c>
      <c r="BQ510" s="39">
        <v>0.23629941008285302</v>
      </c>
      <c r="BR510" s="39">
        <f t="shared" si="573"/>
        <v>0.76370058991714695</v>
      </c>
      <c r="BS510" s="48">
        <v>0.86778383809265003</v>
      </c>
      <c r="BT510" s="49">
        <v>0.13221616190735</v>
      </c>
      <c r="BU510" s="219"/>
      <c r="CP510" s="21"/>
      <c r="CR510" s="21"/>
      <c r="CS510" s="22"/>
      <c r="CT510" s="22"/>
    </row>
    <row r="511" spans="38:98" x14ac:dyDescent="0.25">
      <c r="AL511" s="6">
        <v>504</v>
      </c>
      <c r="AM511" s="24">
        <v>0.26426424968960599</v>
      </c>
      <c r="AN511" s="24">
        <f t="shared" si="561"/>
        <v>0.73573575031039407</v>
      </c>
      <c r="AO511" s="24">
        <v>0.32119066110814498</v>
      </c>
      <c r="AP511" s="24">
        <f t="shared" si="562"/>
        <v>0.67880933889185502</v>
      </c>
      <c r="AQ511" s="24">
        <v>0.17617656220911099</v>
      </c>
      <c r="AR511" s="24">
        <f t="shared" si="563"/>
        <v>0.82382343779088907</v>
      </c>
      <c r="AS511" s="24">
        <f t="shared" si="564"/>
        <v>0.23683698807484227</v>
      </c>
      <c r="AT511" s="25">
        <f t="shared" si="609"/>
        <v>0.76316301192515779</v>
      </c>
      <c r="AU511" s="213">
        <v>0.27529306054580199</v>
      </c>
      <c r="AV511" s="213">
        <f t="shared" si="565"/>
        <v>0.72470693945419806</v>
      </c>
      <c r="AW511" s="213">
        <v>0.33011761847394799</v>
      </c>
      <c r="AX511" s="213">
        <f t="shared" ref="AX511" si="629">1-AW511</f>
        <v>0.66988238152605195</v>
      </c>
      <c r="AY511" s="213">
        <v>0.193654267585671</v>
      </c>
      <c r="AZ511" s="213">
        <f t="shared" si="576"/>
        <v>0.80634573241432905</v>
      </c>
      <c r="BA511" s="213">
        <f t="shared" si="567"/>
        <v>0.25034886410761531</v>
      </c>
      <c r="BB511" s="213">
        <f t="shared" si="568"/>
        <v>0.74965113589238475</v>
      </c>
      <c r="BC511" s="38">
        <v>0.25880586597362498</v>
      </c>
      <c r="BD511" s="38">
        <f t="shared" si="569"/>
        <v>0.74119413402637502</v>
      </c>
      <c r="BE511" s="38">
        <v>0.32110251854894101</v>
      </c>
      <c r="BF511" s="38">
        <f t="shared" si="569"/>
        <v>0.67889748145105899</v>
      </c>
      <c r="BG511" s="38">
        <v>0.19441287044131</v>
      </c>
      <c r="BH511" s="38">
        <f t="shared" si="570"/>
        <v>0.80558712955869005</v>
      </c>
      <c r="BI511" s="38">
        <v>0.24351331812108276</v>
      </c>
      <c r="BJ511" s="38">
        <v>0.75648668187891732</v>
      </c>
      <c r="BK511" s="39">
        <v>0.25176957604535799</v>
      </c>
      <c r="BL511" s="39">
        <f t="shared" si="571"/>
        <v>0.74823042395464201</v>
      </c>
      <c r="BM511" s="39">
        <v>0.314978838539752</v>
      </c>
      <c r="BN511" s="39">
        <f t="shared" si="572"/>
        <v>0.68502116146024794</v>
      </c>
      <c r="BO511" s="39">
        <v>0.187282114139186</v>
      </c>
      <c r="BP511" s="39">
        <f t="shared" si="560"/>
        <v>0.81271788586081395</v>
      </c>
      <c r="BQ511" s="39">
        <v>0.23664347394222951</v>
      </c>
      <c r="BR511" s="39">
        <f t="shared" si="573"/>
        <v>0.76335652605777049</v>
      </c>
      <c r="BS511" s="48">
        <v>0.86804317979051904</v>
      </c>
      <c r="BT511" s="49">
        <v>0.13195682020948099</v>
      </c>
      <c r="BU511" s="219"/>
      <c r="CP511" s="21"/>
      <c r="CR511" s="21"/>
      <c r="CS511" s="22"/>
      <c r="CT511" s="22"/>
    </row>
    <row r="512" spans="38:98" x14ac:dyDescent="0.25">
      <c r="AL512" s="6">
        <v>505</v>
      </c>
      <c r="AM512" s="24">
        <v>0.26458112979762199</v>
      </c>
      <c r="AN512" s="24">
        <f t="shared" si="561"/>
        <v>0.73541887020237806</v>
      </c>
      <c r="AO512" s="24">
        <v>0.32148707558074202</v>
      </c>
      <c r="AP512" s="24">
        <f t="shared" si="562"/>
        <v>0.67851292441925803</v>
      </c>
      <c r="AQ512" s="24">
        <v>0.17652064150898999</v>
      </c>
      <c r="AR512" s="24">
        <f t="shared" si="563"/>
        <v>0.82347935849101006</v>
      </c>
      <c r="AS512" s="24">
        <f t="shared" si="564"/>
        <v>0.23716167271496888</v>
      </c>
      <c r="AT512" s="25">
        <f t="shared" si="609"/>
        <v>0.7628383272850312</v>
      </c>
      <c r="AU512" s="213">
        <v>0.27563987175800903</v>
      </c>
      <c r="AV512" s="213">
        <f t="shared" si="565"/>
        <v>0.72436012824199092</v>
      </c>
      <c r="AW512" s="213">
        <v>0.33045184225527702</v>
      </c>
      <c r="AX512" s="213">
        <f t="shared" ref="AX512" si="630">1-AW512</f>
        <v>0.66954815774472298</v>
      </c>
      <c r="AY512" s="213">
        <v>0.19403644339390799</v>
      </c>
      <c r="AZ512" s="213">
        <f t="shared" si="576"/>
        <v>0.80596355660609198</v>
      </c>
      <c r="BA512" s="213">
        <f t="shared" si="567"/>
        <v>0.25070904792489418</v>
      </c>
      <c r="BB512" s="213">
        <f t="shared" si="568"/>
        <v>0.74929095207510577</v>
      </c>
      <c r="BC512" s="38">
        <v>0.259132286582545</v>
      </c>
      <c r="BD512" s="38">
        <f t="shared" si="569"/>
        <v>0.74086771341745505</v>
      </c>
      <c r="BE512" s="38">
        <v>0.32141872772074298</v>
      </c>
      <c r="BF512" s="38">
        <f t="shared" si="569"/>
        <v>0.67858127227925702</v>
      </c>
      <c r="BG512" s="38">
        <v>0.194798538341422</v>
      </c>
      <c r="BH512" s="38">
        <f t="shared" si="570"/>
        <v>0.80520146165857798</v>
      </c>
      <c r="BI512" s="38">
        <v>0.24386464385341397</v>
      </c>
      <c r="BJ512" s="38">
        <v>0.756135356146586</v>
      </c>
      <c r="BK512" s="39">
        <v>0.25209445999772701</v>
      </c>
      <c r="BL512" s="39">
        <f t="shared" si="571"/>
        <v>0.74790554000227294</v>
      </c>
      <c r="BM512" s="39">
        <v>0.315284881669182</v>
      </c>
      <c r="BN512" s="39">
        <f t="shared" si="572"/>
        <v>0.684715118330818</v>
      </c>
      <c r="BO512" s="39">
        <v>0.18765775205171101</v>
      </c>
      <c r="BP512" s="39">
        <f t="shared" si="560"/>
        <v>0.81234224794828902</v>
      </c>
      <c r="BQ512" s="39">
        <v>0.23698737132699432</v>
      </c>
      <c r="BR512" s="39">
        <f t="shared" si="573"/>
        <v>0.76301262867300568</v>
      </c>
      <c r="BS512" s="48">
        <v>0.86830155878605897</v>
      </c>
      <c r="BT512" s="49">
        <v>0.131698441213941</v>
      </c>
      <c r="BU512" s="219"/>
      <c r="CP512" s="21"/>
      <c r="CR512" s="21"/>
      <c r="CS512" s="22"/>
      <c r="CT512" s="22"/>
    </row>
    <row r="513" spans="38:98" x14ac:dyDescent="0.25">
      <c r="AL513" s="6">
        <v>506</v>
      </c>
      <c r="AM513" s="24">
        <v>0.264898321503587</v>
      </c>
      <c r="AN513" s="24">
        <f t="shared" si="561"/>
        <v>0.73510167849641306</v>
      </c>
      <c r="AO513" s="24">
        <v>0.32178299808704902</v>
      </c>
      <c r="AP513" s="24">
        <f t="shared" si="562"/>
        <v>0.67821700191295098</v>
      </c>
      <c r="AQ513" s="24">
        <v>0.17686469503882199</v>
      </c>
      <c r="AR513" s="24">
        <f t="shared" si="563"/>
        <v>0.82313530496117804</v>
      </c>
      <c r="AS513" s="24">
        <f t="shared" si="564"/>
        <v>0.23748632894399135</v>
      </c>
      <c r="AT513" s="25">
        <f t="shared" si="609"/>
        <v>0.76251367105600876</v>
      </c>
      <c r="AU513" s="213">
        <v>0.27598635609038502</v>
      </c>
      <c r="AV513" s="213">
        <f t="shared" si="565"/>
        <v>0.72401364390961498</v>
      </c>
      <c r="AW513" s="213">
        <v>0.33078569693434101</v>
      </c>
      <c r="AX513" s="213">
        <f t="shared" ref="AX513" si="631">1-AW513</f>
        <v>0.66921430306565899</v>
      </c>
      <c r="AY513" s="213">
        <v>0.19441855279208101</v>
      </c>
      <c r="AZ513" s="213">
        <f t="shared" si="576"/>
        <v>0.80558144720791902</v>
      </c>
      <c r="BA513" s="213">
        <f t="shared" si="567"/>
        <v>0.25106901496727507</v>
      </c>
      <c r="BB513" s="213">
        <f t="shared" si="568"/>
        <v>0.74893098503272504</v>
      </c>
      <c r="BC513" s="38">
        <v>0.25945841448231299</v>
      </c>
      <c r="BD513" s="38">
        <f t="shared" si="569"/>
        <v>0.74054158551768701</v>
      </c>
      <c r="BE513" s="38">
        <v>0.321734576541991</v>
      </c>
      <c r="BF513" s="38">
        <f t="shared" si="569"/>
        <v>0.678265423458009</v>
      </c>
      <c r="BG513" s="38">
        <v>0.195184116561754</v>
      </c>
      <c r="BH513" s="38">
        <f t="shared" si="570"/>
        <v>0.80481588343824595</v>
      </c>
      <c r="BI513" s="38">
        <v>0.24421575471258178</v>
      </c>
      <c r="BJ513" s="38">
        <v>0.75578424528741817</v>
      </c>
      <c r="BK513" s="39">
        <v>0.252419148052414</v>
      </c>
      <c r="BL513" s="39">
        <f t="shared" si="571"/>
        <v>0.74758085194758594</v>
      </c>
      <c r="BM513" s="39">
        <v>0.315590581743455</v>
      </c>
      <c r="BN513" s="39">
        <f t="shared" si="572"/>
        <v>0.684409418256545</v>
      </c>
      <c r="BO513" s="39">
        <v>0.188033331483178</v>
      </c>
      <c r="BP513" s="39">
        <f t="shared" si="560"/>
        <v>0.81196666851682198</v>
      </c>
      <c r="BQ513" s="39">
        <v>0.23733110217950487</v>
      </c>
      <c r="BR513" s="39">
        <f t="shared" si="573"/>
        <v>0.76266889782049518</v>
      </c>
      <c r="BS513" s="48">
        <v>0.86855897875778099</v>
      </c>
      <c r="BT513" s="42">
        <v>0.13144102124221901</v>
      </c>
      <c r="BU513" s="219"/>
      <c r="CP513" s="21"/>
      <c r="CR513" s="21"/>
      <c r="CS513" s="22"/>
      <c r="CT513" s="22"/>
    </row>
    <row r="514" spans="38:98" x14ac:dyDescent="0.25">
      <c r="AL514" s="6">
        <v>507</v>
      </c>
      <c r="AM514" s="24">
        <v>0.26521581706935099</v>
      </c>
      <c r="AN514" s="24">
        <f t="shared" si="561"/>
        <v>0.73478418293064895</v>
      </c>
      <c r="AO514" s="24">
        <v>0.32207843280480603</v>
      </c>
      <c r="AP514" s="24">
        <f t="shared" si="562"/>
        <v>0.67792156719519392</v>
      </c>
      <c r="AQ514" s="24">
        <v>0.177208722164063</v>
      </c>
      <c r="AR514" s="24">
        <f t="shared" si="563"/>
        <v>0.82279127783593697</v>
      </c>
      <c r="AS514" s="24">
        <f t="shared" si="564"/>
        <v>0.23781095503207317</v>
      </c>
      <c r="AT514" s="25">
        <f t="shared" si="609"/>
        <v>0.76218904496792672</v>
      </c>
      <c r="AU514" s="213">
        <v>0.276332514268261</v>
      </c>
      <c r="AV514" s="213">
        <f t="shared" si="565"/>
        <v>0.723667485731739</v>
      </c>
      <c r="AW514" s="213">
        <v>0.33111918377097299</v>
      </c>
      <c r="AX514" s="213">
        <f t="shared" ref="AX514" si="632">1-AW514</f>
        <v>0.66888081622902695</v>
      </c>
      <c r="AY514" s="213">
        <v>0.19480059549579601</v>
      </c>
      <c r="AZ514" s="213">
        <f t="shared" si="576"/>
        <v>0.80519940450420402</v>
      </c>
      <c r="BA514" s="213">
        <f t="shared" si="567"/>
        <v>0.25142876561855088</v>
      </c>
      <c r="BB514" s="213">
        <f t="shared" si="568"/>
        <v>0.74857123438144924</v>
      </c>
      <c r="BC514" s="38">
        <v>0.25978425102027802</v>
      </c>
      <c r="BD514" s="38">
        <f t="shared" si="569"/>
        <v>0.74021574897972198</v>
      </c>
      <c r="BE514" s="38">
        <v>0.32205006630467298</v>
      </c>
      <c r="BF514" s="38">
        <f t="shared" si="569"/>
        <v>0.67794993369532697</v>
      </c>
      <c r="BG514" s="38">
        <v>0.19556960492203301</v>
      </c>
      <c r="BH514" s="38">
        <f t="shared" si="570"/>
        <v>0.80443039507796699</v>
      </c>
      <c r="BI514" s="38">
        <v>0.24456665133049615</v>
      </c>
      <c r="BJ514" s="38">
        <v>0.75543334866950385</v>
      </c>
      <c r="BK514" s="39">
        <v>0.25274363975349701</v>
      </c>
      <c r="BL514" s="39">
        <f t="shared" si="571"/>
        <v>0.74725636024650299</v>
      </c>
      <c r="BM514" s="39">
        <v>0.31589594019981099</v>
      </c>
      <c r="BN514" s="39">
        <f t="shared" si="572"/>
        <v>0.68410405980018907</v>
      </c>
      <c r="BO514" s="39">
        <v>0.188408851896914</v>
      </c>
      <c r="BP514" s="39">
        <f t="shared" si="560"/>
        <v>0.81159114810308597</v>
      </c>
      <c r="BQ514" s="39">
        <v>0.23767466644212104</v>
      </c>
      <c r="BR514" s="39">
        <f t="shared" si="573"/>
        <v>0.76232533355787901</v>
      </c>
      <c r="BS514" s="48">
        <v>0.86881544338419203</v>
      </c>
      <c r="BT514" s="49">
        <v>0.131184556615808</v>
      </c>
      <c r="BU514" s="219"/>
      <c r="CP514" s="21"/>
      <c r="CR514" s="21"/>
      <c r="CS514" s="22"/>
      <c r="CT514" s="22"/>
    </row>
    <row r="515" spans="38:98" x14ac:dyDescent="0.25">
      <c r="AL515" s="6">
        <v>508</v>
      </c>
      <c r="AM515" s="24">
        <v>0.26553360875676602</v>
      </c>
      <c r="AN515" s="24">
        <f t="shared" si="561"/>
        <v>0.73446639124323398</v>
      </c>
      <c r="AO515" s="24">
        <v>0.32237338391175702</v>
      </c>
      <c r="AP515" s="24">
        <f t="shared" si="562"/>
        <v>0.67762661608824293</v>
      </c>
      <c r="AQ515" s="24">
        <v>0.17755272225017099</v>
      </c>
      <c r="AR515" s="24">
        <f t="shared" si="563"/>
        <v>0.82244727774982906</v>
      </c>
      <c r="AS515" s="24">
        <f t="shared" si="564"/>
        <v>0.23813554924938024</v>
      </c>
      <c r="AT515" s="25">
        <f t="shared" si="609"/>
        <v>0.76186445075061981</v>
      </c>
      <c r="AU515" s="213">
        <v>0.27667834701696697</v>
      </c>
      <c r="AV515" s="213">
        <f t="shared" si="565"/>
        <v>0.72332165298303308</v>
      </c>
      <c r="AW515" s="213">
        <v>0.33145230402500597</v>
      </c>
      <c r="AX515" s="213">
        <f t="shared" ref="AX515" si="633">1-AW515</f>
        <v>0.66854769597499408</v>
      </c>
      <c r="AY515" s="213">
        <v>0.19518257122066299</v>
      </c>
      <c r="AZ515" s="213">
        <f t="shared" si="576"/>
        <v>0.80481742877933704</v>
      </c>
      <c r="BA515" s="213">
        <f t="shared" si="567"/>
        <v>0.25178830026251608</v>
      </c>
      <c r="BB515" s="213">
        <f t="shared" si="568"/>
        <v>0.74821169973748392</v>
      </c>
      <c r="BC515" s="38">
        <v>0.26010979754378999</v>
      </c>
      <c r="BD515" s="38">
        <f t="shared" si="569"/>
        <v>0.73989020245620996</v>
      </c>
      <c r="BE515" s="38">
        <v>0.32236519830077998</v>
      </c>
      <c r="BF515" s="38">
        <f t="shared" si="569"/>
        <v>0.67763480169921997</v>
      </c>
      <c r="BG515" s="38">
        <v>0.195955003241985</v>
      </c>
      <c r="BH515" s="38">
        <f t="shared" si="570"/>
        <v>0.804044996758015</v>
      </c>
      <c r="BI515" s="38">
        <v>0.2449173343390674</v>
      </c>
      <c r="BJ515" s="38">
        <v>0.75508266566093263</v>
      </c>
      <c r="BK515" s="39">
        <v>0.253067934645055</v>
      </c>
      <c r="BL515" s="39">
        <f t="shared" si="571"/>
        <v>0.74693206535494494</v>
      </c>
      <c r="BM515" s="39">
        <v>0.31620095847548702</v>
      </c>
      <c r="BN515" s="39">
        <f t="shared" si="572"/>
        <v>0.68379904152451298</v>
      </c>
      <c r="BO515" s="39">
        <v>0.188784312756242</v>
      </c>
      <c r="BP515" s="39">
        <f t="shared" si="560"/>
        <v>0.81121568724375803</v>
      </c>
      <c r="BQ515" s="39">
        <v>0.23801806405720038</v>
      </c>
      <c r="BR515" s="39">
        <f t="shared" si="573"/>
        <v>0.76198193594279962</v>
      </c>
      <c r="BS515" s="48">
        <v>0.86907095634379994</v>
      </c>
      <c r="BT515" s="49">
        <v>0.13092904365620001</v>
      </c>
      <c r="BU515" s="219"/>
      <c r="CP515" s="21"/>
      <c r="CR515" s="21"/>
      <c r="CS515" s="22"/>
      <c r="CT515" s="22"/>
    </row>
    <row r="516" spans="38:98" x14ac:dyDescent="0.25">
      <c r="AL516" s="6">
        <v>509</v>
      </c>
      <c r="AM516" s="24">
        <v>0.26585168882768201</v>
      </c>
      <c r="AN516" s="24">
        <f t="shared" si="561"/>
        <v>0.73414831117231794</v>
      </c>
      <c r="AO516" s="24">
        <v>0.32266785558564298</v>
      </c>
      <c r="AP516" s="24">
        <f t="shared" si="562"/>
        <v>0.67733214441435696</v>
      </c>
      <c r="AQ516" s="24">
        <v>0.177896694662601</v>
      </c>
      <c r="AR516" s="24">
        <f t="shared" si="563"/>
        <v>0.82210330533739895</v>
      </c>
      <c r="AS516" s="24">
        <f t="shared" si="564"/>
        <v>0.23846010986607574</v>
      </c>
      <c r="AT516" s="25">
        <f t="shared" si="609"/>
        <v>0.7615398901339242</v>
      </c>
      <c r="AU516" s="213">
        <v>0.27702385506183203</v>
      </c>
      <c r="AV516" s="213">
        <f t="shared" si="565"/>
        <v>0.72297614493816797</v>
      </c>
      <c r="AW516" s="213">
        <v>0.33178505895627203</v>
      </c>
      <c r="AX516" s="213">
        <f t="shared" ref="AX516" si="634">1-AW516</f>
        <v>0.66821494104372792</v>
      </c>
      <c r="AY516" s="213">
        <v>0.19556447968228899</v>
      </c>
      <c r="AZ516" s="213">
        <f t="shared" si="576"/>
        <v>0.80443552031771104</v>
      </c>
      <c r="BA516" s="213">
        <f t="shared" si="567"/>
        <v>0.25214761928296348</v>
      </c>
      <c r="BB516" s="213">
        <f t="shared" si="568"/>
        <v>0.74785238071703664</v>
      </c>
      <c r="BC516" s="38">
        <v>0.26043505540019901</v>
      </c>
      <c r="BD516" s="38">
        <f t="shared" si="569"/>
        <v>0.73956494459980093</v>
      </c>
      <c r="BE516" s="38">
        <v>0.32267997382230101</v>
      </c>
      <c r="BF516" s="38">
        <f t="shared" si="569"/>
        <v>0.67732002617769904</v>
      </c>
      <c r="BG516" s="38">
        <v>0.196340311341337</v>
      </c>
      <c r="BH516" s="38">
        <f t="shared" si="570"/>
        <v>0.803659688658663</v>
      </c>
      <c r="BI516" s="38">
        <v>0.24526780437020596</v>
      </c>
      <c r="BJ516" s="38">
        <v>0.7547321956297941</v>
      </c>
      <c r="BK516" s="39">
        <v>0.25339203227116702</v>
      </c>
      <c r="BL516" s="39">
        <f t="shared" si="571"/>
        <v>0.74660796772883298</v>
      </c>
      <c r="BM516" s="39">
        <v>0.31650563800772002</v>
      </c>
      <c r="BN516" s="39">
        <f t="shared" si="572"/>
        <v>0.68349436199227998</v>
      </c>
      <c r="BO516" s="39">
        <v>0.18915971352448799</v>
      </c>
      <c r="BP516" s="39">
        <f t="shared" si="560"/>
        <v>0.81084028647551198</v>
      </c>
      <c r="BQ516" s="39">
        <v>0.23836129496710184</v>
      </c>
      <c r="BR516" s="39">
        <f t="shared" si="573"/>
        <v>0.7616387050328981</v>
      </c>
      <c r="BS516" s="48">
        <v>0.86932552131511398</v>
      </c>
      <c r="BT516" s="49">
        <v>0.13067447868488599</v>
      </c>
      <c r="BU516" s="219"/>
      <c r="CP516" s="21"/>
      <c r="CR516" s="21"/>
      <c r="CS516" s="22"/>
      <c r="CT516" s="22"/>
    </row>
    <row r="517" spans="38:98" x14ac:dyDescent="0.25">
      <c r="AL517" s="6">
        <v>510</v>
      </c>
      <c r="AM517" s="24">
        <v>0.26617004954395201</v>
      </c>
      <c r="AN517" s="24">
        <f t="shared" si="561"/>
        <v>0.73382995045604793</v>
      </c>
      <c r="AO517" s="24">
        <v>0.32296185200420702</v>
      </c>
      <c r="AP517" s="24">
        <f t="shared" si="562"/>
        <v>0.67703814799579298</v>
      </c>
      <c r="AQ517" s="24">
        <v>0.17824063876681101</v>
      </c>
      <c r="AR517" s="24">
        <f t="shared" si="563"/>
        <v>0.82175936123318905</v>
      </c>
      <c r="AS517" s="24">
        <f t="shared" si="564"/>
        <v>0.23878463515232579</v>
      </c>
      <c r="AT517" s="25">
        <f t="shared" si="609"/>
        <v>0.76121536484767427</v>
      </c>
      <c r="AU517" s="213">
        <v>0.277369039128185</v>
      </c>
      <c r="AV517" s="213">
        <f t="shared" si="565"/>
        <v>0.722630960871815</v>
      </c>
      <c r="AW517" s="213">
        <v>0.33211744982460301</v>
      </c>
      <c r="AX517" s="213">
        <f t="shared" ref="AX517" si="635">1-AW517</f>
        <v>0.66788255017539699</v>
      </c>
      <c r="AY517" s="213">
        <v>0.195946320596283</v>
      </c>
      <c r="AZ517" s="213">
        <f t="shared" si="576"/>
        <v>0.80405367940371697</v>
      </c>
      <c r="BA517" s="213">
        <f t="shared" si="567"/>
        <v>0.25250672306368627</v>
      </c>
      <c r="BB517" s="213">
        <f t="shared" si="568"/>
        <v>0.74749327693631384</v>
      </c>
      <c r="BC517" s="38">
        <v>0.26076002593685299</v>
      </c>
      <c r="BD517" s="38">
        <f t="shared" si="569"/>
        <v>0.73923997406314701</v>
      </c>
      <c r="BE517" s="38">
        <v>0.32299439416122599</v>
      </c>
      <c r="BF517" s="38">
        <f t="shared" si="569"/>
        <v>0.67700560583877401</v>
      </c>
      <c r="BG517" s="38">
        <v>0.19672552903981499</v>
      </c>
      <c r="BH517" s="38">
        <f t="shared" si="570"/>
        <v>0.80327447096018501</v>
      </c>
      <c r="BI517" s="38">
        <v>0.24561806205582132</v>
      </c>
      <c r="BJ517" s="38">
        <v>0.75438193794417874</v>
      </c>
      <c r="BK517" s="39">
        <v>0.25371593217591099</v>
      </c>
      <c r="BL517" s="39">
        <f t="shared" si="571"/>
        <v>0.74628406782408896</v>
      </c>
      <c r="BM517" s="39">
        <v>0.31680998023374901</v>
      </c>
      <c r="BN517" s="39">
        <f t="shared" si="572"/>
        <v>0.68319001976625104</v>
      </c>
      <c r="BO517" s="39">
        <v>0.189535053664976</v>
      </c>
      <c r="BP517" s="39">
        <f t="shared" si="560"/>
        <v>0.81046494633502397</v>
      </c>
      <c r="BQ517" s="39">
        <v>0.23870435911418364</v>
      </c>
      <c r="BR517" s="39">
        <f t="shared" si="573"/>
        <v>0.76129564088581636</v>
      </c>
      <c r="BS517" s="48">
        <v>0.86957914197664199</v>
      </c>
      <c r="BT517" s="49">
        <v>0.13042085802335801</v>
      </c>
      <c r="BU517" s="219"/>
      <c r="CP517" s="21"/>
      <c r="CR517" s="21"/>
      <c r="CS517" s="22"/>
      <c r="CT517" s="22"/>
    </row>
    <row r="518" spans="38:98" x14ac:dyDescent="0.25">
      <c r="AL518" s="6">
        <v>511</v>
      </c>
      <c r="AM518" s="24">
        <v>0.26648868316742602</v>
      </c>
      <c r="AN518" s="24">
        <f t="shared" si="561"/>
        <v>0.73351131683257398</v>
      </c>
      <c r="AO518" s="24">
        <v>0.323255377345192</v>
      </c>
      <c r="AP518" s="24">
        <f t="shared" si="562"/>
        <v>0.67674462265480795</v>
      </c>
      <c r="AQ518" s="24">
        <v>0.17858455392825501</v>
      </c>
      <c r="AR518" s="24">
        <f t="shared" si="563"/>
        <v>0.82141544607174499</v>
      </c>
      <c r="AS518" s="24">
        <f t="shared" si="564"/>
        <v>0.23910912337829351</v>
      </c>
      <c r="AT518" s="25">
        <f t="shared" si="609"/>
        <v>0.7608908766217064</v>
      </c>
      <c r="AU518" s="213">
        <v>0.27771389994135698</v>
      </c>
      <c r="AV518" s="213">
        <f t="shared" si="565"/>
        <v>0.72228610005864302</v>
      </c>
      <c r="AW518" s="213">
        <v>0.33244947788983098</v>
      </c>
      <c r="AX518" s="213">
        <f t="shared" ref="AX518" si="636">1-AW518</f>
        <v>0.66755052211016896</v>
      </c>
      <c r="AY518" s="213">
        <v>0.19632809367825299</v>
      </c>
      <c r="AZ518" s="213">
        <f t="shared" si="576"/>
        <v>0.80367190632174701</v>
      </c>
      <c r="BA518" s="213">
        <f t="shared" si="567"/>
        <v>0.25286561198847818</v>
      </c>
      <c r="BB518" s="213">
        <f t="shared" si="568"/>
        <v>0.74713438801152177</v>
      </c>
      <c r="BC518" s="38">
        <v>0.26108471050110399</v>
      </c>
      <c r="BD518" s="38">
        <f t="shared" si="569"/>
        <v>0.73891528949889596</v>
      </c>
      <c r="BE518" s="38">
        <v>0.32330846060954499</v>
      </c>
      <c r="BF518" s="38">
        <f t="shared" si="569"/>
        <v>0.67669153939045501</v>
      </c>
      <c r="BG518" s="38">
        <v>0.19711065615714601</v>
      </c>
      <c r="BH518" s="38">
        <f t="shared" si="570"/>
        <v>0.80288934384285393</v>
      </c>
      <c r="BI518" s="38">
        <v>0.24596810802782476</v>
      </c>
      <c r="BJ518" s="38">
        <v>0.75403189197217513</v>
      </c>
      <c r="BK518" s="39">
        <v>0.25403963390336698</v>
      </c>
      <c r="BL518" s="39">
        <f t="shared" si="571"/>
        <v>0.74596036609663297</v>
      </c>
      <c r="BM518" s="39">
        <v>0.31711398659081103</v>
      </c>
      <c r="BN518" s="39">
        <f t="shared" si="572"/>
        <v>0.68288601340918897</v>
      </c>
      <c r="BO518" s="39">
        <v>0.18991033264103299</v>
      </c>
      <c r="BP518" s="39">
        <f t="shared" si="560"/>
        <v>0.81008966735896704</v>
      </c>
      <c r="BQ518" s="39">
        <v>0.23904725644080549</v>
      </c>
      <c r="BR518" s="39">
        <f t="shared" si="573"/>
        <v>0.76095274355919451</v>
      </c>
      <c r="BS518" s="48">
        <v>0.86983182200689102</v>
      </c>
      <c r="BT518" s="49">
        <v>0.13016817799310901</v>
      </c>
      <c r="BU518" s="219"/>
      <c r="CP518" s="21"/>
      <c r="CR518" s="21"/>
      <c r="CS518" s="22"/>
      <c r="CT518" s="22"/>
    </row>
    <row r="519" spans="38:98" x14ac:dyDescent="0.25">
      <c r="AL519" s="6">
        <v>512</v>
      </c>
      <c r="AM519" s="24">
        <v>0.26680758195995502</v>
      </c>
      <c r="AN519" s="24">
        <f t="shared" si="561"/>
        <v>0.73319241804004498</v>
      </c>
      <c r="AO519" s="24">
        <v>0.32354843578633802</v>
      </c>
      <c r="AP519" s="24">
        <f t="shared" si="562"/>
        <v>0.67645156421366193</v>
      </c>
      <c r="AQ519" s="24">
        <v>0.17892843951239201</v>
      </c>
      <c r="AR519" s="24">
        <f t="shared" si="563"/>
        <v>0.82107156048760799</v>
      </c>
      <c r="AS519" s="24">
        <f t="shared" si="564"/>
        <v>0.23943357281414412</v>
      </c>
      <c r="AT519" s="25">
        <f t="shared" si="609"/>
        <v>0.76056642718585588</v>
      </c>
      <c r="AU519" s="213">
        <v>0.27805843822667797</v>
      </c>
      <c r="AV519" s="213">
        <f t="shared" si="565"/>
        <v>0.72194156177332203</v>
      </c>
      <c r="AW519" s="213">
        <v>0.33278114441178902</v>
      </c>
      <c r="AX519" s="213">
        <f t="shared" ref="AX519" si="637">1-AW519</f>
        <v>0.66721885558821104</v>
      </c>
      <c r="AY519" s="213">
        <v>0.196709798643806</v>
      </c>
      <c r="AZ519" s="213">
        <f t="shared" si="576"/>
        <v>0.803290201356194</v>
      </c>
      <c r="BA519" s="213">
        <f t="shared" si="567"/>
        <v>0.25322428644113243</v>
      </c>
      <c r="BB519" s="213">
        <f t="shared" si="568"/>
        <v>0.74677571355886763</v>
      </c>
      <c r="BC519" s="38">
        <v>0.26140911044029902</v>
      </c>
      <c r="BD519" s="38">
        <f t="shared" si="569"/>
        <v>0.73859088955970098</v>
      </c>
      <c r="BE519" s="38">
        <v>0.32362217445924801</v>
      </c>
      <c r="BF519" s="38">
        <f t="shared" si="569"/>
        <v>0.67637782554075199</v>
      </c>
      <c r="BG519" s="38">
        <v>0.19749569251305699</v>
      </c>
      <c r="BH519" s="38">
        <f t="shared" si="570"/>
        <v>0.80250430748694301</v>
      </c>
      <c r="BI519" s="38">
        <v>0.24631794291812598</v>
      </c>
      <c r="BJ519" s="38">
        <v>0.75368205708187408</v>
      </c>
      <c r="BK519" s="39">
        <v>0.25436313699761198</v>
      </c>
      <c r="BL519" s="39">
        <f t="shared" si="571"/>
        <v>0.74563686300238796</v>
      </c>
      <c r="BM519" s="39">
        <v>0.31741765851614501</v>
      </c>
      <c r="BN519" s="39">
        <f t="shared" si="572"/>
        <v>0.68258234148385499</v>
      </c>
      <c r="BO519" s="39">
        <v>0.19028554991598201</v>
      </c>
      <c r="BP519" s="39">
        <f t="shared" si="560"/>
        <v>0.80971445008401799</v>
      </c>
      <c r="BQ519" s="39">
        <v>0.23938998688932478</v>
      </c>
      <c r="BR519" s="39">
        <f t="shared" si="573"/>
        <v>0.76061001311067522</v>
      </c>
      <c r="BS519" s="48">
        <v>0.87008356508437101</v>
      </c>
      <c r="BT519" s="49">
        <v>0.12991643491562899</v>
      </c>
      <c r="BU519" s="219"/>
      <c r="CP519" s="21"/>
      <c r="CR519" s="21"/>
      <c r="CS519" s="22"/>
      <c r="CT519" s="22"/>
    </row>
    <row r="520" spans="38:98" x14ac:dyDescent="0.25">
      <c r="AL520" s="6">
        <v>513</v>
      </c>
      <c r="AM520" s="24">
        <v>0.26712673818339</v>
      </c>
      <c r="AN520" s="24">
        <f t="shared" si="561"/>
        <v>0.73287326181661006</v>
      </c>
      <c r="AO520" s="24">
        <v>0.32384103150538901</v>
      </c>
      <c r="AP520" s="24">
        <f t="shared" si="562"/>
        <v>0.67615896849461099</v>
      </c>
      <c r="AQ520" s="24">
        <v>0.179272294884677</v>
      </c>
      <c r="AR520" s="24">
        <f t="shared" si="563"/>
        <v>0.820727705115323</v>
      </c>
      <c r="AS520" s="24">
        <f t="shared" si="564"/>
        <v>0.23975798173004179</v>
      </c>
      <c r="AT520" s="25">
        <f t="shared" si="609"/>
        <v>0.7602420182699583</v>
      </c>
      <c r="AU520" s="213">
        <v>0.27840265470947601</v>
      </c>
      <c r="AV520" s="213">
        <f t="shared" si="565"/>
        <v>0.72159734529052399</v>
      </c>
      <c r="AW520" s="213">
        <v>0.33311245065030898</v>
      </c>
      <c r="AX520" s="213">
        <f t="shared" ref="AX520" si="638">1-AW520</f>
        <v>0.66688754934969108</v>
      </c>
      <c r="AY520" s="213">
        <v>0.19709143520855199</v>
      </c>
      <c r="AZ520" s="213">
        <f t="shared" si="576"/>
        <v>0.80290856479144801</v>
      </c>
      <c r="BA520" s="213">
        <f t="shared" si="567"/>
        <v>0.25358274680544257</v>
      </c>
      <c r="BB520" s="213">
        <f t="shared" si="568"/>
        <v>0.74641725319455743</v>
      </c>
      <c r="BC520" s="38">
        <v>0.26173322710178898</v>
      </c>
      <c r="BD520" s="38">
        <f t="shared" si="569"/>
        <v>0.73826677289821108</v>
      </c>
      <c r="BE520" s="38">
        <v>0.32393553700232303</v>
      </c>
      <c r="BF520" s="38">
        <f t="shared" si="569"/>
        <v>0.67606446299767697</v>
      </c>
      <c r="BG520" s="38">
        <v>0.19788063792727401</v>
      </c>
      <c r="BH520" s="38">
        <f t="shared" si="570"/>
        <v>0.80211936207272605</v>
      </c>
      <c r="BI520" s="38">
        <v>0.24666756735863493</v>
      </c>
      <c r="BJ520" s="38">
        <v>0.75333243264136518</v>
      </c>
      <c r="BK520" s="39">
        <v>0.25468644100272497</v>
      </c>
      <c r="BL520" s="39">
        <f t="shared" si="571"/>
        <v>0.74531355899727503</v>
      </c>
      <c r="BM520" s="39">
        <v>0.31772099744698801</v>
      </c>
      <c r="BN520" s="39">
        <f t="shared" si="572"/>
        <v>0.68227900255301199</v>
      </c>
      <c r="BO520" s="39">
        <v>0.19066070495314999</v>
      </c>
      <c r="BP520" s="39">
        <f t="shared" ref="BP520:BP583" si="639">1-BO520</f>
        <v>0.80933929504684998</v>
      </c>
      <c r="BQ520" s="39">
        <v>0.23973255040210098</v>
      </c>
      <c r="BR520" s="39">
        <f t="shared" si="573"/>
        <v>0.76026744959789905</v>
      </c>
      <c r="BS520" s="48">
        <v>0.87033437488758802</v>
      </c>
      <c r="BT520" s="49">
        <v>0.129665625112412</v>
      </c>
      <c r="BU520" s="219"/>
      <c r="CP520" s="21"/>
      <c r="CR520" s="21"/>
      <c r="CS520" s="22"/>
      <c r="CT520" s="22"/>
    </row>
    <row r="521" spans="38:98" x14ac:dyDescent="0.25">
      <c r="AL521" s="6">
        <v>514</v>
      </c>
      <c r="AM521" s="24">
        <v>0.267446144099584</v>
      </c>
      <c r="AN521" s="24">
        <f t="shared" ref="AN521:AN584" si="640">1-AM521</f>
        <v>0.732553855900416</v>
      </c>
      <c r="AO521" s="24">
        <v>0.32413316868008701</v>
      </c>
      <c r="AP521" s="24">
        <f t="shared" ref="AP521:AP584" si="641">1-AO521</f>
        <v>0.67586683131991299</v>
      </c>
      <c r="AQ521" s="24">
        <v>0.17961611941056599</v>
      </c>
      <c r="AR521" s="24">
        <f t="shared" ref="AR521:AR584" si="642">1-AQ521</f>
        <v>0.82038388058943401</v>
      </c>
      <c r="AS521" s="24">
        <f t="shared" ref="AS521:AS584" si="643">(AO521*0.23)+(AM521*0.31)+(AQ521*0.46)</f>
        <v>0.24008234839615142</v>
      </c>
      <c r="AT521" s="25">
        <f t="shared" si="609"/>
        <v>0.75991765160384861</v>
      </c>
      <c r="AU521" s="213">
        <v>0.27874655011508198</v>
      </c>
      <c r="AV521" s="213">
        <f t="shared" ref="AV521:AV584" si="644">1-AU521</f>
        <v>0.72125344988491802</v>
      </c>
      <c r="AW521" s="213">
        <v>0.33344339786522298</v>
      </c>
      <c r="AX521" s="213">
        <f t="shared" ref="AX521" si="645">1-AW521</f>
        <v>0.66655660213477708</v>
      </c>
      <c r="AY521" s="213">
        <v>0.19747300308809801</v>
      </c>
      <c r="AZ521" s="213">
        <f t="shared" si="576"/>
        <v>0.80252699691190199</v>
      </c>
      <c r="BA521" s="213">
        <f t="shared" ref="BA521:BA584" si="646">(AW521*0.23)+(AU521*0.31)+(AY521*0.46)</f>
        <v>0.25394099346520183</v>
      </c>
      <c r="BB521" s="213">
        <f t="shared" ref="BB521:BB584" si="647">(AX521*0.23)+(AV521*0.31)+(AZ521*0.46)</f>
        <v>0.74605900653479829</v>
      </c>
      <c r="BC521" s="38">
        <v>0.26205706183292399</v>
      </c>
      <c r="BD521" s="38">
        <f t="shared" ref="BD521:BF584" si="648">1-BC521</f>
        <v>0.73794293816707601</v>
      </c>
      <c r="BE521" s="38">
        <v>0.32424854953076099</v>
      </c>
      <c r="BF521" s="38">
        <f t="shared" si="648"/>
        <v>0.67575145046923901</v>
      </c>
      <c r="BG521" s="38">
        <v>0.198265492219523</v>
      </c>
      <c r="BH521" s="38">
        <f t="shared" ref="BH521:BH584" si="649">1-BG521</f>
        <v>0.80173450778047695</v>
      </c>
      <c r="BI521" s="38">
        <v>0.24701698198126204</v>
      </c>
      <c r="BJ521" s="38">
        <v>0.7529830180187379</v>
      </c>
      <c r="BK521" s="39">
        <v>0.25500954546278498</v>
      </c>
      <c r="BL521" s="39">
        <f t="shared" ref="BL521:BL584" si="650">1-BK521</f>
        <v>0.74499045453721502</v>
      </c>
      <c r="BM521" s="39">
        <v>0.31802400482057802</v>
      </c>
      <c r="BN521" s="39">
        <f t="shared" ref="BN521:BN584" si="651">1-BM521</f>
        <v>0.68197599517942198</v>
      </c>
      <c r="BO521" s="39">
        <v>0.19103579721586</v>
      </c>
      <c r="BP521" s="39">
        <f t="shared" si="639"/>
        <v>0.80896420278413994</v>
      </c>
      <c r="BQ521" s="39">
        <v>0.24007494692149189</v>
      </c>
      <c r="BR521" s="39">
        <f t="shared" ref="BR521:BR584" si="652">(BN521*0.23)+(BL521*0.31)+(BP521*0.46)</f>
        <v>0.75992505307850811</v>
      </c>
      <c r="BS521" s="48">
        <v>0.87058425509505299</v>
      </c>
      <c r="BT521" s="49">
        <v>0.12941574490494701</v>
      </c>
      <c r="BU521" s="219"/>
      <c r="CP521" s="21"/>
      <c r="CR521" s="21"/>
      <c r="CS521" s="22"/>
      <c r="CT521" s="22"/>
    </row>
    <row r="522" spans="38:98" x14ac:dyDescent="0.25">
      <c r="AL522" s="6">
        <v>515</v>
      </c>
      <c r="AM522" s="24">
        <v>0.26776579197038602</v>
      </c>
      <c r="AN522" s="24">
        <f t="shared" si="640"/>
        <v>0.73223420802961403</v>
      </c>
      <c r="AO522" s="24">
        <v>0.32442485148817402</v>
      </c>
      <c r="AP522" s="24">
        <f t="shared" si="641"/>
        <v>0.67557514851182598</v>
      </c>
      <c r="AQ522" s="24">
        <v>0.17995991245551701</v>
      </c>
      <c r="AR522" s="24">
        <f t="shared" si="642"/>
        <v>0.82004008754448299</v>
      </c>
      <c r="AS522" s="24">
        <f t="shared" si="643"/>
        <v>0.24040667108263752</v>
      </c>
      <c r="AT522" s="25">
        <f t="shared" si="609"/>
        <v>0.75959332891736253</v>
      </c>
      <c r="AU522" s="213">
        <v>0.27909012516882498</v>
      </c>
      <c r="AV522" s="213">
        <f t="shared" si="644"/>
        <v>0.72090987483117508</v>
      </c>
      <c r="AW522" s="213">
        <v>0.33377398731636398</v>
      </c>
      <c r="AX522" s="213">
        <f t="shared" ref="AX522" si="653">1-AW522</f>
        <v>0.66622601268363602</v>
      </c>
      <c r="AY522" s="213">
        <v>0.19785450199805099</v>
      </c>
      <c r="AZ522" s="213">
        <f t="shared" si="576"/>
        <v>0.80214549800194901</v>
      </c>
      <c r="BA522" s="213">
        <f t="shared" si="646"/>
        <v>0.25429902680420291</v>
      </c>
      <c r="BB522" s="213">
        <f t="shared" si="647"/>
        <v>0.7457009731957972</v>
      </c>
      <c r="BC522" s="38">
        <v>0.262380615981052</v>
      </c>
      <c r="BD522" s="38">
        <f t="shared" si="648"/>
        <v>0.737619384018948</v>
      </c>
      <c r="BE522" s="38">
        <v>0.32456121333655202</v>
      </c>
      <c r="BF522" s="38">
        <f t="shared" si="648"/>
        <v>0.67543878666344792</v>
      </c>
      <c r="BG522" s="38">
        <v>0.198650255209531</v>
      </c>
      <c r="BH522" s="38">
        <f t="shared" si="649"/>
        <v>0.80134974479046894</v>
      </c>
      <c r="BI522" s="38">
        <v>0.24736618741791735</v>
      </c>
      <c r="BJ522" s="38">
        <v>0.75263381258208262</v>
      </c>
      <c r="BK522" s="39">
        <v>0.25533244992187099</v>
      </c>
      <c r="BL522" s="39">
        <f t="shared" si="650"/>
        <v>0.74466755007812901</v>
      </c>
      <c r="BM522" s="39">
        <v>0.31832668207415299</v>
      </c>
      <c r="BN522" s="39">
        <f t="shared" si="651"/>
        <v>0.68167331792584696</v>
      </c>
      <c r="BO522" s="39">
        <v>0.19141082616743799</v>
      </c>
      <c r="BP522" s="39">
        <f t="shared" si="639"/>
        <v>0.80858917383256201</v>
      </c>
      <c r="BQ522" s="39">
        <v>0.24041717638985671</v>
      </c>
      <c r="BR522" s="39">
        <f t="shared" si="652"/>
        <v>0.7595828236101434</v>
      </c>
      <c r="BS522" s="48">
        <v>0.87083320938527198</v>
      </c>
      <c r="BT522" s="49">
        <v>0.12916679061472799</v>
      </c>
      <c r="BU522" s="219"/>
      <c r="CP522" s="21"/>
      <c r="CR522" s="21"/>
      <c r="CS522" s="22"/>
      <c r="CT522" s="22"/>
    </row>
    <row r="523" spans="38:98" x14ac:dyDescent="0.25">
      <c r="AL523" s="6">
        <v>516</v>
      </c>
      <c r="AM523" s="24">
        <v>0.26808567405764899</v>
      </c>
      <c r="AN523" s="24">
        <f t="shared" si="640"/>
        <v>0.73191432594235106</v>
      </c>
      <c r="AO523" s="24">
        <v>0.324716084107392</v>
      </c>
      <c r="AP523" s="24">
        <f t="shared" si="641"/>
        <v>0.67528391589260806</v>
      </c>
      <c r="AQ523" s="24">
        <v>0.18030367338498501</v>
      </c>
      <c r="AR523" s="24">
        <f t="shared" si="642"/>
        <v>0.81969632661501501</v>
      </c>
      <c r="AS523" s="24">
        <f t="shared" si="643"/>
        <v>0.24073094805966444</v>
      </c>
      <c r="AT523" s="25">
        <f t="shared" si="609"/>
        <v>0.75926905194033556</v>
      </c>
      <c r="AU523" s="213">
        <v>0.27943338059603501</v>
      </c>
      <c r="AV523" s="213">
        <f t="shared" si="644"/>
        <v>0.72056661940396505</v>
      </c>
      <c r="AW523" s="213">
        <v>0.33410422026356401</v>
      </c>
      <c r="AX523" s="213">
        <f t="shared" ref="AX523" si="654">1-AW523</f>
        <v>0.66589577973643599</v>
      </c>
      <c r="AY523" s="213">
        <v>0.19823593165402201</v>
      </c>
      <c r="AZ523" s="213">
        <f t="shared" ref="AZ523:AZ586" si="655">1-AY523</f>
        <v>0.80176406834597802</v>
      </c>
      <c r="BA523" s="213">
        <f t="shared" si="646"/>
        <v>0.25465684720624071</v>
      </c>
      <c r="BB523" s="213">
        <f t="shared" si="647"/>
        <v>0.74534315279375929</v>
      </c>
      <c r="BC523" s="38">
        <v>0.26270389089352397</v>
      </c>
      <c r="BD523" s="38">
        <f t="shared" si="648"/>
        <v>0.73729610910647603</v>
      </c>
      <c r="BE523" s="38">
        <v>0.32487352971168498</v>
      </c>
      <c r="BF523" s="38">
        <f t="shared" si="648"/>
        <v>0.67512647028831507</v>
      </c>
      <c r="BG523" s="38">
        <v>0.199034926717025</v>
      </c>
      <c r="BH523" s="38">
        <f t="shared" si="649"/>
        <v>0.80096507328297495</v>
      </c>
      <c r="BI523" s="38">
        <v>0.24771518430051148</v>
      </c>
      <c r="BJ523" s="38">
        <v>0.75228481569948857</v>
      </c>
      <c r="BK523" s="39">
        <v>0.25565515392406202</v>
      </c>
      <c r="BL523" s="39">
        <f t="shared" si="650"/>
        <v>0.74434484607593798</v>
      </c>
      <c r="BM523" s="39">
        <v>0.31862903064495102</v>
      </c>
      <c r="BN523" s="39">
        <f t="shared" si="651"/>
        <v>0.68137096935504893</v>
      </c>
      <c r="BO523" s="39">
        <v>0.19178579127120901</v>
      </c>
      <c r="BP523" s="39">
        <f t="shared" si="639"/>
        <v>0.80821420872879102</v>
      </c>
      <c r="BQ523" s="39">
        <v>0.24075923874955413</v>
      </c>
      <c r="BR523" s="39">
        <f t="shared" si="652"/>
        <v>0.75924076125044593</v>
      </c>
      <c r="BS523" s="48">
        <v>0.87108124143675503</v>
      </c>
      <c r="BT523" s="49">
        <v>0.128918758563245</v>
      </c>
      <c r="BU523" s="219"/>
      <c r="CP523" s="21"/>
      <c r="CR523" s="21"/>
      <c r="CS523" s="22"/>
      <c r="CT523" s="22"/>
    </row>
    <row r="524" spans="38:98" x14ac:dyDescent="0.25">
      <c r="AL524" s="6">
        <v>517</v>
      </c>
      <c r="AM524" s="24">
        <v>0.26840578262322301</v>
      </c>
      <c r="AN524" s="24">
        <f t="shared" si="640"/>
        <v>0.73159421737677699</v>
      </c>
      <c r="AO524" s="24">
        <v>0.32500687071548301</v>
      </c>
      <c r="AP524" s="24">
        <f t="shared" si="641"/>
        <v>0.67499312928451705</v>
      </c>
      <c r="AQ524" s="24">
        <v>0.18064740156442799</v>
      </c>
      <c r="AR524" s="24">
        <f t="shared" si="642"/>
        <v>0.81935259843557207</v>
      </c>
      <c r="AS524" s="24">
        <f t="shared" si="643"/>
        <v>0.24105517759739711</v>
      </c>
      <c r="AT524" s="25">
        <f t="shared" si="609"/>
        <v>0.75894482240260297</v>
      </c>
      <c r="AU524" s="213">
        <v>0.27977631712204198</v>
      </c>
      <c r="AV524" s="213">
        <f t="shared" si="644"/>
        <v>0.72022368287795802</v>
      </c>
      <c r="AW524" s="213">
        <v>0.33443409796665602</v>
      </c>
      <c r="AX524" s="213">
        <f t="shared" ref="AX524" si="656">1-AW524</f>
        <v>0.66556590203334398</v>
      </c>
      <c r="AY524" s="213">
        <v>0.19861729177161599</v>
      </c>
      <c r="AZ524" s="213">
        <f t="shared" si="655"/>
        <v>0.80138270822838398</v>
      </c>
      <c r="BA524" s="213">
        <f t="shared" si="646"/>
        <v>0.25501445505510728</v>
      </c>
      <c r="BB524" s="213">
        <f t="shared" si="647"/>
        <v>0.74498554494489277</v>
      </c>
      <c r="BC524" s="38">
        <v>0.26302688791768902</v>
      </c>
      <c r="BD524" s="38">
        <f t="shared" si="648"/>
        <v>0.73697311208231098</v>
      </c>
      <c r="BE524" s="38">
        <v>0.32518549994814999</v>
      </c>
      <c r="BF524" s="38">
        <f t="shared" si="648"/>
        <v>0.67481450005184995</v>
      </c>
      <c r="BG524" s="38">
        <v>0.19941950656173199</v>
      </c>
      <c r="BH524" s="38">
        <f t="shared" si="649"/>
        <v>0.80058049343826798</v>
      </c>
      <c r="BI524" s="38">
        <v>0.24806397326095481</v>
      </c>
      <c r="BJ524" s="38">
        <v>0.75193602673904514</v>
      </c>
      <c r="BK524" s="39">
        <v>0.255977657013435</v>
      </c>
      <c r="BL524" s="39">
        <f t="shared" si="650"/>
        <v>0.744022342986565</v>
      </c>
      <c r="BM524" s="39">
        <v>0.31893105197020899</v>
      </c>
      <c r="BN524" s="39">
        <f t="shared" si="651"/>
        <v>0.68106894802979101</v>
      </c>
      <c r="BO524" s="39">
        <v>0.19216069199049901</v>
      </c>
      <c r="BP524" s="39">
        <f t="shared" si="639"/>
        <v>0.80783930800950099</v>
      </c>
      <c r="BQ524" s="39">
        <v>0.24110113394294247</v>
      </c>
      <c r="BR524" s="39">
        <f t="shared" si="652"/>
        <v>0.75889886605705759</v>
      </c>
      <c r="BS524" s="48">
        <v>0.87132835492800798</v>
      </c>
      <c r="BT524" s="49">
        <v>0.128671645071992</v>
      </c>
      <c r="BU524" s="219"/>
      <c r="CP524" s="21"/>
      <c r="CR524" s="21"/>
      <c r="CS524" s="22"/>
      <c r="CT524" s="22"/>
    </row>
    <row r="525" spans="38:98" x14ac:dyDescent="0.25">
      <c r="AL525" s="6">
        <v>518</v>
      </c>
      <c r="AM525" s="24">
        <v>0.26872610992895901</v>
      </c>
      <c r="AN525" s="24">
        <f t="shared" si="640"/>
        <v>0.73127389007104093</v>
      </c>
      <c r="AO525" s="24">
        <v>0.32529721549018997</v>
      </c>
      <c r="AP525" s="24">
        <f t="shared" si="641"/>
        <v>0.67470278450981003</v>
      </c>
      <c r="AQ525" s="24">
        <v>0.180991096359301</v>
      </c>
      <c r="AR525" s="24">
        <f t="shared" si="642"/>
        <v>0.819008903640699</v>
      </c>
      <c r="AS525" s="24">
        <f t="shared" si="643"/>
        <v>0.24137935796599946</v>
      </c>
      <c r="AT525" s="25">
        <f t="shared" si="609"/>
        <v>0.75862064203400059</v>
      </c>
      <c r="AU525" s="213">
        <v>0.28011893547217598</v>
      </c>
      <c r="AV525" s="213">
        <f t="shared" si="644"/>
        <v>0.71988106452782397</v>
      </c>
      <c r="AW525" s="213">
        <v>0.33476362168547202</v>
      </c>
      <c r="AX525" s="213">
        <f t="shared" ref="AX525" si="657">1-AW525</f>
        <v>0.66523637831452798</v>
      </c>
      <c r="AY525" s="213">
        <v>0.198998582066444</v>
      </c>
      <c r="AZ525" s="213">
        <f t="shared" si="655"/>
        <v>0.80100141793355606</v>
      </c>
      <c r="BA525" s="213">
        <f t="shared" si="646"/>
        <v>0.25537185073459734</v>
      </c>
      <c r="BB525" s="213">
        <f t="shared" si="647"/>
        <v>0.74462814926540266</v>
      </c>
      <c r="BC525" s="38">
        <v>0.263349608400896</v>
      </c>
      <c r="BD525" s="38">
        <f t="shared" si="648"/>
        <v>0.73665039159910406</v>
      </c>
      <c r="BE525" s="38">
        <v>0.32549712533793601</v>
      </c>
      <c r="BF525" s="38">
        <f t="shared" si="648"/>
        <v>0.67450287466206404</v>
      </c>
      <c r="BG525" s="38">
        <v>0.199803994563377</v>
      </c>
      <c r="BH525" s="38">
        <f t="shared" si="649"/>
        <v>0.80019600543662306</v>
      </c>
      <c r="BI525" s="38">
        <v>0.24841255493115649</v>
      </c>
      <c r="BJ525" s="38">
        <v>0.75158744506884356</v>
      </c>
      <c r="BK525" s="39">
        <v>0.25629995873407002</v>
      </c>
      <c r="BL525" s="39">
        <f t="shared" si="650"/>
        <v>0.74370004126593003</v>
      </c>
      <c r="BM525" s="39">
        <v>0.31923274748716601</v>
      </c>
      <c r="BN525" s="39">
        <f t="shared" si="651"/>
        <v>0.68076725251283399</v>
      </c>
      <c r="BO525" s="39">
        <v>0.19253552778863101</v>
      </c>
      <c r="BP525" s="39">
        <f t="shared" si="639"/>
        <v>0.80746447221136897</v>
      </c>
      <c r="BQ525" s="39">
        <v>0.24144286191238018</v>
      </c>
      <c r="BR525" s="39">
        <f t="shared" si="652"/>
        <v>0.75855713808761993</v>
      </c>
      <c r="BS525" s="48">
        <v>0.87157455353754099</v>
      </c>
      <c r="BT525" s="49">
        <v>0.12842544646245899</v>
      </c>
      <c r="BU525" s="219"/>
      <c r="CP525" s="21"/>
      <c r="CR525" s="21"/>
      <c r="CS525" s="22"/>
      <c r="CT525" s="22"/>
    </row>
    <row r="526" spans="38:98" x14ac:dyDescent="0.25">
      <c r="AL526" s="6">
        <v>519</v>
      </c>
      <c r="AM526" s="24">
        <v>0.26904664823670899</v>
      </c>
      <c r="AN526" s="24">
        <f t="shared" si="640"/>
        <v>0.73095335176329101</v>
      </c>
      <c r="AO526" s="24">
        <v>0.32558712260925499</v>
      </c>
      <c r="AP526" s="24">
        <f t="shared" si="641"/>
        <v>0.67441287739074496</v>
      </c>
      <c r="AQ526" s="24">
        <v>0.181334757135061</v>
      </c>
      <c r="AR526" s="24">
        <f t="shared" si="642"/>
        <v>0.81866524286493902</v>
      </c>
      <c r="AS526" s="24">
        <f t="shared" si="643"/>
        <v>0.24170348743563649</v>
      </c>
      <c r="AT526" s="25">
        <f t="shared" si="609"/>
        <v>0.75829651256436359</v>
      </c>
      <c r="AU526" s="213">
        <v>0.28046123637176501</v>
      </c>
      <c r="AV526" s="213">
        <f t="shared" si="644"/>
        <v>0.71953876362823499</v>
      </c>
      <c r="AW526" s="213">
        <v>0.33509279267984299</v>
      </c>
      <c r="AX526" s="213">
        <f t="shared" ref="AX526" si="658">1-AW526</f>
        <v>0.66490720732015696</v>
      </c>
      <c r="AY526" s="213">
        <v>0.199379802254112</v>
      </c>
      <c r="AZ526" s="213">
        <f t="shared" si="655"/>
        <v>0.800620197745888</v>
      </c>
      <c r="BA526" s="213">
        <f t="shared" si="646"/>
        <v>0.25572903462850261</v>
      </c>
      <c r="BB526" s="213">
        <f t="shared" si="647"/>
        <v>0.74427096537149739</v>
      </c>
      <c r="BC526" s="38">
        <v>0.26367205369049501</v>
      </c>
      <c r="BD526" s="38">
        <f t="shared" si="648"/>
        <v>0.73632794630950493</v>
      </c>
      <c r="BE526" s="38">
        <v>0.325808407173034</v>
      </c>
      <c r="BF526" s="38">
        <f t="shared" si="648"/>
        <v>0.67419159282696595</v>
      </c>
      <c r="BG526" s="38">
        <v>0.20018839054168699</v>
      </c>
      <c r="BH526" s="38">
        <f t="shared" si="649"/>
        <v>0.79981160945831298</v>
      </c>
      <c r="BI526" s="38">
        <v>0.24876092994302729</v>
      </c>
      <c r="BJ526" s="38">
        <v>0.75123907005697266</v>
      </c>
      <c r="BK526" s="39">
        <v>0.256622058630046</v>
      </c>
      <c r="BL526" s="39">
        <f t="shared" si="650"/>
        <v>0.74337794136995394</v>
      </c>
      <c r="BM526" s="39">
        <v>0.31953411863305903</v>
      </c>
      <c r="BN526" s="39">
        <f t="shared" si="651"/>
        <v>0.68046588136694097</v>
      </c>
      <c r="BO526" s="39">
        <v>0.19291029812893101</v>
      </c>
      <c r="BP526" s="39">
        <f t="shared" si="639"/>
        <v>0.80708970187106899</v>
      </c>
      <c r="BQ526" s="39">
        <v>0.24178442260022612</v>
      </c>
      <c r="BR526" s="39">
        <f t="shared" si="652"/>
        <v>0.75821557739977385</v>
      </c>
      <c r="BS526" s="48">
        <v>0.871819840943861</v>
      </c>
      <c r="BT526" s="49">
        <v>0.128180159056139</v>
      </c>
      <c r="BU526" s="219"/>
      <c r="CP526" s="21"/>
      <c r="CR526" s="21"/>
      <c r="CS526" s="22"/>
      <c r="CT526" s="22"/>
    </row>
    <row r="527" spans="38:98" x14ac:dyDescent="0.25">
      <c r="AL527" s="6">
        <v>520</v>
      </c>
      <c r="AM527" s="24">
        <v>0.26936738980832398</v>
      </c>
      <c r="AN527" s="24">
        <f t="shared" si="640"/>
        <v>0.73063261019167602</v>
      </c>
      <c r="AO527" s="24">
        <v>0.32587659625041998</v>
      </c>
      <c r="AP527" s="24">
        <f t="shared" si="641"/>
        <v>0.67412340374958002</v>
      </c>
      <c r="AQ527" s="24">
        <v>0.18167838325716401</v>
      </c>
      <c r="AR527" s="24">
        <f t="shared" si="642"/>
        <v>0.81832161674283599</v>
      </c>
      <c r="AS527" s="24">
        <f t="shared" si="643"/>
        <v>0.24202756427647248</v>
      </c>
      <c r="AT527" s="25">
        <f t="shared" si="609"/>
        <v>0.75797243572352757</v>
      </c>
      <c r="AU527" s="213">
        <v>0.28080322054614099</v>
      </c>
      <c r="AV527" s="213">
        <f t="shared" si="644"/>
        <v>0.71919677945385896</v>
      </c>
      <c r="AW527" s="213">
        <v>0.33542161220960298</v>
      </c>
      <c r="AX527" s="213">
        <f t="shared" ref="AX527" si="659">1-AW527</f>
        <v>0.66457838779039702</v>
      </c>
      <c r="AY527" s="213">
        <v>0.19976095205022901</v>
      </c>
      <c r="AZ527" s="213">
        <f t="shared" si="655"/>
        <v>0.80023904794977097</v>
      </c>
      <c r="BA527" s="213">
        <f t="shared" si="646"/>
        <v>0.25608600712061774</v>
      </c>
      <c r="BB527" s="213">
        <f t="shared" si="647"/>
        <v>0.74391399287938231</v>
      </c>
      <c r="BC527" s="38">
        <v>0.26399422513383602</v>
      </c>
      <c r="BD527" s="38">
        <f t="shared" si="648"/>
        <v>0.73600577486616392</v>
      </c>
      <c r="BE527" s="38">
        <v>0.32611934674543203</v>
      </c>
      <c r="BF527" s="38">
        <f t="shared" si="648"/>
        <v>0.67388065325456803</v>
      </c>
      <c r="BG527" s="38">
        <v>0.20057269431638899</v>
      </c>
      <c r="BH527" s="38">
        <f t="shared" si="649"/>
        <v>0.79942730568361098</v>
      </c>
      <c r="BI527" s="38">
        <v>0.24910909892847746</v>
      </c>
      <c r="BJ527" s="38">
        <v>0.75089090107152257</v>
      </c>
      <c r="BK527" s="39">
        <v>0.25694395624543998</v>
      </c>
      <c r="BL527" s="39">
        <f t="shared" si="650"/>
        <v>0.74305604375456002</v>
      </c>
      <c r="BM527" s="39">
        <v>0.31983516684512697</v>
      </c>
      <c r="BN527" s="39">
        <f t="shared" si="651"/>
        <v>0.68016483315487308</v>
      </c>
      <c r="BO527" s="39">
        <v>0.19328500247472399</v>
      </c>
      <c r="BP527" s="39">
        <f t="shared" si="639"/>
        <v>0.80671499752527598</v>
      </c>
      <c r="BQ527" s="39">
        <v>0.24212581594883864</v>
      </c>
      <c r="BR527" s="39">
        <f t="shared" si="652"/>
        <v>0.75787418405116136</v>
      </c>
      <c r="BS527" s="48">
        <v>0.87206422082547796</v>
      </c>
      <c r="BT527" s="49">
        <v>0.12793577917452201</v>
      </c>
      <c r="BU527" s="219"/>
      <c r="CP527" s="21"/>
      <c r="CR527" s="21"/>
      <c r="CS527" s="22"/>
      <c r="CT527" s="22"/>
    </row>
    <row r="528" spans="38:98" x14ac:dyDescent="0.25">
      <c r="AL528" s="6">
        <v>521</v>
      </c>
      <c r="AM528" s="24">
        <v>0.26968832690565397</v>
      </c>
      <c r="AN528" s="24">
        <f t="shared" si="640"/>
        <v>0.73031167309434597</v>
      </c>
      <c r="AO528" s="24">
        <v>0.326165640591427</v>
      </c>
      <c r="AP528" s="24">
        <f t="shared" si="641"/>
        <v>0.67383435940857295</v>
      </c>
      <c r="AQ528" s="24">
        <v>0.18202197409106699</v>
      </c>
      <c r="AR528" s="24">
        <f t="shared" si="642"/>
        <v>0.81797802590893298</v>
      </c>
      <c r="AS528" s="24">
        <f t="shared" si="643"/>
        <v>0.24235158675867177</v>
      </c>
      <c r="AT528" s="25">
        <f t="shared" si="609"/>
        <v>0.75764841324132814</v>
      </c>
      <c r="AU528" s="213">
        <v>0.28114488872063098</v>
      </c>
      <c r="AV528" s="213">
        <f t="shared" si="644"/>
        <v>0.71885511127936907</v>
      </c>
      <c r="AW528" s="213">
        <v>0.33575008153458402</v>
      </c>
      <c r="AX528" s="213">
        <f t="shared" ref="AX528" si="660">1-AW528</f>
        <v>0.66424991846541603</v>
      </c>
      <c r="AY528" s="213">
        <v>0.200142031170402</v>
      </c>
      <c r="AZ528" s="213">
        <f t="shared" si="655"/>
        <v>0.79985796882959803</v>
      </c>
      <c r="BA528" s="213">
        <f t="shared" si="646"/>
        <v>0.25644276859473486</v>
      </c>
      <c r="BB528" s="213">
        <f t="shared" si="647"/>
        <v>0.7435572314052652</v>
      </c>
      <c r="BC528" s="38">
        <v>0.26431612407826699</v>
      </c>
      <c r="BD528" s="38">
        <f t="shared" si="648"/>
        <v>0.73568387592173301</v>
      </c>
      <c r="BE528" s="38">
        <v>0.326429945347121</v>
      </c>
      <c r="BF528" s="38">
        <f t="shared" si="648"/>
        <v>0.673570054652879</v>
      </c>
      <c r="BG528" s="38">
        <v>0.20095690570721</v>
      </c>
      <c r="BH528" s="38">
        <f t="shared" si="649"/>
        <v>0.79904309429278997</v>
      </c>
      <c r="BI528" s="38">
        <v>0.24945706251941718</v>
      </c>
      <c r="BJ528" s="38">
        <v>0.75054293748058276</v>
      </c>
      <c r="BK528" s="39">
        <v>0.25726565112433097</v>
      </c>
      <c r="BL528" s="39">
        <f t="shared" si="650"/>
        <v>0.74273434887566903</v>
      </c>
      <c r="BM528" s="39">
        <v>0.32013589356060601</v>
      </c>
      <c r="BN528" s="39">
        <f t="shared" si="651"/>
        <v>0.67986410643939399</v>
      </c>
      <c r="BO528" s="39">
        <v>0.19365964028933599</v>
      </c>
      <c r="BP528" s="39">
        <f t="shared" si="639"/>
        <v>0.80634035971066398</v>
      </c>
      <c r="BQ528" s="39">
        <v>0.24246704190057652</v>
      </c>
      <c r="BR528" s="39">
        <f t="shared" si="652"/>
        <v>0.75753295809942345</v>
      </c>
      <c r="BS528" s="48">
        <v>0.87230769686089804</v>
      </c>
      <c r="BT528" s="49">
        <v>0.12769230313910199</v>
      </c>
      <c r="BU528" s="219"/>
      <c r="CP528" s="21"/>
      <c r="CR528" s="21"/>
      <c r="CS528" s="22"/>
      <c r="CT528" s="22"/>
    </row>
    <row r="529" spans="38:98" x14ac:dyDescent="0.25">
      <c r="AL529" s="6">
        <v>522</v>
      </c>
      <c r="AM529" s="24">
        <v>0.27000945179055202</v>
      </c>
      <c r="AN529" s="24">
        <f t="shared" si="640"/>
        <v>0.72999054820944798</v>
      </c>
      <c r="AO529" s="24">
        <v>0.32645425981001902</v>
      </c>
      <c r="AP529" s="24">
        <f t="shared" si="641"/>
        <v>0.67354574018998092</v>
      </c>
      <c r="AQ529" s="24">
        <v>0.182365529002226</v>
      </c>
      <c r="AR529" s="24">
        <f t="shared" si="642"/>
        <v>0.81763447099777398</v>
      </c>
      <c r="AS529" s="24">
        <f t="shared" si="643"/>
        <v>0.24267555315239947</v>
      </c>
      <c r="AT529" s="25">
        <f t="shared" si="609"/>
        <v>0.75732444684760059</v>
      </c>
      <c r="AU529" s="213">
        <v>0.28148624162056801</v>
      </c>
      <c r="AV529" s="213">
        <f t="shared" si="644"/>
        <v>0.71851375837943199</v>
      </c>
      <c r="AW529" s="213">
        <v>0.33607820191461701</v>
      </c>
      <c r="AX529" s="213">
        <f t="shared" ref="AX529" si="661">1-AW529</f>
        <v>0.66392179808538299</v>
      </c>
      <c r="AY529" s="213">
        <v>0.20052303933024099</v>
      </c>
      <c r="AZ529" s="213">
        <f t="shared" si="655"/>
        <v>0.79947696066975904</v>
      </c>
      <c r="BA529" s="213">
        <f t="shared" si="646"/>
        <v>0.25679931943464884</v>
      </c>
      <c r="BB529" s="213">
        <f t="shared" si="647"/>
        <v>0.74320068056535127</v>
      </c>
      <c r="BC529" s="38">
        <v>0.26463775187114003</v>
      </c>
      <c r="BD529" s="38">
        <f t="shared" si="648"/>
        <v>0.73536224812885997</v>
      </c>
      <c r="BE529" s="38">
        <v>0.32674020427009098</v>
      </c>
      <c r="BF529" s="38">
        <f t="shared" si="648"/>
        <v>0.67325979572990902</v>
      </c>
      <c r="BG529" s="38">
        <v>0.20134102453387601</v>
      </c>
      <c r="BH529" s="38">
        <f t="shared" si="649"/>
        <v>0.79865897546612397</v>
      </c>
      <c r="BI529" s="38">
        <v>0.24980482134775731</v>
      </c>
      <c r="BJ529" s="38">
        <v>0.75019517865224272</v>
      </c>
      <c r="BK529" s="39">
        <v>0.25758714281079997</v>
      </c>
      <c r="BL529" s="39">
        <f t="shared" si="650"/>
        <v>0.74241285718920003</v>
      </c>
      <c r="BM529" s="39">
        <v>0.32043630021673603</v>
      </c>
      <c r="BN529" s="39">
        <f t="shared" si="651"/>
        <v>0.67956369978326392</v>
      </c>
      <c r="BO529" s="39">
        <v>0.19403421103609</v>
      </c>
      <c r="BP529" s="39">
        <f t="shared" si="639"/>
        <v>0.80596578896391002</v>
      </c>
      <c r="BQ529" s="39">
        <v>0.24280810039779865</v>
      </c>
      <c r="BR529" s="39">
        <f t="shared" si="652"/>
        <v>0.75719189960220135</v>
      </c>
      <c r="BS529" s="48">
        <v>0.87255027272863095</v>
      </c>
      <c r="BT529" s="49">
        <v>0.127449727271369</v>
      </c>
      <c r="BU529" s="219"/>
      <c r="CP529" s="21"/>
      <c r="CR529" s="21"/>
      <c r="CS529" s="22"/>
      <c r="CT529" s="22"/>
    </row>
    <row r="530" spans="38:98" x14ac:dyDescent="0.25">
      <c r="AL530" s="6">
        <v>523</v>
      </c>
      <c r="AM530" s="24">
        <v>0.270330756724869</v>
      </c>
      <c r="AN530" s="24">
        <f t="shared" si="640"/>
        <v>0.72966924327513105</v>
      </c>
      <c r="AO530" s="24">
        <v>0.32674245808393798</v>
      </c>
      <c r="AP530" s="24">
        <f t="shared" si="641"/>
        <v>0.67325754191606202</v>
      </c>
      <c r="AQ530" s="24">
        <v>0.182709047356098</v>
      </c>
      <c r="AR530" s="24">
        <f t="shared" si="642"/>
        <v>0.81729095264390206</v>
      </c>
      <c r="AS530" s="24">
        <f t="shared" si="643"/>
        <v>0.24299946172782022</v>
      </c>
      <c r="AT530" s="25">
        <f t="shared" si="609"/>
        <v>0.75700053827217983</v>
      </c>
      <c r="AU530" s="213">
        <v>0.28182727997127799</v>
      </c>
      <c r="AV530" s="213">
        <f t="shared" si="644"/>
        <v>0.71817272002872201</v>
      </c>
      <c r="AW530" s="213">
        <v>0.33640597460953597</v>
      </c>
      <c r="AX530" s="213">
        <f t="shared" ref="AX530" si="662">1-AW530</f>
        <v>0.66359402539046397</v>
      </c>
      <c r="AY530" s="213">
        <v>0.200903976245353</v>
      </c>
      <c r="AZ530" s="213">
        <f t="shared" si="655"/>
        <v>0.79909602375464694</v>
      </c>
      <c r="BA530" s="213">
        <f t="shared" si="646"/>
        <v>0.25715566002415186</v>
      </c>
      <c r="BB530" s="213">
        <f t="shared" si="647"/>
        <v>0.7428443399758482</v>
      </c>
      <c r="BC530" s="38">
        <v>0.26495910985980298</v>
      </c>
      <c r="BD530" s="38">
        <f t="shared" si="648"/>
        <v>0.73504089014019702</v>
      </c>
      <c r="BE530" s="38">
        <v>0.327050124806331</v>
      </c>
      <c r="BF530" s="38">
        <f t="shared" si="648"/>
        <v>0.672949875193669</v>
      </c>
      <c r="BG530" s="38">
        <v>0.20172505061611401</v>
      </c>
      <c r="BH530" s="38">
        <f t="shared" si="649"/>
        <v>0.79827494938388599</v>
      </c>
      <c r="BI530" s="38">
        <v>0.25015237604540752</v>
      </c>
      <c r="BJ530" s="38">
        <v>0.74984762395459259</v>
      </c>
      <c r="BK530" s="39">
        <v>0.25790843084892301</v>
      </c>
      <c r="BL530" s="39">
        <f t="shared" si="650"/>
        <v>0.74209156915107699</v>
      </c>
      <c r="BM530" s="39">
        <v>0.32073638825075301</v>
      </c>
      <c r="BN530" s="39">
        <f t="shared" si="651"/>
        <v>0.67926361174924699</v>
      </c>
      <c r="BO530" s="39">
        <v>0.19440871417831301</v>
      </c>
      <c r="BP530" s="39">
        <f t="shared" si="639"/>
        <v>0.80559128582168693</v>
      </c>
      <c r="BQ530" s="39">
        <v>0.24314899138286333</v>
      </c>
      <c r="BR530" s="39">
        <f t="shared" si="652"/>
        <v>0.75685100861713672</v>
      </c>
      <c r="BS530" s="48">
        <v>0.87279195210718297</v>
      </c>
      <c r="BT530" s="49">
        <v>0.12720804789281701</v>
      </c>
      <c r="BU530" s="219"/>
      <c r="CP530" s="21"/>
      <c r="CR530" s="21"/>
      <c r="CS530" s="22"/>
      <c r="CT530" s="22"/>
    </row>
    <row r="531" spans="38:98" x14ac:dyDescent="0.25">
      <c r="AL531" s="6">
        <v>524</v>
      </c>
      <c r="AM531" s="24">
        <v>0.27065223397045501</v>
      </c>
      <c r="AN531" s="24">
        <f t="shared" si="640"/>
        <v>0.72934776602954499</v>
      </c>
      <c r="AO531" s="24">
        <v>0.32703023959092598</v>
      </c>
      <c r="AP531" s="24">
        <f t="shared" si="641"/>
        <v>0.67296976040907408</v>
      </c>
      <c r="AQ531" s="24">
        <v>0.183052528518139</v>
      </c>
      <c r="AR531" s="24">
        <f t="shared" si="642"/>
        <v>0.81694747148186098</v>
      </c>
      <c r="AS531" s="24">
        <f t="shared" si="643"/>
        <v>0.24332331075509797</v>
      </c>
      <c r="AT531" s="25">
        <f t="shared" si="609"/>
        <v>0.75667668924490206</v>
      </c>
      <c r="AU531" s="213">
        <v>0.28216800449809398</v>
      </c>
      <c r="AV531" s="213">
        <f t="shared" si="644"/>
        <v>0.71783199550190602</v>
      </c>
      <c r="AW531" s="213">
        <v>0.33673340087917297</v>
      </c>
      <c r="AX531" s="213">
        <f t="shared" ref="AX531" si="663">1-AW531</f>
        <v>0.66326659912082708</v>
      </c>
      <c r="AY531" s="213">
        <v>0.20128484163134699</v>
      </c>
      <c r="AZ531" s="213">
        <f t="shared" si="655"/>
        <v>0.79871515836865303</v>
      </c>
      <c r="BA531" s="213">
        <f t="shared" si="646"/>
        <v>0.25751179074703856</v>
      </c>
      <c r="BB531" s="213">
        <f t="shared" si="647"/>
        <v>0.74248820925296155</v>
      </c>
      <c r="BC531" s="38">
        <v>0.26528019939160502</v>
      </c>
      <c r="BD531" s="38">
        <f t="shared" si="648"/>
        <v>0.73471980060839504</v>
      </c>
      <c r="BE531" s="38">
        <v>0.32735970824783001</v>
      </c>
      <c r="BF531" s="38">
        <f t="shared" si="648"/>
        <v>0.67264029175216999</v>
      </c>
      <c r="BG531" s="38">
        <v>0.202108983773649</v>
      </c>
      <c r="BH531" s="38">
        <f t="shared" si="649"/>
        <v>0.79789101622635106</v>
      </c>
      <c r="BI531" s="38">
        <v>0.25049972724427699</v>
      </c>
      <c r="BJ531" s="38">
        <v>0.74950027275572317</v>
      </c>
      <c r="BK531" s="39">
        <v>0.258229514782779</v>
      </c>
      <c r="BL531" s="39">
        <f t="shared" si="650"/>
        <v>0.741770485217221</v>
      </c>
      <c r="BM531" s="39">
        <v>0.32103615909989602</v>
      </c>
      <c r="BN531" s="39">
        <f t="shared" si="651"/>
        <v>0.67896384090010398</v>
      </c>
      <c r="BO531" s="39">
        <v>0.19478314917932901</v>
      </c>
      <c r="BP531" s="39">
        <f t="shared" si="639"/>
        <v>0.80521685082067096</v>
      </c>
      <c r="BQ531" s="39">
        <v>0.24348971479812892</v>
      </c>
      <c r="BR531" s="39">
        <f t="shared" si="652"/>
        <v>0.75651028520187102</v>
      </c>
      <c r="BS531" s="48">
        <v>0.87303273867506503</v>
      </c>
      <c r="BT531" s="49">
        <v>0.12696726132493499</v>
      </c>
      <c r="BU531" s="219"/>
      <c r="CP531" s="21"/>
      <c r="CR531" s="21"/>
      <c r="CS531" s="22"/>
      <c r="CT531" s="22"/>
    </row>
    <row r="532" spans="38:98" x14ac:dyDescent="0.25">
      <c r="AL532" s="6">
        <v>525</v>
      </c>
      <c r="AM532" s="24">
        <v>0.27097387578916099</v>
      </c>
      <c r="AN532" s="24">
        <f t="shared" si="640"/>
        <v>0.72902612421083901</v>
      </c>
      <c r="AO532" s="24">
        <v>0.32731760850872499</v>
      </c>
      <c r="AP532" s="24">
        <f t="shared" si="641"/>
        <v>0.67268239149127496</v>
      </c>
      <c r="AQ532" s="24">
        <v>0.18339597185380599</v>
      </c>
      <c r="AR532" s="24">
        <f t="shared" si="642"/>
        <v>0.81660402814619404</v>
      </c>
      <c r="AS532" s="24">
        <f t="shared" si="643"/>
        <v>0.24364709850439742</v>
      </c>
      <c r="AT532" s="25">
        <f t="shared" si="609"/>
        <v>0.75635290149560264</v>
      </c>
      <c r="AU532" s="213">
        <v>0.28250841592634401</v>
      </c>
      <c r="AV532" s="213">
        <f t="shared" si="644"/>
        <v>0.71749158407365599</v>
      </c>
      <c r="AW532" s="213">
        <v>0.33706048198336003</v>
      </c>
      <c r="AX532" s="213">
        <f t="shared" ref="AX532" si="664">1-AW532</f>
        <v>0.66293951801663997</v>
      </c>
      <c r="AY532" s="213">
        <v>0.20166563520382999</v>
      </c>
      <c r="AZ532" s="213">
        <f t="shared" si="655"/>
        <v>0.79833436479617004</v>
      </c>
      <c r="BA532" s="213">
        <f t="shared" si="646"/>
        <v>0.25786771198710123</v>
      </c>
      <c r="BB532" s="213">
        <f t="shared" si="647"/>
        <v>0.74213228801289877</v>
      </c>
      <c r="BC532" s="38">
        <v>0.265601021813897</v>
      </c>
      <c r="BD532" s="38">
        <f t="shared" si="648"/>
        <v>0.734398978186103</v>
      </c>
      <c r="BE532" s="38">
        <v>0.32766895588657902</v>
      </c>
      <c r="BF532" s="38">
        <f t="shared" si="648"/>
        <v>0.67233104411342093</v>
      </c>
      <c r="BG532" s="38">
        <v>0.20249282382620901</v>
      </c>
      <c r="BH532" s="38">
        <f t="shared" si="649"/>
        <v>0.79750717617379097</v>
      </c>
      <c r="BI532" s="38">
        <v>0.25084687557627738</v>
      </c>
      <c r="BJ532" s="38">
        <v>0.74915312442372262</v>
      </c>
      <c r="BK532" s="39">
        <v>0.25855039415644798</v>
      </c>
      <c r="BL532" s="39">
        <f t="shared" si="650"/>
        <v>0.74144960584355202</v>
      </c>
      <c r="BM532" s="39">
        <v>0.321335614201402</v>
      </c>
      <c r="BN532" s="39">
        <f t="shared" si="651"/>
        <v>0.678664385798598</v>
      </c>
      <c r="BO532" s="39">
        <v>0.19515751550246299</v>
      </c>
      <c r="BP532" s="39">
        <f t="shared" si="639"/>
        <v>0.80484248449753704</v>
      </c>
      <c r="BQ532" s="39">
        <v>0.2438302705859543</v>
      </c>
      <c r="BR532" s="39">
        <f t="shared" si="652"/>
        <v>0.7561697294140457</v>
      </c>
      <c r="BS532" s="48">
        <v>0.87327263611078298</v>
      </c>
      <c r="BT532" s="49">
        <v>0.12672736388921699</v>
      </c>
      <c r="BU532" s="219"/>
      <c r="CP532" s="21"/>
      <c r="CR532" s="21"/>
      <c r="CS532" s="22"/>
      <c r="CT532" s="22"/>
    </row>
    <row r="533" spans="38:98" x14ac:dyDescent="0.25">
      <c r="AL533" s="6">
        <v>526</v>
      </c>
      <c r="AM533" s="24">
        <v>0.27129567444283997</v>
      </c>
      <c r="AN533" s="24">
        <f t="shared" si="640"/>
        <v>0.72870432555716003</v>
      </c>
      <c r="AO533" s="24">
        <v>0.32760456901507801</v>
      </c>
      <c r="AP533" s="24">
        <f t="shared" si="641"/>
        <v>0.67239543098492205</v>
      </c>
      <c r="AQ533" s="24">
        <v>0.183739376728554</v>
      </c>
      <c r="AR533" s="24">
        <f t="shared" si="642"/>
        <v>0.816260623271446</v>
      </c>
      <c r="AS533" s="24">
        <f t="shared" si="643"/>
        <v>0.24397082324588318</v>
      </c>
      <c r="AT533" s="25">
        <f t="shared" si="609"/>
        <v>0.75602917675411674</v>
      </c>
      <c r="AU533" s="213">
        <v>0.28284851498135699</v>
      </c>
      <c r="AV533" s="213">
        <f t="shared" si="644"/>
        <v>0.71715148501864301</v>
      </c>
      <c r="AW533" s="213">
        <v>0.33738721918192899</v>
      </c>
      <c r="AX533" s="213">
        <f t="shared" ref="AX533" si="665">1-AW533</f>
        <v>0.66261278081807107</v>
      </c>
      <c r="AY533" s="213">
        <v>0.202046356678411</v>
      </c>
      <c r="AZ533" s="213">
        <f t="shared" si="655"/>
        <v>0.79795364332158902</v>
      </c>
      <c r="BA533" s="213">
        <f t="shared" si="646"/>
        <v>0.25822342412813337</v>
      </c>
      <c r="BB533" s="213">
        <f t="shared" si="647"/>
        <v>0.74177657587186663</v>
      </c>
      <c r="BC533" s="38">
        <v>0.26592157847402798</v>
      </c>
      <c r="BD533" s="38">
        <f t="shared" si="648"/>
        <v>0.73407842152597202</v>
      </c>
      <c r="BE533" s="38">
        <v>0.32797786901456699</v>
      </c>
      <c r="BF533" s="38">
        <f t="shared" si="648"/>
        <v>0.67202213098543306</v>
      </c>
      <c r="BG533" s="38">
        <v>0.20287657059352099</v>
      </c>
      <c r="BH533" s="38">
        <f t="shared" si="649"/>
        <v>0.79712342940647907</v>
      </c>
      <c r="BI533" s="38">
        <v>0.25119382167331872</v>
      </c>
      <c r="BJ533" s="38">
        <v>0.74880617832668128</v>
      </c>
      <c r="BK533" s="39">
        <v>0.25887106851400699</v>
      </c>
      <c r="BL533" s="39">
        <f t="shared" si="650"/>
        <v>0.74112893148599301</v>
      </c>
      <c r="BM533" s="39">
        <v>0.32163475499250999</v>
      </c>
      <c r="BN533" s="39">
        <f t="shared" si="651"/>
        <v>0.67836524500748996</v>
      </c>
      <c r="BO533" s="39">
        <v>0.19553181261104099</v>
      </c>
      <c r="BP533" s="39">
        <f t="shared" si="639"/>
        <v>0.80446818738895898</v>
      </c>
      <c r="BQ533" s="39">
        <v>0.24417065868869833</v>
      </c>
      <c r="BR533" s="39">
        <f t="shared" si="652"/>
        <v>0.75582934131130175</v>
      </c>
      <c r="BS533" s="48">
        <v>0.87351164809284698</v>
      </c>
      <c r="BT533" s="49">
        <v>0.12648835190715299</v>
      </c>
      <c r="BU533" s="219"/>
      <c r="CP533" s="21"/>
      <c r="CR533" s="21"/>
      <c r="CS533" s="22"/>
      <c r="CT533" s="22"/>
    </row>
    <row r="534" spans="38:98" x14ac:dyDescent="0.25">
      <c r="AL534" s="6">
        <v>527</v>
      </c>
      <c r="AM534" s="24">
        <v>0.27161762219334101</v>
      </c>
      <c r="AN534" s="24">
        <f t="shared" si="640"/>
        <v>0.72838237780665893</v>
      </c>
      <c r="AO534" s="24">
        <v>0.32789112528772701</v>
      </c>
      <c r="AP534" s="24">
        <f t="shared" si="641"/>
        <v>0.67210887471227299</v>
      </c>
      <c r="AQ534" s="24">
        <v>0.18408274250784101</v>
      </c>
      <c r="AR534" s="24">
        <f t="shared" si="642"/>
        <v>0.81591725749215893</v>
      </c>
      <c r="AS534" s="24">
        <f t="shared" si="643"/>
        <v>0.24429448324971981</v>
      </c>
      <c r="AT534" s="25">
        <f t="shared" si="609"/>
        <v>0.75570551675028019</v>
      </c>
      <c r="AU534" s="213">
        <v>0.28318830238846499</v>
      </c>
      <c r="AV534" s="213">
        <f t="shared" si="644"/>
        <v>0.71681169761153507</v>
      </c>
      <c r="AW534" s="213">
        <v>0.33771361373471298</v>
      </c>
      <c r="AX534" s="213">
        <f t="shared" ref="AX534" si="666">1-AW534</f>
        <v>0.66228638626528702</v>
      </c>
      <c r="AY534" s="213">
        <v>0.202427005770697</v>
      </c>
      <c r="AZ534" s="213">
        <f t="shared" si="655"/>
        <v>0.79757299422930306</v>
      </c>
      <c r="BA534" s="213">
        <f t="shared" si="646"/>
        <v>0.25857892755392875</v>
      </c>
      <c r="BB534" s="213">
        <f t="shared" si="647"/>
        <v>0.74142107244607125</v>
      </c>
      <c r="BC534" s="38">
        <v>0.26624187071934702</v>
      </c>
      <c r="BD534" s="38">
        <f t="shared" si="648"/>
        <v>0.73375812928065298</v>
      </c>
      <c r="BE534" s="38">
        <v>0.328286448923784</v>
      </c>
      <c r="BF534" s="38">
        <f t="shared" si="648"/>
        <v>0.671713551076216</v>
      </c>
      <c r="BG534" s="38">
        <v>0.20326022389531001</v>
      </c>
      <c r="BH534" s="38">
        <f t="shared" si="649"/>
        <v>0.79673977610468993</v>
      </c>
      <c r="BI534" s="38">
        <v>0.25154056616731052</v>
      </c>
      <c r="BJ534" s="38">
        <v>0.74845943383268954</v>
      </c>
      <c r="BK534" s="39">
        <v>0.25919153739953699</v>
      </c>
      <c r="BL534" s="39">
        <f t="shared" si="650"/>
        <v>0.74080846260046296</v>
      </c>
      <c r="BM534" s="39">
        <v>0.32193358291045698</v>
      </c>
      <c r="BN534" s="39">
        <f t="shared" si="651"/>
        <v>0.67806641708954296</v>
      </c>
      <c r="BO534" s="39">
        <v>0.19590603996838599</v>
      </c>
      <c r="BP534" s="39">
        <f t="shared" si="639"/>
        <v>0.80409396003161404</v>
      </c>
      <c r="BQ534" s="39">
        <v>0.24451087904871915</v>
      </c>
      <c r="BR534" s="39">
        <f t="shared" si="652"/>
        <v>0.75548912095128085</v>
      </c>
      <c r="BS534" s="48">
        <v>0.87374977829976397</v>
      </c>
      <c r="BT534" s="49">
        <v>0.126250221700236</v>
      </c>
      <c r="BU534" s="219"/>
      <c r="CP534" s="21"/>
      <c r="CR534" s="21"/>
      <c r="CS534" s="22"/>
      <c r="CT534" s="22"/>
    </row>
    <row r="535" spans="38:98" x14ac:dyDescent="0.25">
      <c r="AL535" s="6">
        <v>528</v>
      </c>
      <c r="AM535" s="24">
        <v>0.27193971130251698</v>
      </c>
      <c r="AN535" s="24">
        <f t="shared" si="640"/>
        <v>0.72806028869748296</v>
      </c>
      <c r="AO535" s="24">
        <v>0.328177281504413</v>
      </c>
      <c r="AP535" s="24">
        <f t="shared" si="641"/>
        <v>0.67182271849558695</v>
      </c>
      <c r="AQ535" s="24">
        <v>0.18442606855712301</v>
      </c>
      <c r="AR535" s="24">
        <f t="shared" si="642"/>
        <v>0.81557393144287693</v>
      </c>
      <c r="AS535" s="24">
        <f t="shared" si="643"/>
        <v>0.24461807678607184</v>
      </c>
      <c r="AT535" s="25">
        <f t="shared" si="609"/>
        <v>0.75538192321392805</v>
      </c>
      <c r="AU535" s="213">
        <v>0.28352777887299502</v>
      </c>
      <c r="AV535" s="213">
        <f t="shared" si="644"/>
        <v>0.71647222112700493</v>
      </c>
      <c r="AW535" s="213">
        <v>0.33803966690154402</v>
      </c>
      <c r="AX535" s="213">
        <f t="shared" ref="AX535" si="667">1-AW535</f>
        <v>0.66196033309845603</v>
      </c>
      <c r="AY535" s="213">
        <v>0.20280758219629699</v>
      </c>
      <c r="AZ535" s="213">
        <f t="shared" si="655"/>
        <v>0.79719241780370298</v>
      </c>
      <c r="BA535" s="213">
        <f t="shared" si="646"/>
        <v>0.2589342226482802</v>
      </c>
      <c r="BB535" s="213">
        <f t="shared" si="647"/>
        <v>0.74106577735171975</v>
      </c>
      <c r="BC535" s="38">
        <v>0.26656189989720402</v>
      </c>
      <c r="BD535" s="38">
        <f t="shared" si="648"/>
        <v>0.73343810010279598</v>
      </c>
      <c r="BE535" s="38">
        <v>0.32859469690621901</v>
      </c>
      <c r="BF535" s="38">
        <f t="shared" si="648"/>
        <v>0.67140530309378099</v>
      </c>
      <c r="BG535" s="38">
        <v>0.203643783551304</v>
      </c>
      <c r="BH535" s="38">
        <f t="shared" si="649"/>
        <v>0.79635621644869603</v>
      </c>
      <c r="BI535" s="38">
        <v>0.25188710969016348</v>
      </c>
      <c r="BJ535" s="38">
        <v>0.74811289030983663</v>
      </c>
      <c r="BK535" s="39">
        <v>0.25951180035711402</v>
      </c>
      <c r="BL535" s="39">
        <f t="shared" si="650"/>
        <v>0.74048819964288604</v>
      </c>
      <c r="BM535" s="39">
        <v>0.32223209939248099</v>
      </c>
      <c r="BN535" s="39">
        <f t="shared" si="651"/>
        <v>0.67776790060751901</v>
      </c>
      <c r="BO535" s="39">
        <v>0.19628019703782501</v>
      </c>
      <c r="BP535" s="39">
        <f t="shared" si="639"/>
        <v>0.80371980296217505</v>
      </c>
      <c r="BQ535" s="39">
        <v>0.24485093160837548</v>
      </c>
      <c r="BR535" s="39">
        <f t="shared" si="652"/>
        <v>0.75514906839162454</v>
      </c>
      <c r="BS535" s="48">
        <v>0.873987030410042</v>
      </c>
      <c r="BT535" s="49">
        <v>0.126012969589958</v>
      </c>
      <c r="BU535" s="219"/>
      <c r="CP535" s="21"/>
      <c r="CR535" s="21"/>
      <c r="CS535" s="22"/>
      <c r="CT535" s="22"/>
    </row>
    <row r="536" spans="38:98" x14ac:dyDescent="0.25">
      <c r="AL536" s="6">
        <v>529</v>
      </c>
      <c r="AM536" s="24">
        <v>0.27226193403221799</v>
      </c>
      <c r="AN536" s="24">
        <f t="shared" si="640"/>
        <v>0.72773806596778201</v>
      </c>
      <c r="AO536" s="24">
        <v>0.328463041842879</v>
      </c>
      <c r="AP536" s="24">
        <f t="shared" si="641"/>
        <v>0.671536958157121</v>
      </c>
      <c r="AQ536" s="24">
        <v>0.184769354241856</v>
      </c>
      <c r="AR536" s="24">
        <f t="shared" si="642"/>
        <v>0.81523064575814397</v>
      </c>
      <c r="AS536" s="24">
        <f t="shared" si="643"/>
        <v>0.24494160212510352</v>
      </c>
      <c r="AT536" s="25">
        <f t="shared" si="609"/>
        <v>0.75505839787489659</v>
      </c>
      <c r="AU536" s="213">
        <v>0.28386694516027899</v>
      </c>
      <c r="AV536" s="213">
        <f t="shared" si="644"/>
        <v>0.71613305483972101</v>
      </c>
      <c r="AW536" s="213">
        <v>0.33836537994225502</v>
      </c>
      <c r="AX536" s="213">
        <f t="shared" ref="AX536" si="668">1-AW536</f>
        <v>0.66163462005774498</v>
      </c>
      <c r="AY536" s="213">
        <v>0.203188085670819</v>
      </c>
      <c r="AZ536" s="213">
        <f t="shared" si="655"/>
        <v>0.79681191432918097</v>
      </c>
      <c r="BA536" s="213">
        <f t="shared" si="646"/>
        <v>0.25928930979498188</v>
      </c>
      <c r="BB536" s="213">
        <f t="shared" si="647"/>
        <v>0.74071069020501812</v>
      </c>
      <c r="BC536" s="38">
        <v>0.266881667354948</v>
      </c>
      <c r="BD536" s="38">
        <f t="shared" si="648"/>
        <v>0.733118332645052</v>
      </c>
      <c r="BE536" s="38">
        <v>0.32890261425386302</v>
      </c>
      <c r="BF536" s="38">
        <f t="shared" si="648"/>
        <v>0.67109738574613698</v>
      </c>
      <c r="BG536" s="38">
        <v>0.20402724938122799</v>
      </c>
      <c r="BH536" s="38">
        <f t="shared" si="649"/>
        <v>0.79597275061877204</v>
      </c>
      <c r="BI536" s="38">
        <v>0.25223345287378723</v>
      </c>
      <c r="BJ536" s="38">
        <v>0.74776654712621282</v>
      </c>
      <c r="BK536" s="39">
        <v>0.25983185693081801</v>
      </c>
      <c r="BL536" s="39">
        <f t="shared" si="650"/>
        <v>0.74016814306918199</v>
      </c>
      <c r="BM536" s="39">
        <v>0.32253030587581999</v>
      </c>
      <c r="BN536" s="39">
        <f t="shared" si="651"/>
        <v>0.67746969412418001</v>
      </c>
      <c r="BO536" s="39">
        <v>0.196654283282682</v>
      </c>
      <c r="BP536" s="39">
        <f t="shared" si="639"/>
        <v>0.80334571671731803</v>
      </c>
      <c r="BQ536" s="39">
        <v>0.2451908163100259</v>
      </c>
      <c r="BR536" s="39">
        <f t="shared" si="652"/>
        <v>0.75480918368997418</v>
      </c>
      <c r="BS536" s="48">
        <v>0.87422340810219001</v>
      </c>
      <c r="BT536" s="42">
        <v>0.12577659189780999</v>
      </c>
      <c r="BU536" s="219"/>
      <c r="CP536" s="21"/>
      <c r="CR536" s="21"/>
      <c r="CS536" s="22"/>
      <c r="CT536" s="22"/>
    </row>
    <row r="537" spans="38:98" x14ac:dyDescent="0.25">
      <c r="AL537" s="6">
        <v>530</v>
      </c>
      <c r="AM537" s="24">
        <v>0.27258428264429602</v>
      </c>
      <c r="AN537" s="24">
        <f t="shared" si="640"/>
        <v>0.72741571735570398</v>
      </c>
      <c r="AO537" s="24">
        <v>0.328748410480869</v>
      </c>
      <c r="AP537" s="24">
        <f t="shared" si="641"/>
        <v>0.671251589519131</v>
      </c>
      <c r="AQ537" s="24">
        <v>0.18511259892749701</v>
      </c>
      <c r="AR537" s="24">
        <f t="shared" si="642"/>
        <v>0.81488740107250301</v>
      </c>
      <c r="AS537" s="24">
        <f t="shared" si="643"/>
        <v>0.24526505753698025</v>
      </c>
      <c r="AT537" s="25">
        <f t="shared" si="609"/>
        <v>0.75473494246301964</v>
      </c>
      <c r="AU537" s="213">
        <v>0.28420580197564599</v>
      </c>
      <c r="AV537" s="213">
        <f t="shared" si="644"/>
        <v>0.71579419802435407</v>
      </c>
      <c r="AW537" s="213">
        <v>0.33869075411667698</v>
      </c>
      <c r="AX537" s="213">
        <f t="shared" ref="AX537" si="669">1-AW537</f>
        <v>0.66130924588332296</v>
      </c>
      <c r="AY537" s="213">
        <v>0.20356851590987099</v>
      </c>
      <c r="AZ537" s="213">
        <f t="shared" si="655"/>
        <v>0.79643148409012898</v>
      </c>
      <c r="BA537" s="213">
        <f t="shared" si="646"/>
        <v>0.25964418937782663</v>
      </c>
      <c r="BB537" s="213">
        <f t="shared" si="647"/>
        <v>0.74035581062217348</v>
      </c>
      <c r="BC537" s="38">
        <v>0.26720117443993002</v>
      </c>
      <c r="BD537" s="38">
        <f t="shared" si="648"/>
        <v>0.73279882556006992</v>
      </c>
      <c r="BE537" s="38">
        <v>0.32921020225870401</v>
      </c>
      <c r="BF537" s="38">
        <f t="shared" si="648"/>
        <v>0.67078979774129599</v>
      </c>
      <c r="BG537" s="38">
        <v>0.20441062120480999</v>
      </c>
      <c r="BH537" s="38">
        <f t="shared" si="649"/>
        <v>0.79558937879518998</v>
      </c>
      <c r="BI537" s="38">
        <v>0.25257959635009281</v>
      </c>
      <c r="BJ537" s="38">
        <v>0.74742040364990725</v>
      </c>
      <c r="BK537" s="39">
        <v>0.26015170666472798</v>
      </c>
      <c r="BL537" s="39">
        <f t="shared" si="650"/>
        <v>0.73984829333527202</v>
      </c>
      <c r="BM537" s="39">
        <v>0.32282820379771299</v>
      </c>
      <c r="BN537" s="39">
        <f t="shared" si="651"/>
        <v>0.67717179620228696</v>
      </c>
      <c r="BO537" s="39">
        <v>0.19702829816628301</v>
      </c>
      <c r="BP537" s="39">
        <f t="shared" si="639"/>
        <v>0.80297170183371702</v>
      </c>
      <c r="BQ537" s="39">
        <v>0.24553053309602985</v>
      </c>
      <c r="BR537" s="39">
        <f t="shared" si="652"/>
        <v>0.75446946690397021</v>
      </c>
      <c r="BS537" s="48">
        <v>0.87445891505471507</v>
      </c>
      <c r="BT537" s="49">
        <v>0.12554108494528499</v>
      </c>
      <c r="BU537" s="219"/>
      <c r="CP537" s="21"/>
      <c r="CR537" s="21"/>
      <c r="CS537" s="22"/>
      <c r="CT537" s="22"/>
    </row>
    <row r="538" spans="38:98" x14ac:dyDescent="0.25">
      <c r="AL538" s="6">
        <v>531</v>
      </c>
      <c r="AM538" s="24">
        <v>0.272906749400602</v>
      </c>
      <c r="AN538" s="24">
        <f t="shared" si="640"/>
        <v>0.727093250599398</v>
      </c>
      <c r="AO538" s="24">
        <v>0.32903339159612199</v>
      </c>
      <c r="AP538" s="24">
        <f t="shared" si="641"/>
        <v>0.67096660840387801</v>
      </c>
      <c r="AQ538" s="24">
        <v>0.18545580197950201</v>
      </c>
      <c r="AR538" s="24">
        <f t="shared" si="642"/>
        <v>0.81454419802049793</v>
      </c>
      <c r="AS538" s="24">
        <f t="shared" si="643"/>
        <v>0.24558844129186561</v>
      </c>
      <c r="AT538" s="25">
        <f t="shared" si="609"/>
        <v>0.75441155870813437</v>
      </c>
      <c r="AU538" s="213">
        <v>0.28454435004442502</v>
      </c>
      <c r="AV538" s="213">
        <f t="shared" si="644"/>
        <v>0.71545564995557498</v>
      </c>
      <c r="AW538" s="213">
        <v>0.33901579068464299</v>
      </c>
      <c r="AX538" s="213">
        <f t="shared" ref="AX538" si="670">1-AW538</f>
        <v>0.66098420931535706</v>
      </c>
      <c r="AY538" s="213">
        <v>0.203948872629062</v>
      </c>
      <c r="AZ538" s="213">
        <f t="shared" si="655"/>
        <v>0.79605112737093797</v>
      </c>
      <c r="BA538" s="213">
        <f t="shared" si="646"/>
        <v>0.25999886178060816</v>
      </c>
      <c r="BB538" s="213">
        <f t="shared" si="647"/>
        <v>0.74000113821939184</v>
      </c>
      <c r="BC538" s="38">
        <v>0.26752042249949898</v>
      </c>
      <c r="BD538" s="38">
        <f t="shared" si="648"/>
        <v>0.73247957750050108</v>
      </c>
      <c r="BE538" s="38">
        <v>0.32951746221273298</v>
      </c>
      <c r="BF538" s="38">
        <f t="shared" si="648"/>
        <v>0.67048253778726696</v>
      </c>
      <c r="BG538" s="38">
        <v>0.20479389884177601</v>
      </c>
      <c r="BH538" s="38">
        <f t="shared" si="649"/>
        <v>0.79520610115822399</v>
      </c>
      <c r="BI538" s="38">
        <v>0.25292554075099022</v>
      </c>
      <c r="BJ538" s="38">
        <v>0.74707445924900984</v>
      </c>
      <c r="BK538" s="39">
        <v>0.26047134910292102</v>
      </c>
      <c r="BL538" s="39">
        <f t="shared" si="650"/>
        <v>0.73952865089707898</v>
      </c>
      <c r="BM538" s="39">
        <v>0.32312579459539498</v>
      </c>
      <c r="BN538" s="39">
        <f t="shared" si="651"/>
        <v>0.67687420540460508</v>
      </c>
      <c r="BO538" s="39">
        <v>0.19740224115195201</v>
      </c>
      <c r="BP538" s="39">
        <f t="shared" si="639"/>
        <v>0.80259775884804796</v>
      </c>
      <c r="BQ538" s="39">
        <v>0.24587008190874432</v>
      </c>
      <c r="BR538" s="39">
        <f t="shared" si="652"/>
        <v>0.75412991809125574</v>
      </c>
      <c r="BS538" s="48">
        <v>0.87469355494612699</v>
      </c>
      <c r="BT538" s="49">
        <v>0.12530644505387301</v>
      </c>
      <c r="BU538" s="219"/>
      <c r="CP538" s="21"/>
      <c r="CR538" s="21"/>
      <c r="CS538" s="22"/>
      <c r="CT538" s="22"/>
    </row>
    <row r="539" spans="38:98" x14ac:dyDescent="0.25">
      <c r="AL539" s="6">
        <v>532</v>
      </c>
      <c r="AM539" s="24">
        <v>0.27322932656298599</v>
      </c>
      <c r="AN539" s="24">
        <f t="shared" si="640"/>
        <v>0.72677067343701407</v>
      </c>
      <c r="AO539" s="24">
        <v>0.32931798936638301</v>
      </c>
      <c r="AP539" s="24">
        <f t="shared" si="641"/>
        <v>0.67068201063361699</v>
      </c>
      <c r="AQ539" s="24">
        <v>0.185798962763328</v>
      </c>
      <c r="AR539" s="24">
        <f t="shared" si="642"/>
        <v>0.81420103723667203</v>
      </c>
      <c r="AS539" s="24">
        <f t="shared" si="643"/>
        <v>0.24591175165992463</v>
      </c>
      <c r="AT539" s="25">
        <f t="shared" si="609"/>
        <v>0.75408824834007548</v>
      </c>
      <c r="AU539" s="213">
        <v>0.284882590091946</v>
      </c>
      <c r="AV539" s="213">
        <f t="shared" si="644"/>
        <v>0.71511740990805395</v>
      </c>
      <c r="AW539" s="213">
        <v>0.339340490905986</v>
      </c>
      <c r="AX539" s="213">
        <f t="shared" ref="AX539" si="671">1-AW539</f>
        <v>0.66065950909401394</v>
      </c>
      <c r="AY539" s="213">
        <v>0.204329155543998</v>
      </c>
      <c r="AZ539" s="213">
        <f t="shared" si="655"/>
        <v>0.795670844456002</v>
      </c>
      <c r="BA539" s="213">
        <f t="shared" si="646"/>
        <v>0.26035332738711914</v>
      </c>
      <c r="BB539" s="213">
        <f t="shared" si="647"/>
        <v>0.73964667261288086</v>
      </c>
      <c r="BC539" s="38">
        <v>0.26783941288100299</v>
      </c>
      <c r="BD539" s="38">
        <f t="shared" si="648"/>
        <v>0.73216058711899701</v>
      </c>
      <c r="BE539" s="38">
        <v>0.32982439540794001</v>
      </c>
      <c r="BF539" s="38">
        <f t="shared" si="648"/>
        <v>0.67017560459205994</v>
      </c>
      <c r="BG539" s="38">
        <v>0.20517708211185301</v>
      </c>
      <c r="BH539" s="38">
        <f t="shared" si="649"/>
        <v>0.79482291788814696</v>
      </c>
      <c r="BI539" s="38">
        <v>0.25327128670838955</v>
      </c>
      <c r="BJ539" s="38">
        <v>0.7467287132916105</v>
      </c>
      <c r="BK539" s="39">
        <v>0.26079078378947801</v>
      </c>
      <c r="BL539" s="39">
        <f t="shared" si="650"/>
        <v>0.73920921621052194</v>
      </c>
      <c r="BM539" s="39">
        <v>0.32342307970610601</v>
      </c>
      <c r="BN539" s="39">
        <f t="shared" si="651"/>
        <v>0.67657692029389405</v>
      </c>
      <c r="BO539" s="39">
        <v>0.19777611170301401</v>
      </c>
      <c r="BP539" s="39">
        <f t="shared" si="639"/>
        <v>0.80222388829698599</v>
      </c>
      <c r="BQ539" s="39">
        <v>0.24620946269052901</v>
      </c>
      <c r="BR539" s="39">
        <f t="shared" si="652"/>
        <v>0.7537905373094711</v>
      </c>
      <c r="BS539" s="48">
        <v>0.87492733145493307</v>
      </c>
      <c r="BT539" s="49">
        <v>0.12507266854506699</v>
      </c>
      <c r="BU539" s="219"/>
      <c r="CP539" s="21"/>
      <c r="CR539" s="21"/>
      <c r="CS539" s="22"/>
      <c r="CT539" s="22"/>
    </row>
    <row r="540" spans="38:98" x14ac:dyDescent="0.25">
      <c r="AL540" s="6">
        <v>533</v>
      </c>
      <c r="AM540" s="24">
        <v>0.27355200639330102</v>
      </c>
      <c r="AN540" s="24">
        <f t="shared" si="640"/>
        <v>0.72644799360669898</v>
      </c>
      <c r="AO540" s="24">
        <v>0.32960220796939299</v>
      </c>
      <c r="AP540" s="24">
        <f t="shared" si="641"/>
        <v>0.67039779203060701</v>
      </c>
      <c r="AQ540" s="24">
        <v>0.186142080644431</v>
      </c>
      <c r="AR540" s="24">
        <f t="shared" si="642"/>
        <v>0.81385791935556906</v>
      </c>
      <c r="AS540" s="24">
        <f t="shared" si="643"/>
        <v>0.24623498691132195</v>
      </c>
      <c r="AT540" s="25">
        <f t="shared" si="609"/>
        <v>0.75376501308867805</v>
      </c>
      <c r="AU540" s="213">
        <v>0.28522052284353899</v>
      </c>
      <c r="AV540" s="213">
        <f t="shared" si="644"/>
        <v>0.71477947715646106</v>
      </c>
      <c r="AW540" s="213">
        <v>0.33966485604053698</v>
      </c>
      <c r="AX540" s="213">
        <f t="shared" ref="AX540" si="672">1-AW540</f>
        <v>0.66033514395946302</v>
      </c>
      <c r="AY540" s="213">
        <v>0.204709364370289</v>
      </c>
      <c r="AZ540" s="213">
        <f t="shared" si="655"/>
        <v>0.79529063562971103</v>
      </c>
      <c r="BA540" s="213">
        <f t="shared" si="646"/>
        <v>0.26070758658115356</v>
      </c>
      <c r="BB540" s="213">
        <f t="shared" si="647"/>
        <v>0.73929241341884655</v>
      </c>
      <c r="BC540" s="38">
        <v>0.26815814693179302</v>
      </c>
      <c r="BD540" s="38">
        <f t="shared" si="648"/>
        <v>0.73184185306820693</v>
      </c>
      <c r="BE540" s="38">
        <v>0.33013100313631299</v>
      </c>
      <c r="BF540" s="38">
        <f t="shared" si="648"/>
        <v>0.66986899686368706</v>
      </c>
      <c r="BG540" s="38">
        <v>0.20556017083476699</v>
      </c>
      <c r="BH540" s="38">
        <f t="shared" si="649"/>
        <v>0.79443982916523304</v>
      </c>
      <c r="BI540" s="38">
        <v>0.25361683485420067</v>
      </c>
      <c r="BJ540" s="38">
        <v>0.74638316514579939</v>
      </c>
      <c r="BK540" s="39">
        <v>0.26111001026847602</v>
      </c>
      <c r="BL540" s="39">
        <f t="shared" si="650"/>
        <v>0.73888998973152398</v>
      </c>
      <c r="BM540" s="39">
        <v>0.32372006056708402</v>
      </c>
      <c r="BN540" s="39">
        <f t="shared" si="651"/>
        <v>0.67627993943291598</v>
      </c>
      <c r="BO540" s="39">
        <v>0.198149909282794</v>
      </c>
      <c r="BP540" s="39">
        <f t="shared" si="639"/>
        <v>0.80185009071720603</v>
      </c>
      <c r="BQ540" s="39">
        <v>0.24654867538374214</v>
      </c>
      <c r="BR540" s="39">
        <f t="shared" si="652"/>
        <v>0.75345132461625797</v>
      </c>
      <c r="BS540" s="48">
        <v>0.875160248259642</v>
      </c>
      <c r="BT540" s="49">
        <v>0.124839751740358</v>
      </c>
      <c r="BU540" s="219"/>
      <c r="CP540" s="21"/>
      <c r="CR540" s="21"/>
      <c r="CS540" s="22"/>
      <c r="CT540" s="22"/>
    </row>
    <row r="541" spans="38:98" x14ac:dyDescent="0.25">
      <c r="AL541" s="6">
        <v>534</v>
      </c>
      <c r="AM541" s="24">
        <v>0.27387478115339697</v>
      </c>
      <c r="AN541" s="24">
        <f t="shared" si="640"/>
        <v>0.72612521884660297</v>
      </c>
      <c r="AO541" s="24">
        <v>0.32988605158289402</v>
      </c>
      <c r="AP541" s="24">
        <f t="shared" si="641"/>
        <v>0.67011394841710592</v>
      </c>
      <c r="AQ541" s="24">
        <v>0.18648515498826701</v>
      </c>
      <c r="AR541" s="24">
        <f t="shared" si="642"/>
        <v>0.81351484501173299</v>
      </c>
      <c r="AS541" s="24">
        <f t="shared" si="643"/>
        <v>0.24655814531622153</v>
      </c>
      <c r="AT541" s="25">
        <f t="shared" si="609"/>
        <v>0.75344185468377844</v>
      </c>
      <c r="AU541" s="213">
        <v>0.28555814902453402</v>
      </c>
      <c r="AV541" s="213">
        <f t="shared" si="644"/>
        <v>0.71444185097546598</v>
      </c>
      <c r="AW541" s="213">
        <v>0.33998888734812899</v>
      </c>
      <c r="AX541" s="213">
        <f t="shared" ref="AX541" si="673">1-AW541</f>
        <v>0.66001111265187107</v>
      </c>
      <c r="AY541" s="213">
        <v>0.20508949882354299</v>
      </c>
      <c r="AZ541" s="213">
        <f t="shared" si="655"/>
        <v>0.79491050117645701</v>
      </c>
      <c r="BA541" s="213">
        <f t="shared" si="646"/>
        <v>0.26106163974650498</v>
      </c>
      <c r="BB541" s="213">
        <f t="shared" si="647"/>
        <v>0.73893836025349513</v>
      </c>
      <c r="BC541" s="38">
        <v>0.26847662599921901</v>
      </c>
      <c r="BD541" s="38">
        <f t="shared" si="648"/>
        <v>0.73152337400078093</v>
      </c>
      <c r="BE541" s="38">
        <v>0.33043728668984401</v>
      </c>
      <c r="BF541" s="38">
        <f t="shared" si="648"/>
        <v>0.66956271331015604</v>
      </c>
      <c r="BG541" s="38">
        <v>0.205943164830244</v>
      </c>
      <c r="BH541" s="38">
        <f t="shared" si="649"/>
        <v>0.794056835169756</v>
      </c>
      <c r="BI541" s="38">
        <v>0.25396218582033425</v>
      </c>
      <c r="BJ541" s="38">
        <v>0.74603781417966575</v>
      </c>
      <c r="BK541" s="39">
        <v>0.26142902808399399</v>
      </c>
      <c r="BL541" s="39">
        <f t="shared" si="650"/>
        <v>0.73857097191600607</v>
      </c>
      <c r="BM541" s="39">
        <v>0.32401673861556601</v>
      </c>
      <c r="BN541" s="39">
        <f t="shared" si="651"/>
        <v>0.67598326138443399</v>
      </c>
      <c r="BO541" s="39">
        <v>0.19852363335461801</v>
      </c>
      <c r="BP541" s="39">
        <f t="shared" si="639"/>
        <v>0.80147636664538202</v>
      </c>
      <c r="BQ541" s="39">
        <v>0.2468877199307426</v>
      </c>
      <c r="BR541" s="39">
        <f t="shared" si="652"/>
        <v>0.75311228006925746</v>
      </c>
      <c r="BS541" s="48">
        <v>0.87539230903876097</v>
      </c>
      <c r="BT541" s="49">
        <v>0.124607690961239</v>
      </c>
      <c r="BU541" s="219"/>
      <c r="CP541" s="21"/>
      <c r="CR541" s="21"/>
      <c r="CS541" s="22"/>
      <c r="CT541" s="22"/>
    </row>
    <row r="542" spans="38:98" x14ac:dyDescent="0.25">
      <c r="AL542" s="6">
        <v>535</v>
      </c>
      <c r="AM542" s="24">
        <v>0.27419764310512601</v>
      </c>
      <c r="AN542" s="24">
        <f t="shared" si="640"/>
        <v>0.72580235689487393</v>
      </c>
      <c r="AO542" s="24">
        <v>0.33016952438462799</v>
      </c>
      <c r="AP542" s="24">
        <f t="shared" si="641"/>
        <v>0.66983047561537201</v>
      </c>
      <c r="AQ542" s="24">
        <v>0.18682818516029301</v>
      </c>
      <c r="AR542" s="24">
        <f t="shared" si="642"/>
        <v>0.81317181483970702</v>
      </c>
      <c r="AS542" s="24">
        <f t="shared" si="643"/>
        <v>0.24688122514478827</v>
      </c>
      <c r="AT542" s="25">
        <f t="shared" si="609"/>
        <v>0.75311877485521173</v>
      </c>
      <c r="AU542" s="213">
        <v>0.285895469360259</v>
      </c>
      <c r="AV542" s="213">
        <f t="shared" si="644"/>
        <v>0.714104530639741</v>
      </c>
      <c r="AW542" s="213">
        <v>0.34031258608859499</v>
      </c>
      <c r="AX542" s="213">
        <f t="shared" ref="AX542" si="674">1-AW542</f>
        <v>0.65968741391140506</v>
      </c>
      <c r="AY542" s="213">
        <v>0.205469558619368</v>
      </c>
      <c r="AZ542" s="213">
        <f t="shared" si="655"/>
        <v>0.794530441380632</v>
      </c>
      <c r="BA542" s="213">
        <f t="shared" si="646"/>
        <v>0.2614154872669664</v>
      </c>
      <c r="BB542" s="213">
        <f t="shared" si="647"/>
        <v>0.7385845127330336</v>
      </c>
      <c r="BC542" s="38">
        <v>0.26879485143062898</v>
      </c>
      <c r="BD542" s="38">
        <f t="shared" si="648"/>
        <v>0.73120514856937102</v>
      </c>
      <c r="BE542" s="38">
        <v>0.33074324736052002</v>
      </c>
      <c r="BF542" s="38">
        <f t="shared" si="648"/>
        <v>0.66925675263947992</v>
      </c>
      <c r="BG542" s="38">
        <v>0.206326063918012</v>
      </c>
      <c r="BH542" s="38">
        <f t="shared" si="649"/>
        <v>0.793673936081988</v>
      </c>
      <c r="BI542" s="38">
        <v>0.25430734023870011</v>
      </c>
      <c r="BJ542" s="38">
        <v>0.74569265976129995</v>
      </c>
      <c r="BK542" s="39">
        <v>0.26174783678011099</v>
      </c>
      <c r="BL542" s="39">
        <f t="shared" si="650"/>
        <v>0.73825216321988907</v>
      </c>
      <c r="BM542" s="39">
        <v>0.32431311528878998</v>
      </c>
      <c r="BN542" s="39">
        <f t="shared" si="651"/>
        <v>0.67568688471121008</v>
      </c>
      <c r="BO542" s="39">
        <v>0.19889728338181101</v>
      </c>
      <c r="BP542" s="39">
        <f t="shared" si="639"/>
        <v>0.80110271661818899</v>
      </c>
      <c r="BQ542" s="39">
        <v>0.24722659627388918</v>
      </c>
      <c r="BR542" s="39">
        <f t="shared" si="652"/>
        <v>0.7527734037261109</v>
      </c>
      <c r="BS542" s="48">
        <v>0.87562351747080003</v>
      </c>
      <c r="BT542" s="49">
        <v>0.1243764825292</v>
      </c>
      <c r="BU542" s="219"/>
      <c r="CP542" s="21"/>
      <c r="CR542" s="21"/>
      <c r="CS542" s="22"/>
      <c r="CT542" s="22"/>
    </row>
    <row r="543" spans="38:98" x14ac:dyDescent="0.25">
      <c r="AL543" s="6">
        <v>536</v>
      </c>
      <c r="AM543" s="24">
        <v>0.27452058451033801</v>
      </c>
      <c r="AN543" s="24">
        <f t="shared" si="640"/>
        <v>0.72547941548966199</v>
      </c>
      <c r="AO543" s="24">
        <v>0.33045263055233898</v>
      </c>
      <c r="AP543" s="24">
        <f t="shared" si="641"/>
        <v>0.66954736944766102</v>
      </c>
      <c r="AQ543" s="24">
        <v>0.18717117052596599</v>
      </c>
      <c r="AR543" s="24">
        <f t="shared" si="642"/>
        <v>0.81282882947403401</v>
      </c>
      <c r="AS543" s="24">
        <f t="shared" si="643"/>
        <v>0.24720422466718711</v>
      </c>
      <c r="AT543" s="25">
        <f t="shared" si="609"/>
        <v>0.75279577533281294</v>
      </c>
      <c r="AU543" s="213">
        <v>0.286232484576046</v>
      </c>
      <c r="AV543" s="213">
        <f t="shared" si="644"/>
        <v>0.713767515423954</v>
      </c>
      <c r="AW543" s="213">
        <v>0.34063595352176601</v>
      </c>
      <c r="AX543" s="213">
        <f t="shared" ref="AX543" si="675">1-AW543</f>
        <v>0.65936404647823399</v>
      </c>
      <c r="AY543" s="213">
        <v>0.205849543473371</v>
      </c>
      <c r="AZ543" s="213">
        <f t="shared" si="655"/>
        <v>0.79415045652662897</v>
      </c>
      <c r="BA543" s="213">
        <f t="shared" si="646"/>
        <v>0.26176912952633108</v>
      </c>
      <c r="BB543" s="213">
        <f t="shared" si="647"/>
        <v>0.73823087047366887</v>
      </c>
      <c r="BC543" s="38">
        <v>0.26911282457337399</v>
      </c>
      <c r="BD543" s="38">
        <f t="shared" si="648"/>
        <v>0.73088717542662596</v>
      </c>
      <c r="BE543" s="38">
        <v>0.33104888644033298</v>
      </c>
      <c r="BF543" s="38">
        <f t="shared" si="648"/>
        <v>0.66895111355966708</v>
      </c>
      <c r="BG543" s="38">
        <v>0.206708867917796</v>
      </c>
      <c r="BH543" s="38">
        <f t="shared" si="649"/>
        <v>0.79329113208220403</v>
      </c>
      <c r="BI543" s="38">
        <v>0.2546522987412087</v>
      </c>
      <c r="BJ543" s="38">
        <v>0.74534770125879135</v>
      </c>
      <c r="BK543" s="39">
        <v>0.262066435900905</v>
      </c>
      <c r="BL543" s="39">
        <f t="shared" si="650"/>
        <v>0.73793356409909494</v>
      </c>
      <c r="BM543" s="39">
        <v>0.32460919202399402</v>
      </c>
      <c r="BN543" s="39">
        <f t="shared" si="651"/>
        <v>0.67539080797600604</v>
      </c>
      <c r="BO543" s="39">
        <v>0.19927085882769699</v>
      </c>
      <c r="BP543" s="39">
        <f t="shared" si="639"/>
        <v>0.80072914117230298</v>
      </c>
      <c r="BQ543" s="39">
        <v>0.24756530435553981</v>
      </c>
      <c r="BR543" s="39">
        <f t="shared" si="652"/>
        <v>0.75243469564446019</v>
      </c>
      <c r="BS543" s="48">
        <v>0.875853877234265</v>
      </c>
      <c r="BT543" s="49">
        <v>0.124146122765735</v>
      </c>
      <c r="BU543" s="219"/>
      <c r="CP543" s="21"/>
      <c r="CR543" s="21"/>
      <c r="CS543" s="22"/>
      <c r="CT543" s="22"/>
    </row>
    <row r="544" spans="38:98" x14ac:dyDescent="0.25">
      <c r="AL544" s="6">
        <v>537</v>
      </c>
      <c r="AM544" s="24">
        <v>0.27484359763088601</v>
      </c>
      <c r="AN544" s="24">
        <f t="shared" si="640"/>
        <v>0.72515640236911394</v>
      </c>
      <c r="AO544" s="24">
        <v>0.33073537426376798</v>
      </c>
      <c r="AP544" s="24">
        <f t="shared" si="641"/>
        <v>0.66926462573623202</v>
      </c>
      <c r="AQ544" s="24">
        <v>0.18751411045074101</v>
      </c>
      <c r="AR544" s="24">
        <f t="shared" si="642"/>
        <v>0.81248588954925904</v>
      </c>
      <c r="AS544" s="24">
        <f t="shared" si="643"/>
        <v>0.24752714215358218</v>
      </c>
      <c r="AT544" s="25">
        <f t="shared" si="609"/>
        <v>0.75247285784641793</v>
      </c>
      <c r="AU544" s="213">
        <v>0.28656919539722298</v>
      </c>
      <c r="AV544" s="213">
        <f t="shared" si="644"/>
        <v>0.71343080460277708</v>
      </c>
      <c r="AW544" s="213">
        <v>0.340958990907475</v>
      </c>
      <c r="AX544" s="213">
        <f t="shared" ref="AX544" si="676">1-AW544</f>
        <v>0.65904100909252494</v>
      </c>
      <c r="AY544" s="213">
        <v>0.206229453101161</v>
      </c>
      <c r="AZ544" s="213">
        <f t="shared" si="655"/>
        <v>0.79377054689883897</v>
      </c>
      <c r="BA544" s="213">
        <f t="shared" si="646"/>
        <v>0.26212256690839242</v>
      </c>
      <c r="BB544" s="213">
        <f t="shared" si="647"/>
        <v>0.73787743309160758</v>
      </c>
      <c r="BC544" s="38">
        <v>0.26943054677480299</v>
      </c>
      <c r="BD544" s="38">
        <f t="shared" si="648"/>
        <v>0.73056945322519695</v>
      </c>
      <c r="BE544" s="38">
        <v>0.33135420522127101</v>
      </c>
      <c r="BF544" s="38">
        <f t="shared" si="648"/>
        <v>0.66864579477872899</v>
      </c>
      <c r="BG544" s="38">
        <v>0.20709157664932401</v>
      </c>
      <c r="BH544" s="38">
        <f t="shared" si="649"/>
        <v>0.79290842335067602</v>
      </c>
      <c r="BI544" s="38">
        <v>0.25499706195977029</v>
      </c>
      <c r="BJ544" s="38">
        <v>0.74500293804022966</v>
      </c>
      <c r="BK544" s="39">
        <v>0.26238482499045601</v>
      </c>
      <c r="BL544" s="39">
        <f t="shared" si="650"/>
        <v>0.73761517500954399</v>
      </c>
      <c r="BM544" s="39">
        <v>0.32490497025841603</v>
      </c>
      <c r="BN544" s="39">
        <f t="shared" si="651"/>
        <v>0.67509502974158397</v>
      </c>
      <c r="BO544" s="39">
        <v>0.199644359155602</v>
      </c>
      <c r="BP544" s="39">
        <f t="shared" si="639"/>
        <v>0.80035564084439803</v>
      </c>
      <c r="BQ544" s="39">
        <v>0.247903844118054</v>
      </c>
      <c r="BR544" s="39">
        <f t="shared" si="652"/>
        <v>0.75209615588194612</v>
      </c>
      <c r="BS544" s="48">
        <v>0.87608339200766605</v>
      </c>
      <c r="BT544" s="49">
        <v>0.123916607992334</v>
      </c>
      <c r="BU544" s="219"/>
      <c r="CP544" s="21"/>
      <c r="CR544" s="21"/>
      <c r="CS544" s="22"/>
      <c r="CT544" s="22"/>
    </row>
    <row r="545" spans="38:98" x14ac:dyDescent="0.25">
      <c r="AL545" s="6">
        <v>538</v>
      </c>
      <c r="AM545" s="24">
        <v>0.275166674728619</v>
      </c>
      <c r="AN545" s="24">
        <f t="shared" si="640"/>
        <v>0.724833325271381</v>
      </c>
      <c r="AO545" s="24">
        <v>0.33101775969665598</v>
      </c>
      <c r="AP545" s="24">
        <f t="shared" si="641"/>
        <v>0.66898224030334408</v>
      </c>
      <c r="AQ545" s="24">
        <v>0.18785700430007601</v>
      </c>
      <c r="AR545" s="24">
        <f t="shared" si="642"/>
        <v>0.81214299569992399</v>
      </c>
      <c r="AS545" s="24">
        <f t="shared" si="643"/>
        <v>0.24784997587413773</v>
      </c>
      <c r="AT545" s="25">
        <f t="shared" si="609"/>
        <v>0.75215002412586229</v>
      </c>
      <c r="AU545" s="213">
        <v>0.28690560254912101</v>
      </c>
      <c r="AV545" s="213">
        <f t="shared" si="644"/>
        <v>0.71309439745087899</v>
      </c>
      <c r="AW545" s="213">
        <v>0.34128169950555498</v>
      </c>
      <c r="AX545" s="213">
        <f t="shared" ref="AX545" si="677">1-AW545</f>
        <v>0.65871830049444502</v>
      </c>
      <c r="AY545" s="213">
        <v>0.20660928721834601</v>
      </c>
      <c r="AZ545" s="213">
        <f t="shared" si="655"/>
        <v>0.79339071278165396</v>
      </c>
      <c r="BA545" s="213">
        <f t="shared" si="646"/>
        <v>0.26247579979694435</v>
      </c>
      <c r="BB545" s="213">
        <f t="shared" si="647"/>
        <v>0.73752420020305576</v>
      </c>
      <c r="BC545" s="38">
        <v>0.269748019382265</v>
      </c>
      <c r="BD545" s="38">
        <f t="shared" si="648"/>
        <v>0.730251980617735</v>
      </c>
      <c r="BE545" s="38">
        <v>0.33165920499532497</v>
      </c>
      <c r="BF545" s="38">
        <f t="shared" si="648"/>
        <v>0.66834079500467503</v>
      </c>
      <c r="BG545" s="38">
        <v>0.207474189932322</v>
      </c>
      <c r="BH545" s="38">
        <f t="shared" si="649"/>
        <v>0.79252581006767797</v>
      </c>
      <c r="BI545" s="38">
        <v>0.25534163052629505</v>
      </c>
      <c r="BJ545" s="38">
        <v>0.74465836947370501</v>
      </c>
      <c r="BK545" s="39">
        <v>0.26270300359284099</v>
      </c>
      <c r="BL545" s="39">
        <f t="shared" si="650"/>
        <v>0.73729699640715896</v>
      </c>
      <c r="BM545" s="39">
        <v>0.32520045142929399</v>
      </c>
      <c r="BN545" s="39">
        <f t="shared" si="651"/>
        <v>0.67479954857070601</v>
      </c>
      <c r="BO545" s="39">
        <v>0.20001778382884999</v>
      </c>
      <c r="BP545" s="39">
        <f t="shared" si="639"/>
        <v>0.79998221617115006</v>
      </c>
      <c r="BQ545" s="39">
        <v>0.24824221550378933</v>
      </c>
      <c r="BR545" s="39">
        <f t="shared" si="652"/>
        <v>0.75175778449621067</v>
      </c>
      <c r="BS545" s="48">
        <v>0.87631206546951002</v>
      </c>
      <c r="BT545" s="49">
        <v>0.12368793453049</v>
      </c>
      <c r="BU545" s="219"/>
      <c r="CP545" s="21"/>
      <c r="CR545" s="21"/>
      <c r="CS545" s="22"/>
      <c r="CT545" s="22"/>
    </row>
    <row r="546" spans="38:98" x14ac:dyDescent="0.25">
      <c r="AL546" s="6">
        <v>539</v>
      </c>
      <c r="AM546" s="24">
        <v>0.27548980806538997</v>
      </c>
      <c r="AN546" s="24">
        <f t="shared" si="640"/>
        <v>0.72451019193460997</v>
      </c>
      <c r="AO546" s="24">
        <v>0.33129979102874801</v>
      </c>
      <c r="AP546" s="24">
        <f t="shared" si="641"/>
        <v>0.66870020897125193</v>
      </c>
      <c r="AQ546" s="24">
        <v>0.188199851439426</v>
      </c>
      <c r="AR546" s="24">
        <f t="shared" si="642"/>
        <v>0.81180014856057403</v>
      </c>
      <c r="AS546" s="24">
        <f t="shared" si="643"/>
        <v>0.24817272409901892</v>
      </c>
      <c r="AT546" s="25">
        <f t="shared" si="609"/>
        <v>0.7518272759009812</v>
      </c>
      <c r="AU546" s="213">
        <v>0.287241706757069</v>
      </c>
      <c r="AV546" s="213">
        <f t="shared" si="644"/>
        <v>0.71275829324293105</v>
      </c>
      <c r="AW546" s="213">
        <v>0.34160408057583702</v>
      </c>
      <c r="AX546" s="213">
        <f t="shared" ref="AX546" si="678">1-AW546</f>
        <v>0.65839591942416298</v>
      </c>
      <c r="AY546" s="213">
        <v>0.20698904554053499</v>
      </c>
      <c r="AZ546" s="213">
        <f t="shared" si="655"/>
        <v>0.79301095445946501</v>
      </c>
      <c r="BA546" s="213">
        <f t="shared" si="646"/>
        <v>0.26282882857577999</v>
      </c>
      <c r="BB546" s="213">
        <f t="shared" si="647"/>
        <v>0.73717117142421995</v>
      </c>
      <c r="BC546" s="38">
        <v>0.27006524374310997</v>
      </c>
      <c r="BD546" s="38">
        <f t="shared" si="648"/>
        <v>0.72993475625689008</v>
      </c>
      <c r="BE546" s="38">
        <v>0.33196388705448499</v>
      </c>
      <c r="BF546" s="38">
        <f t="shared" si="648"/>
        <v>0.66803611294551501</v>
      </c>
      <c r="BG546" s="38">
        <v>0.207856707586516</v>
      </c>
      <c r="BH546" s="38">
        <f t="shared" si="649"/>
        <v>0.79214329241348402</v>
      </c>
      <c r="BI546" s="38">
        <v>0.25568600507269301</v>
      </c>
      <c r="BJ546" s="38">
        <v>0.74431399492730699</v>
      </c>
      <c r="BK546" s="39">
        <v>0.26302097125213902</v>
      </c>
      <c r="BL546" s="39">
        <f t="shared" si="650"/>
        <v>0.73697902874786103</v>
      </c>
      <c r="BM546" s="39">
        <v>0.32549563697386502</v>
      </c>
      <c r="BN546" s="39">
        <f t="shared" si="651"/>
        <v>0.67450436302613492</v>
      </c>
      <c r="BO546" s="39">
        <v>0.200391132310766</v>
      </c>
      <c r="BP546" s="39">
        <f t="shared" si="639"/>
        <v>0.799608867689234</v>
      </c>
      <c r="BQ546" s="39">
        <v>0.24858041845510442</v>
      </c>
      <c r="BR546" s="39">
        <f t="shared" si="652"/>
        <v>0.75141958154489563</v>
      </c>
      <c r="BS546" s="48">
        <v>0.87653990129830595</v>
      </c>
      <c r="BT546" s="49">
        <v>0.123460098701694</v>
      </c>
      <c r="BU546" s="219"/>
      <c r="CP546" s="21"/>
      <c r="CR546" s="21"/>
      <c r="CS546" s="22"/>
      <c r="CT546" s="22"/>
    </row>
    <row r="547" spans="38:98" x14ac:dyDescent="0.25">
      <c r="AL547" s="6">
        <v>540</v>
      </c>
      <c r="AM547" s="24">
        <v>0.27581298990304798</v>
      </c>
      <c r="AN547" s="24">
        <f t="shared" si="640"/>
        <v>0.72418701009695208</v>
      </c>
      <c r="AO547" s="24">
        <v>0.33158147243778402</v>
      </c>
      <c r="AP547" s="24">
        <f t="shared" si="641"/>
        <v>0.66841852756221598</v>
      </c>
      <c r="AQ547" s="24">
        <v>0.18854265123424799</v>
      </c>
      <c r="AR547" s="24">
        <f t="shared" si="642"/>
        <v>0.81145734876575204</v>
      </c>
      <c r="AS547" s="24">
        <f t="shared" si="643"/>
        <v>0.24849538509838928</v>
      </c>
      <c r="AT547" s="25">
        <f t="shared" si="609"/>
        <v>0.7515046149016108</v>
      </c>
      <c r="AU547" s="213">
        <v>0.28757750874639598</v>
      </c>
      <c r="AV547" s="213">
        <f t="shared" si="644"/>
        <v>0.71242249125360402</v>
      </c>
      <c r="AW547" s="213">
        <v>0.34192613537815503</v>
      </c>
      <c r="AX547" s="213">
        <f t="shared" ref="AX547" si="679">1-AW547</f>
        <v>0.65807386462184492</v>
      </c>
      <c r="AY547" s="213">
        <v>0.20736872778333501</v>
      </c>
      <c r="AZ547" s="213">
        <f t="shared" si="655"/>
        <v>0.79263127221666496</v>
      </c>
      <c r="BA547" s="213">
        <f t="shared" si="646"/>
        <v>0.2631816536286925</v>
      </c>
      <c r="BB547" s="213">
        <f t="shared" si="647"/>
        <v>0.73681834637130739</v>
      </c>
      <c r="BC547" s="38">
        <v>0.27038222120468802</v>
      </c>
      <c r="BD547" s="38">
        <f t="shared" si="648"/>
        <v>0.72961777879531198</v>
      </c>
      <c r="BE547" s="38">
        <v>0.33226825269073901</v>
      </c>
      <c r="BF547" s="38">
        <f t="shared" si="648"/>
        <v>0.66773174730926099</v>
      </c>
      <c r="BG547" s="38">
        <v>0.208239129431633</v>
      </c>
      <c r="BH547" s="38">
        <f t="shared" si="649"/>
        <v>0.79176087056836697</v>
      </c>
      <c r="BI547" s="38">
        <v>0.25603018623087448</v>
      </c>
      <c r="BJ547" s="38">
        <v>0.74396981376912552</v>
      </c>
      <c r="BK547" s="39">
        <v>0.26333872751242998</v>
      </c>
      <c r="BL547" s="39">
        <f t="shared" si="650"/>
        <v>0.73666127248757007</v>
      </c>
      <c r="BM547" s="39">
        <v>0.325790528329368</v>
      </c>
      <c r="BN547" s="39">
        <f t="shared" si="651"/>
        <v>0.67420947167063194</v>
      </c>
      <c r="BO547" s="39">
        <v>0.20076440406467599</v>
      </c>
      <c r="BP547" s="39">
        <f t="shared" si="639"/>
        <v>0.79923559593532401</v>
      </c>
      <c r="BQ547" s="39">
        <v>0.24891845291435891</v>
      </c>
      <c r="BR547" s="39">
        <f t="shared" si="652"/>
        <v>0.75108154708564112</v>
      </c>
      <c r="BS547" s="48">
        <v>0.87676690317256201</v>
      </c>
      <c r="BT547" s="49">
        <v>0.12323309682743799</v>
      </c>
      <c r="BU547" s="219"/>
      <c r="CP547" s="21"/>
      <c r="CR547" s="21"/>
      <c r="CS547" s="22"/>
      <c r="CT547" s="22"/>
    </row>
    <row r="548" spans="38:98" x14ac:dyDescent="0.25">
      <c r="AL548" s="6">
        <v>541</v>
      </c>
      <c r="AM548" s="24">
        <v>0.276136212503447</v>
      </c>
      <c r="AN548" s="24">
        <f t="shared" si="640"/>
        <v>0.723863787496553</v>
      </c>
      <c r="AO548" s="24">
        <v>0.33186280810150698</v>
      </c>
      <c r="AP548" s="24">
        <f t="shared" si="641"/>
        <v>0.66813719189849308</v>
      </c>
      <c r="AQ548" s="24">
        <v>0.18888540304999901</v>
      </c>
      <c r="AR548" s="24">
        <f t="shared" si="642"/>
        <v>0.81111459695000099</v>
      </c>
      <c r="AS548" s="24">
        <f t="shared" si="643"/>
        <v>0.24881795714241473</v>
      </c>
      <c r="AT548" s="25">
        <f t="shared" si="609"/>
        <v>0.75118204285758527</v>
      </c>
      <c r="AU548" s="213">
        <v>0.28791300924243302</v>
      </c>
      <c r="AV548" s="213">
        <f t="shared" si="644"/>
        <v>0.71208699075756698</v>
      </c>
      <c r="AW548" s="213">
        <v>0.34224786517234002</v>
      </c>
      <c r="AX548" s="213">
        <f t="shared" ref="AX548" si="680">1-AW548</f>
        <v>0.65775213482766004</v>
      </c>
      <c r="AY548" s="213">
        <v>0.20774833366235401</v>
      </c>
      <c r="AZ548" s="213">
        <f t="shared" si="655"/>
        <v>0.79225166633764599</v>
      </c>
      <c r="BA548" s="213">
        <f t="shared" si="646"/>
        <v>0.26353427533947527</v>
      </c>
      <c r="BB548" s="213">
        <f t="shared" si="647"/>
        <v>0.73646572466052473</v>
      </c>
      <c r="BC548" s="38">
        <v>0.270698953114348</v>
      </c>
      <c r="BD548" s="38">
        <f t="shared" si="648"/>
        <v>0.729301046885652</v>
      </c>
      <c r="BE548" s="38">
        <v>0.332572303196078</v>
      </c>
      <c r="BF548" s="38">
        <f t="shared" si="648"/>
        <v>0.667427696803922</v>
      </c>
      <c r="BG548" s="38">
        <v>0.2086214552874</v>
      </c>
      <c r="BH548" s="38">
        <f t="shared" si="649"/>
        <v>0.79137854471260005</v>
      </c>
      <c r="BI548" s="38">
        <v>0.25637417463274981</v>
      </c>
      <c r="BJ548" s="38">
        <v>0.7436258253672503</v>
      </c>
      <c r="BK548" s="39">
        <v>0.26365627191779101</v>
      </c>
      <c r="BL548" s="39">
        <f t="shared" si="650"/>
        <v>0.73634372808220894</v>
      </c>
      <c r="BM548" s="39">
        <v>0.32608512693303998</v>
      </c>
      <c r="BN548" s="39">
        <f t="shared" si="651"/>
        <v>0.67391487306695996</v>
      </c>
      <c r="BO548" s="39">
        <v>0.20113759855390501</v>
      </c>
      <c r="BP548" s="39">
        <f t="shared" si="639"/>
        <v>0.79886240144609499</v>
      </c>
      <c r="BQ548" s="39">
        <v>0.24925631882391069</v>
      </c>
      <c r="BR548" s="39">
        <f t="shared" si="652"/>
        <v>0.75074368117608925</v>
      </c>
      <c r="BS548" s="48">
        <v>0.87699307477078603</v>
      </c>
      <c r="BT548" s="49">
        <v>0.123006925229214</v>
      </c>
      <c r="BU548" s="219"/>
      <c r="CP548" s="21"/>
      <c r="CR548" s="21"/>
      <c r="CS548" s="22"/>
      <c r="CT548" s="22"/>
    </row>
    <row r="549" spans="38:98" x14ac:dyDescent="0.25">
      <c r="AL549" s="6">
        <v>542</v>
      </c>
      <c r="AM549" s="24">
        <v>0.27645946812843603</v>
      </c>
      <c r="AN549" s="24">
        <f t="shared" si="640"/>
        <v>0.72354053187156397</v>
      </c>
      <c r="AO549" s="24">
        <v>0.33214380219765899</v>
      </c>
      <c r="AP549" s="24">
        <f t="shared" si="641"/>
        <v>0.66785619780234096</v>
      </c>
      <c r="AQ549" s="24">
        <v>0.18922810625213499</v>
      </c>
      <c r="AR549" s="24">
        <f t="shared" si="642"/>
        <v>0.81077189374786496</v>
      </c>
      <c r="AS549" s="24">
        <f t="shared" si="643"/>
        <v>0.24914043850125883</v>
      </c>
      <c r="AT549" s="25">
        <f t="shared" si="609"/>
        <v>0.75085956149874111</v>
      </c>
      <c r="AU549" s="213">
        <v>0.28824820897050901</v>
      </c>
      <c r="AV549" s="213">
        <f t="shared" si="644"/>
        <v>0.71175179102949104</v>
      </c>
      <c r="AW549" s="213">
        <v>0.342569271218224</v>
      </c>
      <c r="AX549" s="213">
        <f t="shared" ref="AX549" si="681">1-AW549</f>
        <v>0.657430728781776</v>
      </c>
      <c r="AY549" s="213">
        <v>0.20812786289320101</v>
      </c>
      <c r="AZ549" s="213">
        <f t="shared" si="655"/>
        <v>0.79187213710679893</v>
      </c>
      <c r="BA549" s="213">
        <f t="shared" si="646"/>
        <v>0.26388669409192178</v>
      </c>
      <c r="BB549" s="213">
        <f t="shared" si="647"/>
        <v>0.73611330590807822</v>
      </c>
      <c r="BC549" s="38">
        <v>0.27101544081944001</v>
      </c>
      <c r="BD549" s="38">
        <f t="shared" si="648"/>
        <v>0.72898455918055993</v>
      </c>
      <c r="BE549" s="38">
        <v>0.33287603986249098</v>
      </c>
      <c r="BF549" s="38">
        <f t="shared" si="648"/>
        <v>0.66712396013750896</v>
      </c>
      <c r="BG549" s="38">
        <v>0.20900368497354299</v>
      </c>
      <c r="BH549" s="38">
        <f t="shared" si="649"/>
        <v>0.79099631502645695</v>
      </c>
      <c r="BI549" s="38">
        <v>0.25671797091022908</v>
      </c>
      <c r="BJ549" s="38">
        <v>0.74328202908977081</v>
      </c>
      <c r="BK549" s="39">
        <v>0.26397360401230102</v>
      </c>
      <c r="BL549" s="39">
        <f t="shared" si="650"/>
        <v>0.73602639598769892</v>
      </c>
      <c r="BM549" s="39">
        <v>0.32637943422211901</v>
      </c>
      <c r="BN549" s="39">
        <f t="shared" si="651"/>
        <v>0.67362056577788099</v>
      </c>
      <c r="BO549" s="39">
        <v>0.20151071524177799</v>
      </c>
      <c r="BP549" s="39">
        <f t="shared" si="639"/>
        <v>0.79848928475822201</v>
      </c>
      <c r="BQ549" s="39">
        <v>0.24959401612611859</v>
      </c>
      <c r="BR549" s="39">
        <f t="shared" si="652"/>
        <v>0.75040598387388147</v>
      </c>
      <c r="BS549" s="48">
        <v>0.87721841977148596</v>
      </c>
      <c r="BT549" s="49">
        <v>0.122781580228514</v>
      </c>
      <c r="BU549" s="219"/>
      <c r="CP549" s="21"/>
      <c r="CR549" s="21"/>
      <c r="CS549" s="22"/>
      <c r="CT549" s="22"/>
    </row>
    <row r="550" spans="38:98" x14ac:dyDescent="0.25">
      <c r="AL550" s="6">
        <v>543</v>
      </c>
      <c r="AM550" s="24">
        <v>0.27678274903986799</v>
      </c>
      <c r="AN550" s="24">
        <f t="shared" si="640"/>
        <v>0.72321725096013201</v>
      </c>
      <c r="AO550" s="24">
        <v>0.33242445890398298</v>
      </c>
      <c r="AP550" s="24">
        <f t="shared" si="641"/>
        <v>0.66757554109601702</v>
      </c>
      <c r="AQ550" s="24">
        <v>0.18957076020611199</v>
      </c>
      <c r="AR550" s="24">
        <f t="shared" si="642"/>
        <v>0.81042923979388803</v>
      </c>
      <c r="AS550" s="24">
        <f t="shared" si="643"/>
        <v>0.24946282744508669</v>
      </c>
      <c r="AT550" s="25">
        <f t="shared" si="609"/>
        <v>0.75053717255491337</v>
      </c>
      <c r="AU550" s="213">
        <v>0.28858310865595299</v>
      </c>
      <c r="AV550" s="213">
        <f t="shared" si="644"/>
        <v>0.71141689134404706</v>
      </c>
      <c r="AW550" s="213">
        <v>0.34289035477564</v>
      </c>
      <c r="AX550" s="213">
        <f t="shared" ref="AX550" si="682">1-AW550</f>
        <v>0.65710964522436</v>
      </c>
      <c r="AY550" s="213">
        <v>0.20850731519148299</v>
      </c>
      <c r="AZ550" s="213">
        <f t="shared" si="655"/>
        <v>0.79149268480851698</v>
      </c>
      <c r="BA550" s="213">
        <f t="shared" si="646"/>
        <v>0.26423891026982482</v>
      </c>
      <c r="BB550" s="213">
        <f t="shared" si="647"/>
        <v>0.73576108973017518</v>
      </c>
      <c r="BC550" s="38">
        <v>0.27133168566731303</v>
      </c>
      <c r="BD550" s="38">
        <f t="shared" si="648"/>
        <v>0.72866831433268697</v>
      </c>
      <c r="BE550" s="38">
        <v>0.33317946398196802</v>
      </c>
      <c r="BF550" s="38">
        <f t="shared" si="648"/>
        <v>0.66682053601803193</v>
      </c>
      <c r="BG550" s="38">
        <v>0.209385818309789</v>
      </c>
      <c r="BH550" s="38">
        <f t="shared" si="649"/>
        <v>0.79061418169021103</v>
      </c>
      <c r="BI550" s="38">
        <v>0.25706157569522264</v>
      </c>
      <c r="BJ550" s="38">
        <v>0.74293842430477741</v>
      </c>
      <c r="BK550" s="39">
        <v>0.26429072334004</v>
      </c>
      <c r="BL550" s="39">
        <f t="shared" si="650"/>
        <v>0.73570927665996</v>
      </c>
      <c r="BM550" s="39">
        <v>0.32667345163384398</v>
      </c>
      <c r="BN550" s="39">
        <f t="shared" si="651"/>
        <v>0.67332654836615602</v>
      </c>
      <c r="BO550" s="39">
        <v>0.201883753591619</v>
      </c>
      <c r="BP550" s="39">
        <f t="shared" si="639"/>
        <v>0.79811624640838097</v>
      </c>
      <c r="BQ550" s="39">
        <v>0.24993154476334128</v>
      </c>
      <c r="BR550" s="39">
        <f t="shared" si="652"/>
        <v>0.75006845523665877</v>
      </c>
      <c r="BS550" s="48">
        <v>0.87744294185317095</v>
      </c>
      <c r="BT550" s="49">
        <v>0.122557058146829</v>
      </c>
      <c r="BU550" s="219"/>
      <c r="CP550" s="21"/>
      <c r="CR550" s="21"/>
      <c r="CS550" s="22"/>
      <c r="CT550" s="22"/>
    </row>
    <row r="551" spans="38:98" x14ac:dyDescent="0.25">
      <c r="AL551" s="6">
        <v>544</v>
      </c>
      <c r="AM551" s="24">
        <v>0.277106047499592</v>
      </c>
      <c r="AN551" s="24">
        <f t="shared" si="640"/>
        <v>0.722893952500408</v>
      </c>
      <c r="AO551" s="24">
        <v>0.33270478239821999</v>
      </c>
      <c r="AP551" s="24">
        <f t="shared" si="641"/>
        <v>0.66729521760178001</v>
      </c>
      <c r="AQ551" s="24">
        <v>0.189913364277387</v>
      </c>
      <c r="AR551" s="24">
        <f t="shared" si="642"/>
        <v>0.81008663572261297</v>
      </c>
      <c r="AS551" s="24">
        <f t="shared" si="643"/>
        <v>0.24978512224406213</v>
      </c>
      <c r="AT551" s="25">
        <f t="shared" si="609"/>
        <v>0.75021487775593787</v>
      </c>
      <c r="AU551" s="213">
        <v>0.28891770902409702</v>
      </c>
      <c r="AV551" s="213">
        <f t="shared" si="644"/>
        <v>0.71108229097590292</v>
      </c>
      <c r="AW551" s="213">
        <v>0.34321111710442098</v>
      </c>
      <c r="AX551" s="213">
        <f t="shared" ref="AX551" si="683">1-AW551</f>
        <v>0.65678888289557902</v>
      </c>
      <c r="AY551" s="213">
        <v>0.20888669027280901</v>
      </c>
      <c r="AZ551" s="213">
        <f t="shared" si="655"/>
        <v>0.79111330972719096</v>
      </c>
      <c r="BA551" s="213">
        <f t="shared" si="646"/>
        <v>0.26459092425697905</v>
      </c>
      <c r="BB551" s="213">
        <f t="shared" si="647"/>
        <v>0.73540907574302095</v>
      </c>
      <c r="BC551" s="38">
        <v>0.271647689005316</v>
      </c>
      <c r="BD551" s="38">
        <f t="shared" si="648"/>
        <v>0.728352310994684</v>
      </c>
      <c r="BE551" s="38">
        <v>0.33348257684649901</v>
      </c>
      <c r="BF551" s="38">
        <f t="shared" si="648"/>
        <v>0.66651742315350093</v>
      </c>
      <c r="BG551" s="38">
        <v>0.20976785511586299</v>
      </c>
      <c r="BH551" s="38">
        <f t="shared" si="649"/>
        <v>0.79023214488413696</v>
      </c>
      <c r="BI551" s="38">
        <v>0.2574049896196397</v>
      </c>
      <c r="BJ551" s="38">
        <v>0.74259501038036024</v>
      </c>
      <c r="BK551" s="39">
        <v>0.26460762944508498</v>
      </c>
      <c r="BL551" s="39">
        <f t="shared" si="650"/>
        <v>0.73539237055491502</v>
      </c>
      <c r="BM551" s="39">
        <v>0.32696718060545099</v>
      </c>
      <c r="BN551" s="39">
        <f t="shared" si="651"/>
        <v>0.67303281939454895</v>
      </c>
      <c r="BO551" s="39">
        <v>0.202256713066754</v>
      </c>
      <c r="BP551" s="39">
        <f t="shared" si="639"/>
        <v>0.79774328693324603</v>
      </c>
      <c r="BQ551" s="39">
        <v>0.25026890467793694</v>
      </c>
      <c r="BR551" s="39">
        <f t="shared" si="652"/>
        <v>0.74973109532206306</v>
      </c>
      <c r="BS551" s="48">
        <v>0.87766664469434896</v>
      </c>
      <c r="BT551" s="49">
        <v>0.122333355305651</v>
      </c>
      <c r="BU551" s="219"/>
      <c r="CP551" s="21"/>
      <c r="CR551" s="21"/>
      <c r="CS551" s="22"/>
      <c r="CT551" s="22"/>
    </row>
    <row r="552" spans="38:98" x14ac:dyDescent="0.25">
      <c r="AL552" s="6">
        <v>545</v>
      </c>
      <c r="AM552" s="24">
        <v>0.27742935576946098</v>
      </c>
      <c r="AN552" s="24">
        <f t="shared" si="640"/>
        <v>0.72257064423053907</v>
      </c>
      <c r="AO552" s="24">
        <v>0.33298477685811401</v>
      </c>
      <c r="AP552" s="24">
        <f t="shared" si="641"/>
        <v>0.66701522314188599</v>
      </c>
      <c r="AQ552" s="24">
        <v>0.19025591783141699</v>
      </c>
      <c r="AR552" s="24">
        <f t="shared" si="642"/>
        <v>0.80974408216858307</v>
      </c>
      <c r="AS552" s="24">
        <f t="shared" si="643"/>
        <v>0.25010732116835094</v>
      </c>
      <c r="AT552" s="25">
        <f t="shared" si="609"/>
        <v>0.74989267883164912</v>
      </c>
      <c r="AU552" s="213">
        <v>0.28925201080026802</v>
      </c>
      <c r="AV552" s="213">
        <f t="shared" si="644"/>
        <v>0.71074798919973192</v>
      </c>
      <c r="AW552" s="213">
        <v>0.34353155946439901</v>
      </c>
      <c r="AX552" s="213">
        <f t="shared" ref="AX552" si="684">1-AW552</f>
        <v>0.65646844053560094</v>
      </c>
      <c r="AY552" s="213">
        <v>0.20926598785278799</v>
      </c>
      <c r="AZ552" s="213">
        <f t="shared" si="655"/>
        <v>0.79073401214721195</v>
      </c>
      <c r="BA552" s="213">
        <f t="shared" si="646"/>
        <v>0.26494273643717736</v>
      </c>
      <c r="BB552" s="213">
        <f t="shared" si="647"/>
        <v>0.73505726356282275</v>
      </c>
      <c r="BC552" s="38">
        <v>0.27196345218079998</v>
      </c>
      <c r="BD552" s="38">
        <f t="shared" si="648"/>
        <v>0.72803654781920002</v>
      </c>
      <c r="BE552" s="38">
        <v>0.33378537974807299</v>
      </c>
      <c r="BF552" s="38">
        <f t="shared" si="648"/>
        <v>0.66621462025192701</v>
      </c>
      <c r="BG552" s="38">
        <v>0.21014979521149399</v>
      </c>
      <c r="BH552" s="38">
        <f t="shared" si="649"/>
        <v>0.78985020478850598</v>
      </c>
      <c r="BI552" s="38">
        <v>0.25774821331539199</v>
      </c>
      <c r="BJ552" s="38">
        <v>0.74225178668460789</v>
      </c>
      <c r="BK552" s="39">
        <v>0.26492432187151599</v>
      </c>
      <c r="BL552" s="39">
        <f t="shared" si="650"/>
        <v>0.73507567812848396</v>
      </c>
      <c r="BM552" s="39">
        <v>0.32726062257417898</v>
      </c>
      <c r="BN552" s="39">
        <f t="shared" si="651"/>
        <v>0.67273937742582102</v>
      </c>
      <c r="BO552" s="39">
        <v>0.20262959313050699</v>
      </c>
      <c r="BP552" s="39">
        <f t="shared" si="639"/>
        <v>0.79737040686949301</v>
      </c>
      <c r="BQ552" s="39">
        <v>0.25060609581226434</v>
      </c>
      <c r="BR552" s="39">
        <f t="shared" si="652"/>
        <v>0.74939390418773566</v>
      </c>
      <c r="BS552" s="48">
        <v>0.87788953197352804</v>
      </c>
      <c r="BT552" s="49">
        <v>0.122110468026472</v>
      </c>
      <c r="BU552" s="219"/>
      <c r="CP552" s="21"/>
      <c r="CR552" s="21"/>
      <c r="CS552" s="22"/>
      <c r="CT552" s="22"/>
    </row>
    <row r="553" spans="38:98" x14ac:dyDescent="0.25">
      <c r="AL553" s="6">
        <v>546</v>
      </c>
      <c r="AM553" s="24">
        <v>0.27775266611132499</v>
      </c>
      <c r="AN553" s="24">
        <f t="shared" si="640"/>
        <v>0.72224733388867501</v>
      </c>
      <c r="AO553" s="24">
        <v>0.33326444646140502</v>
      </c>
      <c r="AP553" s="24">
        <f t="shared" si="641"/>
        <v>0.66673555353859504</v>
      </c>
      <c r="AQ553" s="24">
        <v>0.190598420233657</v>
      </c>
      <c r="AR553" s="24">
        <f t="shared" si="642"/>
        <v>0.80940157976634297</v>
      </c>
      <c r="AS553" s="24">
        <f t="shared" si="643"/>
        <v>0.25042942248811612</v>
      </c>
      <c r="AT553" s="25">
        <f t="shared" si="609"/>
        <v>0.74957057751188394</v>
      </c>
      <c r="AU553" s="213">
        <v>0.289586014709797</v>
      </c>
      <c r="AV553" s="213">
        <f t="shared" si="644"/>
        <v>0.71041398529020294</v>
      </c>
      <c r="AW553" s="213">
        <v>0.34385168311540498</v>
      </c>
      <c r="AX553" s="213">
        <f t="shared" ref="AX553" si="685">1-AW553</f>
        <v>0.65614831688459496</v>
      </c>
      <c r="AY553" s="213">
        <v>0.20964520764702599</v>
      </c>
      <c r="AZ553" s="213">
        <f t="shared" si="655"/>
        <v>0.79035479235297401</v>
      </c>
      <c r="BA553" s="213">
        <f t="shared" si="646"/>
        <v>0.26529434719421219</v>
      </c>
      <c r="BB553" s="213">
        <f t="shared" si="647"/>
        <v>0.73470565280578781</v>
      </c>
      <c r="BC553" s="38">
        <v>0.27227897654111399</v>
      </c>
      <c r="BD553" s="38">
        <f t="shared" si="648"/>
        <v>0.72772102345888601</v>
      </c>
      <c r="BE553" s="38">
        <v>0.33408787397868001</v>
      </c>
      <c r="BF553" s="38">
        <f t="shared" si="648"/>
        <v>0.66591212602131999</v>
      </c>
      <c r="BG553" s="38">
        <v>0.21053163841640701</v>
      </c>
      <c r="BH553" s="38">
        <f t="shared" si="649"/>
        <v>0.78946836158359301</v>
      </c>
      <c r="BI553" s="38">
        <v>0.25809124741438894</v>
      </c>
      <c r="BJ553" s="38">
        <v>0.74190875258561106</v>
      </c>
      <c r="BK553" s="39">
        <v>0.26524080016341001</v>
      </c>
      <c r="BL553" s="39">
        <f t="shared" si="650"/>
        <v>0.73475919983658999</v>
      </c>
      <c r="BM553" s="39">
        <v>0.32755377897726501</v>
      </c>
      <c r="BN553" s="39">
        <f t="shared" si="651"/>
        <v>0.67244622102273499</v>
      </c>
      <c r="BO553" s="39">
        <v>0.203002393246204</v>
      </c>
      <c r="BP553" s="39">
        <f t="shared" si="639"/>
        <v>0.79699760675379605</v>
      </c>
      <c r="BQ553" s="39">
        <v>0.25094311810868192</v>
      </c>
      <c r="BR553" s="39">
        <f t="shared" si="652"/>
        <v>0.74905688189131814</v>
      </c>
      <c r="BS553" s="48">
        <v>0.87811160736921601</v>
      </c>
      <c r="BT553" s="49">
        <v>0.12188839263078401</v>
      </c>
      <c r="BU553" s="219"/>
      <c r="CP553" s="21"/>
      <c r="CR553" s="21"/>
      <c r="CS553" s="22"/>
      <c r="CT553" s="22"/>
    </row>
    <row r="554" spans="38:98" x14ac:dyDescent="0.25">
      <c r="AL554" s="6">
        <v>547</v>
      </c>
      <c r="AM554" s="24">
        <v>0.278075970787036</v>
      </c>
      <c r="AN554" s="24">
        <f t="shared" si="640"/>
        <v>0.72192402921296406</v>
      </c>
      <c r="AO554" s="24">
        <v>0.33354379538583701</v>
      </c>
      <c r="AP554" s="24">
        <f t="shared" si="641"/>
        <v>0.66645620461416299</v>
      </c>
      <c r="AQ554" s="24">
        <v>0.19094087084956399</v>
      </c>
      <c r="AR554" s="24">
        <f t="shared" si="642"/>
        <v>0.80905912915043598</v>
      </c>
      <c r="AS554" s="24">
        <f t="shared" si="643"/>
        <v>0.25075142447352311</v>
      </c>
      <c r="AT554" s="25">
        <f t="shared" si="609"/>
        <v>0.74924857552647683</v>
      </c>
      <c r="AU554" s="213">
        <v>0.28991972147801398</v>
      </c>
      <c r="AV554" s="213">
        <f t="shared" si="644"/>
        <v>0.71008027852198596</v>
      </c>
      <c r="AW554" s="213">
        <v>0.34417148931727298</v>
      </c>
      <c r="AX554" s="213">
        <f t="shared" ref="AX554" si="686">1-AW554</f>
        <v>0.65582851068272707</v>
      </c>
      <c r="AY554" s="213">
        <v>0.21002434937113201</v>
      </c>
      <c r="AZ554" s="213">
        <f t="shared" si="655"/>
        <v>0.78997565062886799</v>
      </c>
      <c r="BA554" s="213">
        <f t="shared" si="646"/>
        <v>0.26564575691187786</v>
      </c>
      <c r="BB554" s="213">
        <f t="shared" si="647"/>
        <v>0.73435424308812225</v>
      </c>
      <c r="BC554" s="38">
        <v>0.27259426343360799</v>
      </c>
      <c r="BD554" s="38">
        <f t="shared" si="648"/>
        <v>0.72740573656639196</v>
      </c>
      <c r="BE554" s="38">
        <v>0.33439006083030998</v>
      </c>
      <c r="BF554" s="38">
        <f t="shared" si="648"/>
        <v>0.66560993916969002</v>
      </c>
      <c r="BG554" s="38">
        <v>0.21091338455032899</v>
      </c>
      <c r="BH554" s="38">
        <f t="shared" si="649"/>
        <v>0.78908661544967096</v>
      </c>
      <c r="BI554" s="38">
        <v>0.25843409254854111</v>
      </c>
      <c r="BJ554" s="38">
        <v>0.74156590745145889</v>
      </c>
      <c r="BK554" s="39">
        <v>0.26555706386484701</v>
      </c>
      <c r="BL554" s="39">
        <f t="shared" si="650"/>
        <v>0.73444293613515299</v>
      </c>
      <c r="BM554" s="39">
        <v>0.32784665125194801</v>
      </c>
      <c r="BN554" s="39">
        <f t="shared" si="651"/>
        <v>0.67215334874805199</v>
      </c>
      <c r="BO554" s="39">
        <v>0.20337511287717</v>
      </c>
      <c r="BP554" s="39">
        <f t="shared" si="639"/>
        <v>0.79662488712282997</v>
      </c>
      <c r="BQ554" s="39">
        <v>0.25127997150954884</v>
      </c>
      <c r="BR554" s="39">
        <f t="shared" si="652"/>
        <v>0.74872002849045116</v>
      </c>
      <c r="BS554" s="48">
        <v>0.87833287455992104</v>
      </c>
      <c r="BT554" s="49">
        <v>0.121667125440079</v>
      </c>
      <c r="BU554" s="219"/>
      <c r="CP554" s="21"/>
      <c r="CR554" s="21"/>
      <c r="CS554" s="22"/>
      <c r="CT554" s="22"/>
    </row>
    <row r="555" spans="38:98" x14ac:dyDescent="0.25">
      <c r="AL555" s="6">
        <v>548</v>
      </c>
      <c r="AM555" s="24">
        <v>0.27839926205844501</v>
      </c>
      <c r="AN555" s="24">
        <f t="shared" si="640"/>
        <v>0.72160073794155499</v>
      </c>
      <c r="AO555" s="24">
        <v>0.33382282780915101</v>
      </c>
      <c r="AP555" s="24">
        <f t="shared" si="641"/>
        <v>0.66617717219084893</v>
      </c>
      <c r="AQ555" s="24">
        <v>0.191283269044595</v>
      </c>
      <c r="AR555" s="24">
        <f t="shared" si="642"/>
        <v>0.80871673095540497</v>
      </c>
      <c r="AS555" s="24">
        <f t="shared" si="643"/>
        <v>0.25107332539473637</v>
      </c>
      <c r="AT555" s="25">
        <f t="shared" si="609"/>
        <v>0.74892667460526363</v>
      </c>
      <c r="AU555" s="213">
        <v>0.29025313183024798</v>
      </c>
      <c r="AV555" s="213">
        <f t="shared" si="644"/>
        <v>0.70974686816975208</v>
      </c>
      <c r="AW555" s="213">
        <v>0.34449097932983402</v>
      </c>
      <c r="AX555" s="213">
        <f t="shared" ref="AX555" si="687">1-AW555</f>
        <v>0.65550902067016592</v>
      </c>
      <c r="AY555" s="213">
        <v>0.210403412740715</v>
      </c>
      <c r="AZ555" s="213">
        <f t="shared" si="655"/>
        <v>0.78959658725928494</v>
      </c>
      <c r="BA555" s="213">
        <f t="shared" si="646"/>
        <v>0.2659969659739676</v>
      </c>
      <c r="BB555" s="213">
        <f t="shared" si="647"/>
        <v>0.7340030340260324</v>
      </c>
      <c r="BC555" s="38">
        <v>0.27290931420563003</v>
      </c>
      <c r="BD555" s="38">
        <f t="shared" si="648"/>
        <v>0.72709068579436997</v>
      </c>
      <c r="BE555" s="38">
        <v>0.33469194159495302</v>
      </c>
      <c r="BF555" s="38">
        <f t="shared" si="648"/>
        <v>0.66530805840504703</v>
      </c>
      <c r="BG555" s="38">
        <v>0.211295033432987</v>
      </c>
      <c r="BH555" s="38">
        <f t="shared" si="649"/>
        <v>0.78870496656701294</v>
      </c>
      <c r="BI555" s="38">
        <v>0.25877674934975853</v>
      </c>
      <c r="BJ555" s="38">
        <v>0.74122325065024142</v>
      </c>
      <c r="BK555" s="39">
        <v>0.26587311251990597</v>
      </c>
      <c r="BL555" s="39">
        <f t="shared" si="650"/>
        <v>0.73412688748009403</v>
      </c>
      <c r="BM555" s="39">
        <v>0.32813924083546597</v>
      </c>
      <c r="BN555" s="39">
        <f t="shared" si="651"/>
        <v>0.67186075916453403</v>
      </c>
      <c r="BO555" s="39">
        <v>0.20374775148672999</v>
      </c>
      <c r="BP555" s="39">
        <f t="shared" si="639"/>
        <v>0.79625224851327003</v>
      </c>
      <c r="BQ555" s="39">
        <v>0.25161665595722382</v>
      </c>
      <c r="BR555" s="39">
        <f t="shared" si="652"/>
        <v>0.74838334404277618</v>
      </c>
      <c r="BS555" s="48">
        <v>0.87855333722415196</v>
      </c>
      <c r="BT555" s="49">
        <v>0.12144666277584799</v>
      </c>
      <c r="BU555" s="219"/>
      <c r="CP555" s="21"/>
      <c r="CR555" s="21"/>
      <c r="CS555" s="22"/>
      <c r="CT555" s="22"/>
    </row>
    <row r="556" spans="38:98" x14ac:dyDescent="0.25">
      <c r="AL556" s="6">
        <v>549</v>
      </c>
      <c r="AM556" s="24">
        <v>0.278722532187403</v>
      </c>
      <c r="AN556" s="24">
        <f t="shared" si="640"/>
        <v>0.72127746781259705</v>
      </c>
      <c r="AO556" s="24">
        <v>0.33410154790909002</v>
      </c>
      <c r="AP556" s="24">
        <f t="shared" si="641"/>
        <v>0.66589845209090992</v>
      </c>
      <c r="AQ556" s="24">
        <v>0.19162561418420601</v>
      </c>
      <c r="AR556" s="24">
        <f t="shared" si="642"/>
        <v>0.80837438581579402</v>
      </c>
      <c r="AS556" s="24">
        <f t="shared" si="643"/>
        <v>0.25139512352192039</v>
      </c>
      <c r="AT556" s="25">
        <f t="shared" ref="AT556:AT619" si="688">(AP556*0.23)+(AN556*0.31)+(AR556*0.46)</f>
        <v>0.74860487647807972</v>
      </c>
      <c r="AU556" s="213">
        <v>0.29058624649182901</v>
      </c>
      <c r="AV556" s="213">
        <f t="shared" si="644"/>
        <v>0.70941375350817104</v>
      </c>
      <c r="AW556" s="213">
        <v>0.34481015441292101</v>
      </c>
      <c r="AX556" s="213">
        <f t="shared" ref="AX556" si="689">1-AW556</f>
        <v>0.65518984558707904</v>
      </c>
      <c r="AY556" s="213">
        <v>0.210782397471382</v>
      </c>
      <c r="AZ556" s="213">
        <f t="shared" si="655"/>
        <v>0.78921760252861795</v>
      </c>
      <c r="BA556" s="213">
        <f t="shared" si="646"/>
        <v>0.26634797476427452</v>
      </c>
      <c r="BB556" s="213">
        <f t="shared" si="647"/>
        <v>0.73365202523572548</v>
      </c>
      <c r="BC556" s="38">
        <v>0.27322413020453101</v>
      </c>
      <c r="BD556" s="38">
        <f t="shared" si="648"/>
        <v>0.72677586979546893</v>
      </c>
      <c r="BE556" s="38">
        <v>0.334993517564597</v>
      </c>
      <c r="BF556" s="38">
        <f t="shared" si="648"/>
        <v>0.66500648243540295</v>
      </c>
      <c r="BG556" s="38">
        <v>0.21167658488410601</v>
      </c>
      <c r="BH556" s="38">
        <f t="shared" si="649"/>
        <v>0.78832341511589399</v>
      </c>
      <c r="BI556" s="38">
        <v>0.25911921844995067</v>
      </c>
      <c r="BJ556" s="38">
        <v>0.74088078155004933</v>
      </c>
      <c r="BK556" s="39">
        <v>0.26618894567266399</v>
      </c>
      <c r="BL556" s="39">
        <f t="shared" si="650"/>
        <v>0.73381105432733595</v>
      </c>
      <c r="BM556" s="39">
        <v>0.32843154916505501</v>
      </c>
      <c r="BN556" s="39">
        <f t="shared" si="651"/>
        <v>0.67156845083494499</v>
      </c>
      <c r="BO556" s="39">
        <v>0.20412030853820901</v>
      </c>
      <c r="BP556" s="39">
        <f t="shared" si="639"/>
        <v>0.79587969146179094</v>
      </c>
      <c r="BQ556" s="39">
        <v>0.25195317139406465</v>
      </c>
      <c r="BR556" s="39">
        <f t="shared" si="652"/>
        <v>0.74804682860593541</v>
      </c>
      <c r="BS556" s="48">
        <v>0.87877299904041695</v>
      </c>
      <c r="BT556" s="49">
        <v>0.121227000959583</v>
      </c>
      <c r="BU556" s="219"/>
      <c r="CP556" s="21"/>
      <c r="CR556" s="21"/>
      <c r="CS556" s="22"/>
      <c r="CT556" s="22"/>
    </row>
    <row r="557" spans="38:98" x14ac:dyDescent="0.25">
      <c r="AL557" s="6">
        <v>550</v>
      </c>
      <c r="AM557" s="24">
        <v>0.27904577343575998</v>
      </c>
      <c r="AN557" s="24">
        <f t="shared" si="640"/>
        <v>0.72095422656424002</v>
      </c>
      <c r="AO557" s="24">
        <v>0.33437995986339702</v>
      </c>
      <c r="AP557" s="24">
        <f t="shared" si="641"/>
        <v>0.66562004013660303</v>
      </c>
      <c r="AQ557" s="24">
        <v>0.19196790563385299</v>
      </c>
      <c r="AR557" s="24">
        <f t="shared" si="642"/>
        <v>0.80803209436614698</v>
      </c>
      <c r="AS557" s="24">
        <f t="shared" si="643"/>
        <v>0.2517168171252393</v>
      </c>
      <c r="AT557" s="25">
        <f t="shared" si="688"/>
        <v>0.7482831828747607</v>
      </c>
      <c r="AU557" s="213">
        <v>0.29091906618808699</v>
      </c>
      <c r="AV557" s="213">
        <f t="shared" si="644"/>
        <v>0.70908093381191306</v>
      </c>
      <c r="AW557" s="213">
        <v>0.34512901582636701</v>
      </c>
      <c r="AX557" s="213">
        <f t="shared" ref="AX557" si="690">1-AW557</f>
        <v>0.65487098417363299</v>
      </c>
      <c r="AY557" s="213">
        <v>0.211161303278742</v>
      </c>
      <c r="AZ557" s="213">
        <f t="shared" si="655"/>
        <v>0.78883869672125795</v>
      </c>
      <c r="BA557" s="213">
        <f t="shared" si="646"/>
        <v>0.26669878366659272</v>
      </c>
      <c r="BB557" s="213">
        <f t="shared" si="647"/>
        <v>0.73330121633340739</v>
      </c>
      <c r="BC557" s="38">
        <v>0.27353871277766001</v>
      </c>
      <c r="BD557" s="38">
        <f t="shared" si="648"/>
        <v>0.72646128722233994</v>
      </c>
      <c r="BE557" s="38">
        <v>0.33529479003123402</v>
      </c>
      <c r="BF557" s="38">
        <f t="shared" si="648"/>
        <v>0.66470520996876603</v>
      </c>
      <c r="BG557" s="38">
        <v>0.212058038723414</v>
      </c>
      <c r="BH557" s="38">
        <f t="shared" si="649"/>
        <v>0.787941961276586</v>
      </c>
      <c r="BI557" s="38">
        <v>0.25946150048102889</v>
      </c>
      <c r="BJ557" s="38">
        <v>0.74053849951897122</v>
      </c>
      <c r="BK557" s="39">
        <v>0.26650456286720098</v>
      </c>
      <c r="BL557" s="39">
        <f t="shared" si="650"/>
        <v>0.73349543713279908</v>
      </c>
      <c r="BM557" s="39">
        <v>0.32872357767795501</v>
      </c>
      <c r="BN557" s="39">
        <f t="shared" si="651"/>
        <v>0.67127642232204499</v>
      </c>
      <c r="BO557" s="39">
        <v>0.204492783494931</v>
      </c>
      <c r="BP557" s="39">
        <f t="shared" si="639"/>
        <v>0.79550721650506895</v>
      </c>
      <c r="BQ557" s="39">
        <v>0.25228951776243019</v>
      </c>
      <c r="BR557" s="39">
        <f t="shared" si="652"/>
        <v>0.74771048223756975</v>
      </c>
      <c r="BS557" s="48">
        <v>0.87899186368722304</v>
      </c>
      <c r="BT557" s="49">
        <v>0.121008136312777</v>
      </c>
      <c r="BU557" s="219"/>
      <c r="CP557" s="21"/>
      <c r="CR557" s="21"/>
      <c r="CS557" s="22"/>
      <c r="CT557" s="22"/>
    </row>
    <row r="558" spans="38:98" x14ac:dyDescent="0.25">
      <c r="AL558" s="6">
        <v>551</v>
      </c>
      <c r="AM558" s="24">
        <v>0.27936897806536998</v>
      </c>
      <c r="AN558" s="24">
        <f t="shared" si="640"/>
        <v>0.72063102193463002</v>
      </c>
      <c r="AO558" s="24">
        <v>0.334658067849812</v>
      </c>
      <c r="AP558" s="24">
        <f t="shared" si="641"/>
        <v>0.665341932150188</v>
      </c>
      <c r="AQ558" s="24">
        <v>0.192310142758994</v>
      </c>
      <c r="AR558" s="24">
        <f t="shared" si="642"/>
        <v>0.80768985724100606</v>
      </c>
      <c r="AS558" s="24">
        <f t="shared" si="643"/>
        <v>0.2520384044748587</v>
      </c>
      <c r="AT558" s="25">
        <f t="shared" si="688"/>
        <v>0.7479615955251413</v>
      </c>
      <c r="AU558" s="213">
        <v>0.29125159164435099</v>
      </c>
      <c r="AV558" s="213">
        <f t="shared" si="644"/>
        <v>0.70874840835564901</v>
      </c>
      <c r="AW558" s="213">
        <v>0.345447564830003</v>
      </c>
      <c r="AX558" s="213">
        <f t="shared" ref="AX558" si="691">1-AW558</f>
        <v>0.65455243516999695</v>
      </c>
      <c r="AY558" s="213">
        <v>0.21154012987840201</v>
      </c>
      <c r="AZ558" s="213">
        <f t="shared" si="655"/>
        <v>0.78845987012159802</v>
      </c>
      <c r="BA558" s="213">
        <f t="shared" si="646"/>
        <v>0.26704939306471442</v>
      </c>
      <c r="BB558" s="213">
        <f t="shared" si="647"/>
        <v>0.73295060693528558</v>
      </c>
      <c r="BC558" s="38">
        <v>0.27385306327236703</v>
      </c>
      <c r="BD558" s="38">
        <f t="shared" si="648"/>
        <v>0.72614693672763297</v>
      </c>
      <c r="BE558" s="38">
        <v>0.33559576028685201</v>
      </c>
      <c r="BF558" s="38">
        <f t="shared" si="648"/>
        <v>0.66440423971314799</v>
      </c>
      <c r="BG558" s="38">
        <v>0.212439394770637</v>
      </c>
      <c r="BH558" s="38">
        <f t="shared" si="649"/>
        <v>0.787560605229363</v>
      </c>
      <c r="BI558" s="38">
        <v>0.25980359607490278</v>
      </c>
      <c r="BJ558" s="38">
        <v>0.74019640392509722</v>
      </c>
      <c r="BK558" s="39">
        <v>0.26681996364759503</v>
      </c>
      <c r="BL558" s="39">
        <f t="shared" si="650"/>
        <v>0.73318003635240503</v>
      </c>
      <c r="BM558" s="39">
        <v>0.32901532781140203</v>
      </c>
      <c r="BN558" s="39">
        <f t="shared" si="651"/>
        <v>0.67098467218859792</v>
      </c>
      <c r="BO558" s="39">
        <v>0.20486517582022201</v>
      </c>
      <c r="BP558" s="39">
        <f t="shared" si="639"/>
        <v>0.79513482417977799</v>
      </c>
      <c r="BQ558" s="39">
        <v>0.25262569500467902</v>
      </c>
      <c r="BR558" s="39">
        <f t="shared" si="652"/>
        <v>0.74737430499532098</v>
      </c>
      <c r="BS558" s="48">
        <v>0.87920993484307997</v>
      </c>
      <c r="BT558" s="49">
        <v>0.12079006515692001</v>
      </c>
      <c r="BU558" s="219"/>
      <c r="CP558" s="21"/>
      <c r="CR558" s="21"/>
      <c r="CS558" s="22"/>
      <c r="CT558" s="22"/>
    </row>
    <row r="559" spans="38:98" x14ac:dyDescent="0.25">
      <c r="AL559" s="6">
        <v>552</v>
      </c>
      <c r="AM559" s="24">
        <v>0.27969213833808199</v>
      </c>
      <c r="AN559" s="24">
        <f t="shared" si="640"/>
        <v>0.72030786166191807</v>
      </c>
      <c r="AO559" s="24">
        <v>0.334935876046079</v>
      </c>
      <c r="AP559" s="24">
        <f t="shared" si="641"/>
        <v>0.665064123953921</v>
      </c>
      <c r="AQ559" s="24">
        <v>0.192652324925083</v>
      </c>
      <c r="AR559" s="24">
        <f t="shared" si="642"/>
        <v>0.807347675074917</v>
      </c>
      <c r="AS559" s="24">
        <f t="shared" si="643"/>
        <v>0.25235988384094177</v>
      </c>
      <c r="AT559" s="25">
        <f t="shared" si="688"/>
        <v>0.74764011615905823</v>
      </c>
      <c r="AU559" s="213">
        <v>0.29158382358595097</v>
      </c>
      <c r="AV559" s="213">
        <f t="shared" si="644"/>
        <v>0.70841617641404908</v>
      </c>
      <c r="AW559" s="213">
        <v>0.34576580268366303</v>
      </c>
      <c r="AX559" s="213">
        <f t="shared" ref="AX559" si="692">1-AW559</f>
        <v>0.65423419731633703</v>
      </c>
      <c r="AY559" s="213">
        <v>0.211918876985972</v>
      </c>
      <c r="AZ559" s="213">
        <f t="shared" si="655"/>
        <v>0.788081123014028</v>
      </c>
      <c r="BA559" s="213">
        <f t="shared" si="646"/>
        <v>0.26739980334243441</v>
      </c>
      <c r="BB559" s="213">
        <f t="shared" si="647"/>
        <v>0.73260019665756571</v>
      </c>
      <c r="BC559" s="38">
        <v>0.27416718303600002</v>
      </c>
      <c r="BD559" s="38">
        <f t="shared" si="648"/>
        <v>0.72583281696400004</v>
      </c>
      <c r="BE559" s="38">
        <v>0.33589642962344102</v>
      </c>
      <c r="BF559" s="38">
        <f t="shared" si="648"/>
        <v>0.66410357037655898</v>
      </c>
      <c r="BG559" s="38">
        <v>0.212820652845502</v>
      </c>
      <c r="BH559" s="38">
        <f t="shared" si="649"/>
        <v>0.787179347154498</v>
      </c>
      <c r="BI559" s="38">
        <v>0.26014550586348234</v>
      </c>
      <c r="BJ559" s="38">
        <v>0.73985449413651772</v>
      </c>
      <c r="BK559" s="39">
        <v>0.267135147557925</v>
      </c>
      <c r="BL559" s="39">
        <f t="shared" si="650"/>
        <v>0.732864852442075</v>
      </c>
      <c r="BM559" s="39">
        <v>0.32930680100263598</v>
      </c>
      <c r="BN559" s="39">
        <f t="shared" si="651"/>
        <v>0.67069319899736402</v>
      </c>
      <c r="BO559" s="39">
        <v>0.20523748497740699</v>
      </c>
      <c r="BP559" s="39">
        <f t="shared" si="639"/>
        <v>0.79476251502259299</v>
      </c>
      <c r="BQ559" s="39">
        <v>0.25296170306317023</v>
      </c>
      <c r="BR559" s="39">
        <f t="shared" si="652"/>
        <v>0.74703829693682977</v>
      </c>
      <c r="BS559" s="48">
        <v>0.879427216186496</v>
      </c>
      <c r="BT559" s="42">
        <v>0.120572783813504</v>
      </c>
      <c r="BU559" s="219"/>
      <c r="CP559" s="21"/>
      <c r="CR559" s="21"/>
      <c r="CS559" s="22"/>
      <c r="CT559" s="22"/>
    </row>
    <row r="560" spans="38:98" x14ac:dyDescent="0.25">
      <c r="AL560" s="6">
        <v>553</v>
      </c>
      <c r="AM560" s="24">
        <v>0.280015246515748</v>
      </c>
      <c r="AN560" s="24">
        <f t="shared" si="640"/>
        <v>0.71998475348425206</v>
      </c>
      <c r="AO560" s="24">
        <v>0.33521338862993999</v>
      </c>
      <c r="AP560" s="24">
        <f t="shared" si="641"/>
        <v>0.66478661137006001</v>
      </c>
      <c r="AQ560" s="24">
        <v>0.19299445149757899</v>
      </c>
      <c r="AR560" s="24">
        <f t="shared" si="642"/>
        <v>0.80700554850242101</v>
      </c>
      <c r="AS560" s="24">
        <f t="shared" si="643"/>
        <v>0.25268125349365445</v>
      </c>
      <c r="AT560" s="25">
        <f t="shared" si="688"/>
        <v>0.74731874650634567</v>
      </c>
      <c r="AU560" s="213">
        <v>0.29191576273821701</v>
      </c>
      <c r="AV560" s="213">
        <f t="shared" si="644"/>
        <v>0.70808423726178304</v>
      </c>
      <c r="AW560" s="213">
        <v>0.34608373064717701</v>
      </c>
      <c r="AX560" s="213">
        <f t="shared" ref="AX560" si="693">1-AW560</f>
        <v>0.65391626935282299</v>
      </c>
      <c r="AY560" s="213">
        <v>0.212297544317058</v>
      </c>
      <c r="AZ560" s="213">
        <f t="shared" si="655"/>
        <v>0.78770245568294195</v>
      </c>
      <c r="BA560" s="213">
        <f t="shared" si="646"/>
        <v>0.26775001488354466</v>
      </c>
      <c r="BB560" s="213">
        <f t="shared" si="647"/>
        <v>0.73224998511645545</v>
      </c>
      <c r="BC560" s="38">
        <v>0.27448107341591099</v>
      </c>
      <c r="BD560" s="38">
        <f t="shared" si="648"/>
        <v>0.72551892658408901</v>
      </c>
      <c r="BE560" s="38">
        <v>0.33619679933299201</v>
      </c>
      <c r="BF560" s="38">
        <f t="shared" si="648"/>
        <v>0.66380320066700804</v>
      </c>
      <c r="BG560" s="38">
        <v>0.21320181276773501</v>
      </c>
      <c r="BH560" s="38">
        <f t="shared" si="649"/>
        <v>0.78679818723226502</v>
      </c>
      <c r="BI560" s="38">
        <v>0.26048723047867867</v>
      </c>
      <c r="BJ560" s="38">
        <v>0.73951276952132139</v>
      </c>
      <c r="BK560" s="39">
        <v>0.26745011414226899</v>
      </c>
      <c r="BL560" s="39">
        <f t="shared" si="650"/>
        <v>0.73254988585773106</v>
      </c>
      <c r="BM560" s="39">
        <v>0.329597998688892</v>
      </c>
      <c r="BN560" s="39">
        <f t="shared" si="651"/>
        <v>0.67040200131110805</v>
      </c>
      <c r="BO560" s="39">
        <v>0.20560971042981099</v>
      </c>
      <c r="BP560" s="39">
        <f t="shared" si="639"/>
        <v>0.79439028957018898</v>
      </c>
      <c r="BQ560" s="39">
        <v>0.25329754188026166</v>
      </c>
      <c r="BR560" s="39">
        <f t="shared" si="652"/>
        <v>0.74670245811973845</v>
      </c>
      <c r="BS560" s="48">
        <v>0.87964371139597797</v>
      </c>
      <c r="BT560" s="49">
        <v>0.120356288604022</v>
      </c>
      <c r="BU560" s="219"/>
      <c r="CP560" s="21"/>
      <c r="CR560" s="21"/>
      <c r="CS560" s="22"/>
      <c r="CT560" s="22"/>
    </row>
    <row r="561" spans="38:98" x14ac:dyDescent="0.25">
      <c r="AL561" s="6">
        <v>554</v>
      </c>
      <c r="AM561" s="24">
        <v>0.280338294860218</v>
      </c>
      <c r="AN561" s="24">
        <f t="shared" si="640"/>
        <v>0.719661705139782</v>
      </c>
      <c r="AO561" s="24">
        <v>0.33549060977913697</v>
      </c>
      <c r="AP561" s="24">
        <f t="shared" si="641"/>
        <v>0.66450939022086297</v>
      </c>
      <c r="AQ561" s="24">
        <v>0.193336521841937</v>
      </c>
      <c r="AR561" s="24">
        <f t="shared" si="642"/>
        <v>0.80666347815806305</v>
      </c>
      <c r="AS561" s="24">
        <f t="shared" si="643"/>
        <v>0.25300251170316013</v>
      </c>
      <c r="AT561" s="25">
        <f t="shared" si="688"/>
        <v>0.74699748829683998</v>
      </c>
      <c r="AU561" s="213">
        <v>0.29224740982647901</v>
      </c>
      <c r="AV561" s="213">
        <f t="shared" si="644"/>
        <v>0.70775259017352099</v>
      </c>
      <c r="AW561" s="213">
        <v>0.34640134998037903</v>
      </c>
      <c r="AX561" s="213">
        <f t="shared" ref="AX561" si="694">1-AW561</f>
        <v>0.65359865001962092</v>
      </c>
      <c r="AY561" s="213">
        <v>0.212676131587269</v>
      </c>
      <c r="AZ561" s="213">
        <f t="shared" si="655"/>
        <v>0.78732386841273105</v>
      </c>
      <c r="BA561" s="213">
        <f t="shared" si="646"/>
        <v>0.26810002807183941</v>
      </c>
      <c r="BB561" s="213">
        <f t="shared" si="647"/>
        <v>0.7318999719281607</v>
      </c>
      <c r="BC561" s="38">
        <v>0.27479473575944802</v>
      </c>
      <c r="BD561" s="38">
        <f t="shared" si="648"/>
        <v>0.72520526424055198</v>
      </c>
      <c r="BE561" s="38">
        <v>0.33649687070749301</v>
      </c>
      <c r="BF561" s="38">
        <f t="shared" si="648"/>
        <v>0.66350312929250699</v>
      </c>
      <c r="BG561" s="38">
        <v>0.213582874357063</v>
      </c>
      <c r="BH561" s="38">
        <f t="shared" si="649"/>
        <v>0.78641712564293698</v>
      </c>
      <c r="BI561" s="38">
        <v>0.26082877055240128</v>
      </c>
      <c r="BJ561" s="38">
        <v>0.73917122944759872</v>
      </c>
      <c r="BK561" s="39">
        <v>0.26776486294470703</v>
      </c>
      <c r="BL561" s="39">
        <f t="shared" si="650"/>
        <v>0.73223513705529297</v>
      </c>
      <c r="BM561" s="39">
        <v>0.32988892230741101</v>
      </c>
      <c r="BN561" s="39">
        <f t="shared" si="651"/>
        <v>0.67011107769258893</v>
      </c>
      <c r="BO561" s="39">
        <v>0.205981851640759</v>
      </c>
      <c r="BP561" s="39">
        <f t="shared" si="639"/>
        <v>0.794018148359241</v>
      </c>
      <c r="BQ561" s="39">
        <v>0.25363321139831285</v>
      </c>
      <c r="BR561" s="39">
        <f t="shared" si="652"/>
        <v>0.74636678860168715</v>
      </c>
      <c r="BS561" s="48">
        <v>0.87985942415003504</v>
      </c>
      <c r="BT561" s="49">
        <v>0.120140575849965</v>
      </c>
      <c r="BU561" s="219"/>
      <c r="CP561" s="21"/>
      <c r="CR561" s="21"/>
      <c r="CS561" s="22"/>
      <c r="CT561" s="22"/>
    </row>
    <row r="562" spans="38:98" x14ac:dyDescent="0.25">
      <c r="AL562" s="6">
        <v>555</v>
      </c>
      <c r="AM562" s="24">
        <v>0.28066127563334498</v>
      </c>
      <c r="AN562" s="24">
        <f t="shared" si="640"/>
        <v>0.71933872436665502</v>
      </c>
      <c r="AO562" s="24">
        <v>0.33576754367141198</v>
      </c>
      <c r="AP562" s="24">
        <f t="shared" si="641"/>
        <v>0.66423245632858796</v>
      </c>
      <c r="AQ562" s="24">
        <v>0.19367853532361301</v>
      </c>
      <c r="AR562" s="24">
        <f t="shared" si="642"/>
        <v>0.80632146467638699</v>
      </c>
      <c r="AS562" s="24">
        <f t="shared" si="643"/>
        <v>0.2533236567396237</v>
      </c>
      <c r="AT562" s="25">
        <f t="shared" si="688"/>
        <v>0.74667634326037624</v>
      </c>
      <c r="AU562" s="213">
        <v>0.29257876557606499</v>
      </c>
      <c r="AV562" s="213">
        <f t="shared" si="644"/>
        <v>0.70742123442393501</v>
      </c>
      <c r="AW562" s="213">
        <v>0.34671866194310202</v>
      </c>
      <c r="AX562" s="213">
        <f t="shared" ref="AX562" si="695">1-AW562</f>
        <v>0.65328133805689803</v>
      </c>
      <c r="AY562" s="213">
        <v>0.21305463851221301</v>
      </c>
      <c r="AZ562" s="213">
        <f t="shared" si="655"/>
        <v>0.78694536148778704</v>
      </c>
      <c r="BA562" s="213">
        <f t="shared" si="646"/>
        <v>0.2684498432911116</v>
      </c>
      <c r="BB562" s="213">
        <f t="shared" si="647"/>
        <v>0.73155015670888845</v>
      </c>
      <c r="BC562" s="38">
        <v>0.27510817141396099</v>
      </c>
      <c r="BD562" s="38">
        <f t="shared" si="648"/>
        <v>0.72489182858603907</v>
      </c>
      <c r="BE562" s="38">
        <v>0.33679664503893397</v>
      </c>
      <c r="BF562" s="38">
        <f t="shared" si="648"/>
        <v>0.66320335496106608</v>
      </c>
      <c r="BG562" s="38">
        <v>0.21396383743321301</v>
      </c>
      <c r="BH562" s="38">
        <f t="shared" si="649"/>
        <v>0.78603616256678699</v>
      </c>
      <c r="BI562" s="38">
        <v>0.2611701267165607</v>
      </c>
      <c r="BJ562" s="38">
        <v>0.7388298732834393</v>
      </c>
      <c r="BK562" s="39">
        <v>0.26807939350931698</v>
      </c>
      <c r="BL562" s="39">
        <f t="shared" si="650"/>
        <v>0.73192060649068302</v>
      </c>
      <c r="BM562" s="39">
        <v>0.33017957329542902</v>
      </c>
      <c r="BN562" s="39">
        <f t="shared" si="651"/>
        <v>0.66982042670457098</v>
      </c>
      <c r="BO562" s="39">
        <v>0.20635390807357601</v>
      </c>
      <c r="BP562" s="39">
        <f t="shared" si="639"/>
        <v>0.79364609192642399</v>
      </c>
      <c r="BQ562" s="39">
        <v>0.25396871155968193</v>
      </c>
      <c r="BR562" s="39">
        <f t="shared" si="652"/>
        <v>0.74603128844031807</v>
      </c>
      <c r="BS562" s="48">
        <v>0.88007435812717394</v>
      </c>
      <c r="BT562" s="49">
        <v>0.11992564187282601</v>
      </c>
      <c r="BU562" s="219"/>
      <c r="CP562" s="21"/>
      <c r="CR562" s="21"/>
      <c r="CS562" s="22"/>
      <c r="CT562" s="22"/>
    </row>
    <row r="563" spans="38:98" x14ac:dyDescent="0.25">
      <c r="AL563" s="6">
        <v>556</v>
      </c>
      <c r="AM563" s="24">
        <v>0.28098418109697898</v>
      </c>
      <c r="AN563" s="24">
        <f t="shared" si="640"/>
        <v>0.71901581890302102</v>
      </c>
      <c r="AO563" s="24">
        <v>0.33604419448450701</v>
      </c>
      <c r="AP563" s="24">
        <f t="shared" si="641"/>
        <v>0.66395580551549305</v>
      </c>
      <c r="AQ563" s="24">
        <v>0.19402049130806501</v>
      </c>
      <c r="AR563" s="24">
        <f t="shared" si="642"/>
        <v>0.80597950869193502</v>
      </c>
      <c r="AS563" s="24">
        <f t="shared" si="643"/>
        <v>0.25364468687320996</v>
      </c>
      <c r="AT563" s="25">
        <f t="shared" si="688"/>
        <v>0.74635531312679004</v>
      </c>
      <c r="AU563" s="213">
        <v>0.29290983071230697</v>
      </c>
      <c r="AV563" s="213">
        <f t="shared" si="644"/>
        <v>0.70709016928769297</v>
      </c>
      <c r="AW563" s="213">
        <v>0.34703566779517597</v>
      </c>
      <c r="AX563" s="213">
        <f t="shared" ref="AX563" si="696">1-AW563</f>
        <v>0.65296433220482397</v>
      </c>
      <c r="AY563" s="213">
        <v>0.21343306480749899</v>
      </c>
      <c r="AZ563" s="213">
        <f t="shared" si="655"/>
        <v>0.78656693519250098</v>
      </c>
      <c r="BA563" s="213">
        <f t="shared" si="646"/>
        <v>0.26879946092515516</v>
      </c>
      <c r="BB563" s="213">
        <f t="shared" si="647"/>
        <v>0.73120053907484484</v>
      </c>
      <c r="BC563" s="38">
        <v>0.27542138172679898</v>
      </c>
      <c r="BD563" s="38">
        <f t="shared" si="648"/>
        <v>0.72457861827320102</v>
      </c>
      <c r="BE563" s="38">
        <v>0.33709612361930502</v>
      </c>
      <c r="BF563" s="38">
        <f t="shared" si="648"/>
        <v>0.66290387638069492</v>
      </c>
      <c r="BG563" s="38">
        <v>0.21434470181591</v>
      </c>
      <c r="BH563" s="38">
        <f t="shared" si="649"/>
        <v>0.78565529818408997</v>
      </c>
      <c r="BI563" s="38">
        <v>0.26151129960306646</v>
      </c>
      <c r="BJ563" s="38">
        <v>0.7384887003969336</v>
      </c>
      <c r="BK563" s="39">
        <v>0.26839370538017698</v>
      </c>
      <c r="BL563" s="39">
        <f t="shared" si="650"/>
        <v>0.73160629461982296</v>
      </c>
      <c r="BM563" s="39">
        <v>0.33046995309018401</v>
      </c>
      <c r="BN563" s="39">
        <f t="shared" si="651"/>
        <v>0.66953004690981599</v>
      </c>
      <c r="BO563" s="39">
        <v>0.206725879191587</v>
      </c>
      <c r="BP563" s="39">
        <f t="shared" si="639"/>
        <v>0.79327412080841297</v>
      </c>
      <c r="BQ563" s="39">
        <v>0.25430404230672721</v>
      </c>
      <c r="BR563" s="39">
        <f t="shared" si="652"/>
        <v>0.74569595769327279</v>
      </c>
      <c r="BS563" s="48">
        <v>0.88028851700590605</v>
      </c>
      <c r="BT563" s="49">
        <v>0.119711482994094</v>
      </c>
      <c r="BU563" s="219"/>
      <c r="CP563" s="21"/>
      <c r="CR563" s="21"/>
      <c r="CS563" s="22"/>
      <c r="CT563" s="22"/>
    </row>
    <row r="564" spans="38:98" x14ac:dyDescent="0.25">
      <c r="AL564" s="6">
        <v>557</v>
      </c>
      <c r="AM564" s="24">
        <v>0.281307003512972</v>
      </c>
      <c r="AN564" s="24">
        <f t="shared" si="640"/>
        <v>0.718692996487028</v>
      </c>
      <c r="AO564" s="24">
        <v>0.33632056639616498</v>
      </c>
      <c r="AP564" s="24">
        <f t="shared" si="641"/>
        <v>0.66367943360383497</v>
      </c>
      <c r="AQ564" s="24">
        <v>0.19436238916074799</v>
      </c>
      <c r="AR564" s="24">
        <f t="shared" si="642"/>
        <v>0.80563761083925201</v>
      </c>
      <c r="AS564" s="24">
        <f t="shared" si="643"/>
        <v>0.25396560037408333</v>
      </c>
      <c r="AT564" s="25">
        <f t="shared" si="688"/>
        <v>0.74603439962591667</v>
      </c>
      <c r="AU564" s="213">
        <v>0.29324060596053297</v>
      </c>
      <c r="AV564" s="213">
        <f t="shared" si="644"/>
        <v>0.70675939403946697</v>
      </c>
      <c r="AW564" s="213">
        <v>0.347352368796435</v>
      </c>
      <c r="AX564" s="213">
        <f t="shared" ref="AX564" si="697">1-AW564</f>
        <v>0.65264763120356495</v>
      </c>
      <c r="AY564" s="213">
        <v>0.21381141018873401</v>
      </c>
      <c r="AZ564" s="213">
        <f t="shared" si="655"/>
        <v>0.78618858981126594</v>
      </c>
      <c r="BA564" s="213">
        <f t="shared" si="646"/>
        <v>0.26914888135776294</v>
      </c>
      <c r="BB564" s="213">
        <f t="shared" si="647"/>
        <v>0.73085111864223706</v>
      </c>
      <c r="BC564" s="38">
        <v>0.27573436804531198</v>
      </c>
      <c r="BD564" s="38">
        <f t="shared" si="648"/>
        <v>0.72426563195468807</v>
      </c>
      <c r="BE564" s="38">
        <v>0.33739530774059701</v>
      </c>
      <c r="BF564" s="38">
        <f t="shared" si="648"/>
        <v>0.66260469225940299</v>
      </c>
      <c r="BG564" s="38">
        <v>0.21472546732488201</v>
      </c>
      <c r="BH564" s="38">
        <f t="shared" si="649"/>
        <v>0.78527453267511804</v>
      </c>
      <c r="BI564" s="38">
        <v>0.2618522898438298</v>
      </c>
      <c r="BJ564" s="38">
        <v>0.73814771015617031</v>
      </c>
      <c r="BK564" s="39">
        <v>0.26870779810136602</v>
      </c>
      <c r="BL564" s="39">
        <f t="shared" si="650"/>
        <v>0.73129220189863398</v>
      </c>
      <c r="BM564" s="39">
        <v>0.33076006312891398</v>
      </c>
      <c r="BN564" s="39">
        <f t="shared" si="651"/>
        <v>0.66923993687108596</v>
      </c>
      <c r="BO564" s="39">
        <v>0.20709776445811701</v>
      </c>
      <c r="BP564" s="39">
        <f t="shared" si="639"/>
        <v>0.79290223554188299</v>
      </c>
      <c r="BQ564" s="39">
        <v>0.25463920358180753</v>
      </c>
      <c r="BR564" s="39">
        <f t="shared" si="652"/>
        <v>0.74536079641819253</v>
      </c>
      <c r="BS564" s="48">
        <v>0.88050190446473597</v>
      </c>
      <c r="BT564" s="49">
        <v>0.119498095535264</v>
      </c>
      <c r="BU564" s="219"/>
      <c r="CP564" s="21"/>
      <c r="CR564" s="21"/>
      <c r="CS564" s="22"/>
      <c r="CT564" s="22"/>
    </row>
    <row r="565" spans="38:98" x14ac:dyDescent="0.25">
      <c r="AL565" s="6">
        <v>558</v>
      </c>
      <c r="AM565" s="24">
        <v>0.28162973514317402</v>
      </c>
      <c r="AN565" s="24">
        <f t="shared" si="640"/>
        <v>0.71837026485682598</v>
      </c>
      <c r="AO565" s="24">
        <v>0.33659666358412799</v>
      </c>
      <c r="AP565" s="24">
        <f t="shared" si="641"/>
        <v>0.66340333641587201</v>
      </c>
      <c r="AQ565" s="24">
        <v>0.194704228247119</v>
      </c>
      <c r="AR565" s="24">
        <f t="shared" si="642"/>
        <v>0.80529577175288103</v>
      </c>
      <c r="AS565" s="24">
        <f t="shared" si="643"/>
        <v>0.25428639551240811</v>
      </c>
      <c r="AT565" s="25">
        <f t="shared" si="688"/>
        <v>0.74571360448759194</v>
      </c>
      <c r="AU565" s="213">
        <v>0.29357109204607301</v>
      </c>
      <c r="AV565" s="213">
        <f t="shared" si="644"/>
        <v>0.70642890795392699</v>
      </c>
      <c r="AW565" s="213">
        <v>0.347668766206711</v>
      </c>
      <c r="AX565" s="213">
        <f t="shared" ref="AX565" si="698">1-AW565</f>
        <v>0.65233123379328894</v>
      </c>
      <c r="AY565" s="213">
        <v>0.214189674371527</v>
      </c>
      <c r="AZ565" s="213">
        <f t="shared" si="655"/>
        <v>0.78581032562847297</v>
      </c>
      <c r="BA565" s="213">
        <f t="shared" si="646"/>
        <v>0.26949810497272858</v>
      </c>
      <c r="BB565" s="213">
        <f t="shared" si="647"/>
        <v>0.73050189502727148</v>
      </c>
      <c r="BC565" s="38">
        <v>0.27604713171684903</v>
      </c>
      <c r="BD565" s="38">
        <f t="shared" si="648"/>
        <v>0.72395286828315097</v>
      </c>
      <c r="BE565" s="38">
        <v>0.337694198694797</v>
      </c>
      <c r="BF565" s="38">
        <f t="shared" si="648"/>
        <v>0.662305801305203</v>
      </c>
      <c r="BG565" s="38">
        <v>0.21510613377985399</v>
      </c>
      <c r="BH565" s="38">
        <f t="shared" si="649"/>
        <v>0.78489386622014601</v>
      </c>
      <c r="BI565" s="38">
        <v>0.26219309807075936</v>
      </c>
      <c r="BJ565" s="38">
        <v>0.73780690192924059</v>
      </c>
      <c r="BK565" s="39">
        <v>0.26902167121696302</v>
      </c>
      <c r="BL565" s="39">
        <f t="shared" si="650"/>
        <v>0.73097832878303692</v>
      </c>
      <c r="BM565" s="39">
        <v>0.33104990484885699</v>
      </c>
      <c r="BN565" s="39">
        <f t="shared" si="651"/>
        <v>0.66895009515114301</v>
      </c>
      <c r="BO565" s="39">
        <v>0.207469563336491</v>
      </c>
      <c r="BP565" s="39">
        <f t="shared" si="639"/>
        <v>0.79253043666350897</v>
      </c>
      <c r="BQ565" s="39">
        <v>0.25497419532728149</v>
      </c>
      <c r="BR565" s="39">
        <f t="shared" si="652"/>
        <v>0.74502580467271851</v>
      </c>
      <c r="BS565" s="48">
        <v>0.880714524182175</v>
      </c>
      <c r="BT565" s="49">
        <v>0.119285475817825</v>
      </c>
      <c r="BU565" s="219"/>
      <c r="CP565" s="21"/>
      <c r="CR565" s="21"/>
      <c r="CS565" s="22"/>
      <c r="CT565" s="22"/>
    </row>
    <row r="566" spans="38:98" x14ac:dyDescent="0.25">
      <c r="AL566" s="6">
        <v>559</v>
      </c>
      <c r="AM566" s="24">
        <v>0.28195236824943698</v>
      </c>
      <c r="AN566" s="24">
        <f t="shared" si="640"/>
        <v>0.71804763175056308</v>
      </c>
      <c r="AO566" s="24">
        <v>0.33687249022613802</v>
      </c>
      <c r="AP566" s="24">
        <f t="shared" si="641"/>
        <v>0.66312750977386203</v>
      </c>
      <c r="AQ566" s="24">
        <v>0.19504600793263399</v>
      </c>
      <c r="AR566" s="24">
        <f t="shared" si="642"/>
        <v>0.80495399206736606</v>
      </c>
      <c r="AS566" s="24">
        <f t="shared" si="643"/>
        <v>0.25460707055834886</v>
      </c>
      <c r="AT566" s="25">
        <f t="shared" si="688"/>
        <v>0.74539292944165125</v>
      </c>
      <c r="AU566" s="213">
        <v>0.293901289694257</v>
      </c>
      <c r="AV566" s="213">
        <f t="shared" si="644"/>
        <v>0.706098710305743</v>
      </c>
      <c r="AW566" s="213">
        <v>0.347984861285837</v>
      </c>
      <c r="AX566" s="213">
        <f t="shared" ref="AX566" si="699">1-AW566</f>
        <v>0.65201513871416306</v>
      </c>
      <c r="AY566" s="213">
        <v>0.21456785707148501</v>
      </c>
      <c r="AZ566" s="213">
        <f t="shared" si="655"/>
        <v>0.78543214292851493</v>
      </c>
      <c r="BA566" s="213">
        <f t="shared" si="646"/>
        <v>0.26984713215384526</v>
      </c>
      <c r="BB566" s="213">
        <f t="shared" si="647"/>
        <v>0.73015286784615463</v>
      </c>
      <c r="BC566" s="38">
        <v>0.276359674088761</v>
      </c>
      <c r="BD566" s="38">
        <f t="shared" si="648"/>
        <v>0.72364032591123895</v>
      </c>
      <c r="BE566" s="38">
        <v>0.33799279777389701</v>
      </c>
      <c r="BF566" s="38">
        <f t="shared" si="648"/>
        <v>0.66200720222610299</v>
      </c>
      <c r="BG566" s="38">
        <v>0.215486701000555</v>
      </c>
      <c r="BH566" s="38">
        <f t="shared" si="649"/>
        <v>0.784513298999445</v>
      </c>
      <c r="BI566" s="38">
        <v>0.26253372491576754</v>
      </c>
      <c r="BJ566" s="38">
        <v>0.73746627508423246</v>
      </c>
      <c r="BK566" s="39">
        <v>0.26933532427104601</v>
      </c>
      <c r="BL566" s="39">
        <f t="shared" si="650"/>
        <v>0.73066467572895399</v>
      </c>
      <c r="BM566" s="39">
        <v>0.33133947968725103</v>
      </c>
      <c r="BN566" s="39">
        <f t="shared" si="651"/>
        <v>0.66866052031274892</v>
      </c>
      <c r="BO566" s="39">
        <v>0.20784127529003399</v>
      </c>
      <c r="BP566" s="39">
        <f t="shared" si="639"/>
        <v>0.79215872470996596</v>
      </c>
      <c r="BQ566" s="39">
        <v>0.25530901748550766</v>
      </c>
      <c r="BR566" s="39">
        <f t="shared" si="652"/>
        <v>0.74469098251449239</v>
      </c>
      <c r="BS566" s="48">
        <v>0.88092637983672906</v>
      </c>
      <c r="BT566" s="49">
        <v>0.119073620163271</v>
      </c>
      <c r="BU566" s="219"/>
      <c r="CP566" s="21"/>
      <c r="CR566" s="21"/>
      <c r="CS566" s="22"/>
      <c r="CT566" s="22"/>
    </row>
    <row r="567" spans="38:98" x14ac:dyDescent="0.25">
      <c r="AL567" s="6">
        <v>560</v>
      </c>
      <c r="AM567" s="24">
        <v>0.28227489509361198</v>
      </c>
      <c r="AN567" s="24">
        <f t="shared" si="640"/>
        <v>0.71772510490638797</v>
      </c>
      <c r="AO567" s="24">
        <v>0.33714805049993801</v>
      </c>
      <c r="AP567" s="24">
        <f t="shared" si="641"/>
        <v>0.66285194950006199</v>
      </c>
      <c r="AQ567" s="24">
        <v>0.19538772758275</v>
      </c>
      <c r="AR567" s="24">
        <f t="shared" si="642"/>
        <v>0.80461227241724997</v>
      </c>
      <c r="AS567" s="24">
        <f t="shared" si="643"/>
        <v>0.25492762378207046</v>
      </c>
      <c r="AT567" s="25">
        <f t="shared" si="688"/>
        <v>0.74507237621792943</v>
      </c>
      <c r="AU567" s="213">
        <v>0.294231199630414</v>
      </c>
      <c r="AV567" s="213">
        <f t="shared" si="644"/>
        <v>0.705768800369586</v>
      </c>
      <c r="AW567" s="213">
        <v>0.34830065529364401</v>
      </c>
      <c r="AX567" s="213">
        <f t="shared" ref="AX567" si="700">1-AW567</f>
        <v>0.65169934470635593</v>
      </c>
      <c r="AY567" s="213">
        <v>0.21494595800421701</v>
      </c>
      <c r="AZ567" s="213">
        <f t="shared" si="655"/>
        <v>0.78505404199578299</v>
      </c>
      <c r="BA567" s="213">
        <f t="shared" si="646"/>
        <v>0.2701959632849063</v>
      </c>
      <c r="BB567" s="213">
        <f t="shared" si="647"/>
        <v>0.72980403671509375</v>
      </c>
      <c r="BC567" s="38">
        <v>0.27667199650839602</v>
      </c>
      <c r="BD567" s="38">
        <f t="shared" si="648"/>
        <v>0.72332800349160398</v>
      </c>
      <c r="BE567" s="38">
        <v>0.33829110626988601</v>
      </c>
      <c r="BF567" s="38">
        <f t="shared" si="648"/>
        <v>0.66170889373011399</v>
      </c>
      <c r="BG567" s="38">
        <v>0.215867168806709</v>
      </c>
      <c r="BH567" s="38">
        <f t="shared" si="649"/>
        <v>0.78413283119329102</v>
      </c>
      <c r="BI567" s="38">
        <v>0.26287417101076271</v>
      </c>
      <c r="BJ567" s="38">
        <v>0.73712582898923729</v>
      </c>
      <c r="BK567" s="39">
        <v>0.26964875680769501</v>
      </c>
      <c r="BL567" s="39">
        <f t="shared" si="650"/>
        <v>0.73035124319230493</v>
      </c>
      <c r="BM567" s="39">
        <v>0.33162878908133397</v>
      </c>
      <c r="BN567" s="39">
        <f t="shared" si="651"/>
        <v>0.66837121091866603</v>
      </c>
      <c r="BO567" s="39">
        <v>0.208212899782072</v>
      </c>
      <c r="BP567" s="39">
        <f t="shared" si="639"/>
        <v>0.79178710021792797</v>
      </c>
      <c r="BQ567" s="39">
        <v>0.25564366999884541</v>
      </c>
      <c r="BR567" s="39">
        <f t="shared" si="652"/>
        <v>0.74435633000115464</v>
      </c>
      <c r="BS567" s="48">
        <v>0.88113747510690699</v>
      </c>
      <c r="BT567" s="49">
        <v>0.118862524893093</v>
      </c>
      <c r="BU567" s="219"/>
      <c r="CP567" s="21"/>
      <c r="CR567" s="21"/>
      <c r="CS567" s="22"/>
      <c r="CT567" s="22"/>
    </row>
    <row r="568" spans="38:98" x14ac:dyDescent="0.25">
      <c r="AL568" s="6">
        <v>561</v>
      </c>
      <c r="AM568" s="24">
        <v>0.28259730793755</v>
      </c>
      <c r="AN568" s="24">
        <f t="shared" si="640"/>
        <v>0.71740269206245</v>
      </c>
      <c r="AO568" s="24">
        <v>0.337423348583269</v>
      </c>
      <c r="AP568" s="24">
        <f t="shared" si="641"/>
        <v>0.66257665141673106</v>
      </c>
      <c r="AQ568" s="24">
        <v>0.19572938656292399</v>
      </c>
      <c r="AR568" s="24">
        <f t="shared" si="642"/>
        <v>0.80427061343707607</v>
      </c>
      <c r="AS568" s="24">
        <f t="shared" si="643"/>
        <v>0.25524805345373741</v>
      </c>
      <c r="AT568" s="25">
        <f t="shared" si="688"/>
        <v>0.74475194654626264</v>
      </c>
      <c r="AU568" s="213">
        <v>0.29456082257987498</v>
      </c>
      <c r="AV568" s="213">
        <f t="shared" si="644"/>
        <v>0.70543917742012496</v>
      </c>
      <c r="AW568" s="213">
        <v>0.348616149489964</v>
      </c>
      <c r="AX568" s="213">
        <f t="shared" ref="AX568" si="701">1-AW568</f>
        <v>0.651383850510036</v>
      </c>
      <c r="AY568" s="213">
        <v>0.215323976885331</v>
      </c>
      <c r="AZ568" s="213">
        <f t="shared" si="655"/>
        <v>0.784676023114669</v>
      </c>
      <c r="BA568" s="213">
        <f t="shared" si="646"/>
        <v>0.27054459874970527</v>
      </c>
      <c r="BB568" s="213">
        <f t="shared" si="647"/>
        <v>0.72945540125029473</v>
      </c>
      <c r="BC568" s="38">
        <v>0.276984100323105</v>
      </c>
      <c r="BD568" s="38">
        <f t="shared" si="648"/>
        <v>0.72301589967689495</v>
      </c>
      <c r="BE568" s="38">
        <v>0.33858912547475301</v>
      </c>
      <c r="BF568" s="38">
        <f t="shared" si="648"/>
        <v>0.66141087452524694</v>
      </c>
      <c r="BG568" s="38">
        <v>0.216247537018045</v>
      </c>
      <c r="BH568" s="38">
        <f t="shared" si="649"/>
        <v>0.783752462981955</v>
      </c>
      <c r="BI568" s="38">
        <v>0.26321443698765645</v>
      </c>
      <c r="BJ568" s="38">
        <v>0.73678556301234355</v>
      </c>
      <c r="BK568" s="39">
        <v>0.26996196837098801</v>
      </c>
      <c r="BL568" s="39">
        <f t="shared" si="650"/>
        <v>0.73003803162901204</v>
      </c>
      <c r="BM568" s="39">
        <v>0.331917834468343</v>
      </c>
      <c r="BN568" s="39">
        <f t="shared" si="651"/>
        <v>0.668082165531657</v>
      </c>
      <c r="BO568" s="39">
        <v>0.20858443627592799</v>
      </c>
      <c r="BP568" s="39">
        <f t="shared" si="639"/>
        <v>0.79141556372407207</v>
      </c>
      <c r="BQ568" s="39">
        <v>0.25597815280965208</v>
      </c>
      <c r="BR568" s="39">
        <f t="shared" si="652"/>
        <v>0.74402184719034803</v>
      </c>
      <c r="BS568" s="48">
        <v>0.88134781367121806</v>
      </c>
      <c r="BT568" s="49">
        <v>0.11865218632878199</v>
      </c>
      <c r="BU568" s="219"/>
      <c r="CP568" s="21"/>
      <c r="CR568" s="21"/>
      <c r="CS568" s="22"/>
      <c r="CT568" s="22"/>
    </row>
    <row r="569" spans="38:98" x14ac:dyDescent="0.25">
      <c r="AL569" s="6">
        <v>562</v>
      </c>
      <c r="AM569" s="24">
        <v>0.28291959904310199</v>
      </c>
      <c r="AN569" s="24">
        <f t="shared" si="640"/>
        <v>0.71708040095689807</v>
      </c>
      <c r="AO569" s="24">
        <v>0.33769838865387403</v>
      </c>
      <c r="AP569" s="24">
        <f t="shared" si="641"/>
        <v>0.66230161134612597</v>
      </c>
      <c r="AQ569" s="24">
        <v>0.196070984238611</v>
      </c>
      <c r="AR569" s="24">
        <f t="shared" si="642"/>
        <v>0.80392901576138898</v>
      </c>
      <c r="AS569" s="24">
        <f t="shared" si="643"/>
        <v>0.25556835784351373</v>
      </c>
      <c r="AT569" s="25">
        <f t="shared" si="688"/>
        <v>0.74443164215648627</v>
      </c>
      <c r="AU569" s="213">
        <v>0.29489015926797002</v>
      </c>
      <c r="AV569" s="213">
        <f t="shared" si="644"/>
        <v>0.70510984073202998</v>
      </c>
      <c r="AW569" s="213">
        <v>0.34893134513463198</v>
      </c>
      <c r="AX569" s="213">
        <f t="shared" ref="AX569" si="702">1-AW569</f>
        <v>0.65106865486536802</v>
      </c>
      <c r="AY569" s="213">
        <v>0.21570191343043499</v>
      </c>
      <c r="AZ569" s="213">
        <f t="shared" si="655"/>
        <v>0.78429808656956501</v>
      </c>
      <c r="BA569" s="213">
        <f t="shared" si="646"/>
        <v>0.2708930389320362</v>
      </c>
      <c r="BB569" s="213">
        <f t="shared" si="647"/>
        <v>0.72910696106796391</v>
      </c>
      <c r="BC569" s="38">
        <v>0.27729598688023599</v>
      </c>
      <c r="BD569" s="38">
        <f t="shared" si="648"/>
        <v>0.72270401311976395</v>
      </c>
      <c r="BE569" s="38">
        <v>0.33888685668048801</v>
      </c>
      <c r="BF569" s="38">
        <f t="shared" si="648"/>
        <v>0.66111314331951199</v>
      </c>
      <c r="BG569" s="38">
        <v>0.216627805454287</v>
      </c>
      <c r="BH569" s="38">
        <f t="shared" si="649"/>
        <v>0.78337219454571305</v>
      </c>
      <c r="BI569" s="38">
        <v>0.26355452347835745</v>
      </c>
      <c r="BJ569" s="38">
        <v>0.73644547652164261</v>
      </c>
      <c r="BK569" s="39">
        <v>0.27027495850500199</v>
      </c>
      <c r="BL569" s="39">
        <f t="shared" si="650"/>
        <v>0.72972504149499806</v>
      </c>
      <c r="BM569" s="39">
        <v>0.33220661728551598</v>
      </c>
      <c r="BN569" s="39">
        <f t="shared" si="651"/>
        <v>0.66779338271448396</v>
      </c>
      <c r="BO569" s="39">
        <v>0.208955884234928</v>
      </c>
      <c r="BP569" s="39">
        <f t="shared" si="639"/>
        <v>0.79104411576507205</v>
      </c>
      <c r="BQ569" s="39">
        <v>0.25631246586028622</v>
      </c>
      <c r="BR569" s="39">
        <f t="shared" si="652"/>
        <v>0.74368753413971389</v>
      </c>
      <c r="BS569" s="48">
        <v>0.881557399208169</v>
      </c>
      <c r="BT569" s="49">
        <v>0.118442600791831</v>
      </c>
      <c r="BU569" s="219"/>
      <c r="CP569" s="21"/>
      <c r="CR569" s="21"/>
      <c r="CS569" s="22"/>
      <c r="CT569" s="22"/>
    </row>
    <row r="570" spans="38:98" x14ac:dyDescent="0.25">
      <c r="AL570" s="6">
        <v>563</v>
      </c>
      <c r="AM570" s="24">
        <v>0.28324176067212098</v>
      </c>
      <c r="AN570" s="24">
        <f t="shared" si="640"/>
        <v>0.71675823932787908</v>
      </c>
      <c r="AO570" s="24">
        <v>0.33797317488949502</v>
      </c>
      <c r="AP570" s="24">
        <f t="shared" si="641"/>
        <v>0.66202682511050503</v>
      </c>
      <c r="AQ570" s="24">
        <v>0.19641251997526901</v>
      </c>
      <c r="AR570" s="24">
        <f t="shared" si="642"/>
        <v>0.80358748002473102</v>
      </c>
      <c r="AS570" s="24">
        <f t="shared" si="643"/>
        <v>0.25588853522156513</v>
      </c>
      <c r="AT570" s="25">
        <f t="shared" si="688"/>
        <v>0.74411146477843493</v>
      </c>
      <c r="AU570" s="213">
        <v>0.29521921042002602</v>
      </c>
      <c r="AV570" s="213">
        <f t="shared" si="644"/>
        <v>0.70478078957997403</v>
      </c>
      <c r="AW570" s="213">
        <v>0.34924624348747701</v>
      </c>
      <c r="AX570" s="213">
        <f t="shared" ref="AX570" si="703">1-AW570</f>
        <v>0.65075375651252299</v>
      </c>
      <c r="AY570" s="213">
        <v>0.21607976735513701</v>
      </c>
      <c r="AZ570" s="213">
        <f t="shared" si="655"/>
        <v>0.78392023264486299</v>
      </c>
      <c r="BA570" s="213">
        <f t="shared" si="646"/>
        <v>0.27124128421569083</v>
      </c>
      <c r="BB570" s="213">
        <f t="shared" si="647"/>
        <v>0.72875871578430917</v>
      </c>
      <c r="BC570" s="38">
        <v>0.27760765752713901</v>
      </c>
      <c r="BD570" s="38">
        <f t="shared" si="648"/>
        <v>0.72239234247286099</v>
      </c>
      <c r="BE570" s="38">
        <v>0.33918430117908099</v>
      </c>
      <c r="BF570" s="38">
        <f t="shared" si="648"/>
        <v>0.66081569882091906</v>
      </c>
      <c r="BG570" s="38">
        <v>0.217007973935163</v>
      </c>
      <c r="BH570" s="38">
        <f t="shared" si="649"/>
        <v>0.78299202606483698</v>
      </c>
      <c r="BI570" s="38">
        <v>0.26389443111477673</v>
      </c>
      <c r="BJ570" s="38">
        <v>0.73610556888522338</v>
      </c>
      <c r="BK570" s="39">
        <v>0.27058772675381798</v>
      </c>
      <c r="BL570" s="39">
        <f t="shared" si="650"/>
        <v>0.72941227324618207</v>
      </c>
      <c r="BM570" s="39">
        <v>0.33249513897009197</v>
      </c>
      <c r="BN570" s="39">
        <f t="shared" si="651"/>
        <v>0.66750486102990803</v>
      </c>
      <c r="BO570" s="39">
        <v>0.209327243122398</v>
      </c>
      <c r="BP570" s="39">
        <f t="shared" si="639"/>
        <v>0.79067275687760197</v>
      </c>
      <c r="BQ570" s="39">
        <v>0.25664660909310782</v>
      </c>
      <c r="BR570" s="39">
        <f t="shared" si="652"/>
        <v>0.74335339090689223</v>
      </c>
      <c r="BS570" s="48">
        <v>0.88176623539626797</v>
      </c>
      <c r="BT570" s="49">
        <v>0.118233764603732</v>
      </c>
      <c r="BU570" s="219"/>
      <c r="CP570" s="21"/>
      <c r="CR570" s="21"/>
      <c r="CS570" s="22"/>
      <c r="CT570" s="22"/>
    </row>
    <row r="571" spans="38:98" x14ac:dyDescent="0.25">
      <c r="AL571" s="6">
        <v>564</v>
      </c>
      <c r="AM571" s="24">
        <v>0.28356378508645502</v>
      </c>
      <c r="AN571" s="24">
        <f t="shared" si="640"/>
        <v>0.71643621491354503</v>
      </c>
      <c r="AO571" s="24">
        <v>0.33824771146787402</v>
      </c>
      <c r="AP571" s="24">
        <f t="shared" si="641"/>
        <v>0.66175228853212598</v>
      </c>
      <c r="AQ571" s="24">
        <v>0.19675399313835301</v>
      </c>
      <c r="AR571" s="24">
        <f t="shared" si="642"/>
        <v>0.80324600686164693</v>
      </c>
      <c r="AS571" s="24">
        <f t="shared" si="643"/>
        <v>0.25620858385805445</v>
      </c>
      <c r="AT571" s="25">
        <f t="shared" si="688"/>
        <v>0.74379141614194555</v>
      </c>
      <c r="AU571" s="213">
        <v>0.29554797676137501</v>
      </c>
      <c r="AV571" s="213">
        <f t="shared" si="644"/>
        <v>0.70445202323862499</v>
      </c>
      <c r="AW571" s="213">
        <v>0.34956084580833402</v>
      </c>
      <c r="AX571" s="213">
        <f t="shared" ref="AX571" si="704">1-AW571</f>
        <v>0.65043915419166598</v>
      </c>
      <c r="AY571" s="213">
        <v>0.216457538375045</v>
      </c>
      <c r="AZ571" s="213">
        <f t="shared" si="655"/>
        <v>0.783542461624955</v>
      </c>
      <c r="BA571" s="213">
        <f t="shared" si="646"/>
        <v>0.2715893349844638</v>
      </c>
      <c r="BB571" s="213">
        <f t="shared" si="647"/>
        <v>0.7284106650155362</v>
      </c>
      <c r="BC571" s="38">
        <v>0.277919113611164</v>
      </c>
      <c r="BD571" s="38">
        <f t="shared" si="648"/>
        <v>0.72208088638883594</v>
      </c>
      <c r="BE571" s="38">
        <v>0.33948146026252202</v>
      </c>
      <c r="BF571" s="38">
        <f t="shared" si="648"/>
        <v>0.66051853973747798</v>
      </c>
      <c r="BG571" s="38">
        <v>0.21738804228040001</v>
      </c>
      <c r="BH571" s="38">
        <f t="shared" si="649"/>
        <v>0.78261195771960002</v>
      </c>
      <c r="BI571" s="38">
        <v>0.26423416052882492</v>
      </c>
      <c r="BJ571" s="38">
        <v>0.73576583947117513</v>
      </c>
      <c r="BK571" s="39">
        <v>0.27090027266151401</v>
      </c>
      <c r="BL571" s="39">
        <f t="shared" si="650"/>
        <v>0.72909972733848605</v>
      </c>
      <c r="BM571" s="39">
        <v>0.33278340095930797</v>
      </c>
      <c r="BN571" s="39">
        <f t="shared" si="651"/>
        <v>0.66721659904069197</v>
      </c>
      <c r="BO571" s="39">
        <v>0.20969851240166201</v>
      </c>
      <c r="BP571" s="39">
        <f t="shared" si="639"/>
        <v>0.79030148759833796</v>
      </c>
      <c r="BQ571" s="39">
        <v>0.25698058245047473</v>
      </c>
      <c r="BR571" s="39">
        <f t="shared" si="652"/>
        <v>0.74301941754952527</v>
      </c>
      <c r="BS571" s="48">
        <v>0.88197432591402503</v>
      </c>
      <c r="BT571" s="49">
        <v>0.118025674085975</v>
      </c>
      <c r="BU571" s="219"/>
      <c r="CP571" s="21"/>
      <c r="CR571" s="21"/>
      <c r="CS571" s="22"/>
      <c r="CT571" s="22"/>
    </row>
    <row r="572" spans="38:98" x14ac:dyDescent="0.25">
      <c r="AL572" s="6">
        <v>565</v>
      </c>
      <c r="AM572" s="24">
        <v>0.28388566454795799</v>
      </c>
      <c r="AN572" s="24">
        <f t="shared" si="640"/>
        <v>0.71611433545204206</v>
      </c>
      <c r="AO572" s="24">
        <v>0.33852200256675402</v>
      </c>
      <c r="AP572" s="24">
        <f t="shared" si="641"/>
        <v>0.66147799743324598</v>
      </c>
      <c r="AQ572" s="24">
        <v>0.19709540309331999</v>
      </c>
      <c r="AR572" s="24">
        <f t="shared" si="642"/>
        <v>0.80290459690668003</v>
      </c>
      <c r="AS572" s="24">
        <f t="shared" si="643"/>
        <v>0.25652850202314759</v>
      </c>
      <c r="AT572" s="25">
        <f t="shared" si="688"/>
        <v>0.74347149797685241</v>
      </c>
      <c r="AU572" s="213">
        <v>0.29587645901734699</v>
      </c>
      <c r="AV572" s="213">
        <f t="shared" si="644"/>
        <v>0.70412354098265295</v>
      </c>
      <c r="AW572" s="213">
        <v>0.34987515335703401</v>
      </c>
      <c r="AX572" s="213">
        <f t="shared" ref="AX572" si="705">1-AW572</f>
        <v>0.65012484664296599</v>
      </c>
      <c r="AY572" s="213">
        <v>0.21683522620576801</v>
      </c>
      <c r="AZ572" s="213">
        <f t="shared" si="655"/>
        <v>0.78316477379423199</v>
      </c>
      <c r="BA572" s="213">
        <f t="shared" si="646"/>
        <v>0.27193719162214869</v>
      </c>
      <c r="BB572" s="213">
        <f t="shared" si="647"/>
        <v>0.72806280837785131</v>
      </c>
      <c r="BC572" s="38">
        <v>0.27823035647966099</v>
      </c>
      <c r="BD572" s="38">
        <f t="shared" si="648"/>
        <v>0.72176964352033901</v>
      </c>
      <c r="BE572" s="38">
        <v>0.33977833522279999</v>
      </c>
      <c r="BF572" s="38">
        <f t="shared" si="648"/>
        <v>0.66022166477720001</v>
      </c>
      <c r="BG572" s="38">
        <v>0.21776801030972301</v>
      </c>
      <c r="BH572" s="38">
        <f t="shared" si="649"/>
        <v>0.78223198969027696</v>
      </c>
      <c r="BI572" s="38">
        <v>0.26457371235241145</v>
      </c>
      <c r="BJ572" s="38">
        <v>0.73542628764758855</v>
      </c>
      <c r="BK572" s="39">
        <v>0.271212595772168</v>
      </c>
      <c r="BL572" s="39">
        <f t="shared" si="650"/>
        <v>0.72878740422783195</v>
      </c>
      <c r="BM572" s="39">
        <v>0.33307140469040197</v>
      </c>
      <c r="BN572" s="39">
        <f t="shared" si="651"/>
        <v>0.66692859530959803</v>
      </c>
      <c r="BO572" s="39">
        <v>0.21006969153604499</v>
      </c>
      <c r="BP572" s="39">
        <f t="shared" si="639"/>
        <v>0.78993030846395507</v>
      </c>
      <c r="BQ572" s="39">
        <v>0.25731438587474526</v>
      </c>
      <c r="BR572" s="39">
        <f t="shared" si="652"/>
        <v>0.7426856141252548</v>
      </c>
      <c r="BS572" s="48">
        <v>0.88218167443994699</v>
      </c>
      <c r="BT572" s="49">
        <v>0.11781832556005301</v>
      </c>
      <c r="BU572" s="219"/>
      <c r="CP572" s="21"/>
      <c r="CR572" s="21"/>
      <c r="CS572" s="22"/>
      <c r="CT572" s="22"/>
    </row>
    <row r="573" spans="38:98" x14ac:dyDescent="0.25">
      <c r="AL573" s="6">
        <v>566</v>
      </c>
      <c r="AM573" s="24">
        <v>0.28420739131848</v>
      </c>
      <c r="AN573" s="24">
        <f t="shared" si="640"/>
        <v>0.71579260868152006</v>
      </c>
      <c r="AO573" s="24">
        <v>0.338796052363876</v>
      </c>
      <c r="AP573" s="24">
        <f t="shared" si="641"/>
        <v>0.661203947636124</v>
      </c>
      <c r="AQ573" s="24">
        <v>0.19743674920562601</v>
      </c>
      <c r="AR573" s="24">
        <f t="shared" si="642"/>
        <v>0.80256325079437396</v>
      </c>
      <c r="AS573" s="24">
        <f t="shared" si="643"/>
        <v>0.25684828798700826</v>
      </c>
      <c r="AT573" s="25">
        <f t="shared" si="688"/>
        <v>0.74315171201299179</v>
      </c>
      <c r="AU573" s="213">
        <v>0.29620465791327</v>
      </c>
      <c r="AV573" s="213">
        <f t="shared" si="644"/>
        <v>0.70379534208673</v>
      </c>
      <c r="AW573" s="213">
        <v>0.35018916739340999</v>
      </c>
      <c r="AX573" s="213">
        <f t="shared" ref="AX573" si="706">1-AW573</f>
        <v>0.64981083260659001</v>
      </c>
      <c r="AY573" s="213">
        <v>0.21721283056291299</v>
      </c>
      <c r="AZ573" s="213">
        <f t="shared" si="655"/>
        <v>0.78278716943708704</v>
      </c>
      <c r="BA573" s="213">
        <f t="shared" si="646"/>
        <v>0.27228485451253798</v>
      </c>
      <c r="BB573" s="213">
        <f t="shared" si="647"/>
        <v>0.72771514548746208</v>
      </c>
      <c r="BC573" s="38">
        <v>0.27854138747997798</v>
      </c>
      <c r="BD573" s="38">
        <f t="shared" si="648"/>
        <v>0.72145861252002197</v>
      </c>
      <c r="BE573" s="38">
        <v>0.34007492735190598</v>
      </c>
      <c r="BF573" s="38">
        <f t="shared" si="648"/>
        <v>0.65992507264809408</v>
      </c>
      <c r="BG573" s="38">
        <v>0.21814787784285999</v>
      </c>
      <c r="BH573" s="38">
        <f t="shared" si="649"/>
        <v>0.78185212215713995</v>
      </c>
      <c r="BI573" s="38">
        <v>0.26491308721744711</v>
      </c>
      <c r="BJ573" s="38">
        <v>0.73508691278255289</v>
      </c>
      <c r="BK573" s="39">
        <v>0.27152469562985898</v>
      </c>
      <c r="BL573" s="39">
        <f t="shared" si="650"/>
        <v>0.72847530437014107</v>
      </c>
      <c r="BM573" s="39">
        <v>0.33335915160061202</v>
      </c>
      <c r="BN573" s="39">
        <f t="shared" si="651"/>
        <v>0.66664084839938798</v>
      </c>
      <c r="BO573" s="39">
        <v>0.21044077998887201</v>
      </c>
      <c r="BP573" s="39">
        <f t="shared" si="639"/>
        <v>0.78955922001112799</v>
      </c>
      <c r="BQ573" s="39">
        <v>0.25764801930827819</v>
      </c>
      <c r="BR573" s="39">
        <f t="shared" si="652"/>
        <v>0.74235198069172181</v>
      </c>
      <c r="BS573" s="48">
        <v>0.88238828465254204</v>
      </c>
      <c r="BT573" s="49">
        <v>0.117611715347458</v>
      </c>
      <c r="BU573" s="219"/>
      <c r="CP573" s="21"/>
      <c r="CR573" s="21"/>
      <c r="CS573" s="22"/>
      <c r="CT573" s="22"/>
    </row>
    <row r="574" spans="38:98" x14ac:dyDescent="0.25">
      <c r="AL574" s="6">
        <v>567</v>
      </c>
      <c r="AM574" s="24">
        <v>0.28452895765987202</v>
      </c>
      <c r="AN574" s="24">
        <f t="shared" si="640"/>
        <v>0.71547104234012804</v>
      </c>
      <c r="AO574" s="24">
        <v>0.339069865036983</v>
      </c>
      <c r="AP574" s="24">
        <f t="shared" si="641"/>
        <v>0.660930134963017</v>
      </c>
      <c r="AQ574" s="24">
        <v>0.19777803084072901</v>
      </c>
      <c r="AR574" s="24">
        <f t="shared" si="642"/>
        <v>0.80222196915927102</v>
      </c>
      <c r="AS574" s="24">
        <f t="shared" si="643"/>
        <v>0.25716794001980181</v>
      </c>
      <c r="AT574" s="25">
        <f t="shared" si="688"/>
        <v>0.7428320599801983</v>
      </c>
      <c r="AU574" s="213">
        <v>0.29653257417447398</v>
      </c>
      <c r="AV574" s="213">
        <f t="shared" si="644"/>
        <v>0.70346742582552602</v>
      </c>
      <c r="AW574" s="213">
        <v>0.350502889177293</v>
      </c>
      <c r="AX574" s="213">
        <f t="shared" ref="AX574" si="707">1-AW574</f>
        <v>0.649497110822707</v>
      </c>
      <c r="AY574" s="213">
        <v>0.217590351162089</v>
      </c>
      <c r="AZ574" s="213">
        <f t="shared" si="655"/>
        <v>0.78240964883791098</v>
      </c>
      <c r="BA574" s="213">
        <f t="shared" si="646"/>
        <v>0.27263232403942528</v>
      </c>
      <c r="BB574" s="213">
        <f t="shared" si="647"/>
        <v>0.72736767596057472</v>
      </c>
      <c r="BC574" s="38">
        <v>0.27885220795946603</v>
      </c>
      <c r="BD574" s="38">
        <f t="shared" si="648"/>
        <v>0.72114779204053403</v>
      </c>
      <c r="BE574" s="38">
        <v>0.340371237941828</v>
      </c>
      <c r="BF574" s="38">
        <f t="shared" si="648"/>
        <v>0.659628762058172</v>
      </c>
      <c r="BG574" s="38">
        <v>0.218527644699537</v>
      </c>
      <c r="BH574" s="38">
        <f t="shared" si="649"/>
        <v>0.781472355300463</v>
      </c>
      <c r="BI574" s="38">
        <v>0.26525228575584192</v>
      </c>
      <c r="BJ574" s="38">
        <v>0.73474771424415808</v>
      </c>
      <c r="BK574" s="39">
        <v>0.27183657177866599</v>
      </c>
      <c r="BL574" s="39">
        <f t="shared" si="650"/>
        <v>0.72816342822133406</v>
      </c>
      <c r="BM574" s="39">
        <v>0.33364664312717501</v>
      </c>
      <c r="BN574" s="39">
        <f t="shared" si="651"/>
        <v>0.66635335687282504</v>
      </c>
      <c r="BO574" s="39">
        <v>0.210811777223468</v>
      </c>
      <c r="BP574" s="39">
        <f t="shared" si="639"/>
        <v>0.789188222776532</v>
      </c>
      <c r="BQ574" s="39">
        <v>0.25798148269343202</v>
      </c>
      <c r="BR574" s="39">
        <f t="shared" si="652"/>
        <v>0.74201851730656809</v>
      </c>
      <c r="BS574" s="48">
        <v>0.882594160230319</v>
      </c>
      <c r="BT574" s="49">
        <v>0.117405839769681</v>
      </c>
      <c r="BU574" s="219"/>
      <c r="CP574" s="21"/>
      <c r="CR574" s="21"/>
      <c r="CS574" s="22"/>
      <c r="CT574" s="22"/>
    </row>
    <row r="575" spans="38:98" x14ac:dyDescent="0.25">
      <c r="AL575" s="6">
        <v>568</v>
      </c>
      <c r="AM575" s="24">
        <v>0.28485035583398599</v>
      </c>
      <c r="AN575" s="24">
        <f t="shared" si="640"/>
        <v>0.71514964416601401</v>
      </c>
      <c r="AO575" s="24">
        <v>0.339343444763818</v>
      </c>
      <c r="AP575" s="24">
        <f t="shared" si="641"/>
        <v>0.66065655523618205</v>
      </c>
      <c r="AQ575" s="24">
        <v>0.19811924736408401</v>
      </c>
      <c r="AR575" s="24">
        <f t="shared" si="642"/>
        <v>0.80188075263591596</v>
      </c>
      <c r="AS575" s="24">
        <f t="shared" si="643"/>
        <v>0.25748745639169246</v>
      </c>
      <c r="AT575" s="25">
        <f t="shared" si="688"/>
        <v>0.74251254360830754</v>
      </c>
      <c r="AU575" s="213">
        <v>0.29686020852629003</v>
      </c>
      <c r="AV575" s="213">
        <f t="shared" si="644"/>
        <v>0.70313979147370997</v>
      </c>
      <c r="AW575" s="213">
        <v>0.35081631996851698</v>
      </c>
      <c r="AX575" s="213">
        <f t="shared" ref="AX575" si="708">1-AW575</f>
        <v>0.64918368003148297</v>
      </c>
      <c r="AY575" s="213">
        <v>0.21796778771890399</v>
      </c>
      <c r="AZ575" s="213">
        <f t="shared" si="655"/>
        <v>0.78203221228109598</v>
      </c>
      <c r="BA575" s="213">
        <f t="shared" si="646"/>
        <v>0.27297960058660464</v>
      </c>
      <c r="BB575" s="213">
        <f t="shared" si="647"/>
        <v>0.72702039941339536</v>
      </c>
      <c r="BC575" s="38">
        <v>0.27916281926547398</v>
      </c>
      <c r="BD575" s="38">
        <f t="shared" si="648"/>
        <v>0.72083718073452596</v>
      </c>
      <c r="BE575" s="38">
        <v>0.34066726828455601</v>
      </c>
      <c r="BF575" s="38">
        <f t="shared" si="648"/>
        <v>0.65933273171544404</v>
      </c>
      <c r="BG575" s="38">
        <v>0.21890731069948099</v>
      </c>
      <c r="BH575" s="38">
        <f t="shared" si="649"/>
        <v>0.78109268930051901</v>
      </c>
      <c r="BI575" s="38">
        <v>0.26559130859950608</v>
      </c>
      <c r="BJ575" s="38">
        <v>0.73440869140049392</v>
      </c>
      <c r="BK575" s="39">
        <v>0.27214822376266701</v>
      </c>
      <c r="BL575" s="39">
        <f t="shared" si="650"/>
        <v>0.72785177623733299</v>
      </c>
      <c r="BM575" s="39">
        <v>0.33393388070732999</v>
      </c>
      <c r="BN575" s="39">
        <f t="shared" si="651"/>
        <v>0.66606611929267001</v>
      </c>
      <c r="BO575" s="39">
        <v>0.21118268270315901</v>
      </c>
      <c r="BP575" s="39">
        <f t="shared" si="639"/>
        <v>0.78881731729684101</v>
      </c>
      <c r="BQ575" s="39">
        <v>0.2583147759725658</v>
      </c>
      <c r="BR575" s="39">
        <f t="shared" si="652"/>
        <v>0.7416852240274342</v>
      </c>
      <c r="BS575" s="48">
        <v>0.88279930485178504</v>
      </c>
      <c r="BT575" s="49">
        <v>0.117200695148215</v>
      </c>
      <c r="BU575" s="219"/>
      <c r="CP575" s="21"/>
      <c r="CR575" s="21"/>
      <c r="CS575" s="22"/>
      <c r="CT575" s="22"/>
    </row>
    <row r="576" spans="38:98" x14ac:dyDescent="0.25">
      <c r="AL576" s="6">
        <v>569</v>
      </c>
      <c r="AM576" s="24">
        <v>0.28517157810267202</v>
      </c>
      <c r="AN576" s="24">
        <f t="shared" si="640"/>
        <v>0.71482842189732798</v>
      </c>
      <c r="AO576" s="24">
        <v>0.339616795722122</v>
      </c>
      <c r="AP576" s="24">
        <f t="shared" si="641"/>
        <v>0.660383204277878</v>
      </c>
      <c r="AQ576" s="24">
        <v>0.19846039814114699</v>
      </c>
      <c r="AR576" s="24">
        <f t="shared" si="642"/>
        <v>0.80153960185885298</v>
      </c>
      <c r="AS576" s="24">
        <f t="shared" si="643"/>
        <v>0.25780683537284405</v>
      </c>
      <c r="AT576" s="25">
        <f t="shared" si="688"/>
        <v>0.74219316462715601</v>
      </c>
      <c r="AU576" s="213">
        <v>0.29718756169404698</v>
      </c>
      <c r="AV576" s="213">
        <f t="shared" si="644"/>
        <v>0.70281243830595308</v>
      </c>
      <c r="AW576" s="213">
        <v>0.351129461026914</v>
      </c>
      <c r="AX576" s="213">
        <f t="shared" ref="AX576" si="709">1-AW576</f>
        <v>0.648870538973086</v>
      </c>
      <c r="AY576" s="213">
        <v>0.21834513994896601</v>
      </c>
      <c r="AZ576" s="213">
        <f t="shared" si="655"/>
        <v>0.78165486005103402</v>
      </c>
      <c r="BA576" s="213">
        <f t="shared" si="646"/>
        <v>0.27332668453786918</v>
      </c>
      <c r="BB576" s="213">
        <f t="shared" si="647"/>
        <v>0.72667331546213088</v>
      </c>
      <c r="BC576" s="38">
        <v>0.27947322274535102</v>
      </c>
      <c r="BD576" s="38">
        <f t="shared" si="648"/>
        <v>0.72052677725464898</v>
      </c>
      <c r="BE576" s="38">
        <v>0.34096301967208098</v>
      </c>
      <c r="BF576" s="38">
        <f t="shared" si="648"/>
        <v>0.65903698032791902</v>
      </c>
      <c r="BG576" s="38">
        <v>0.219286875662418</v>
      </c>
      <c r="BH576" s="38">
        <f t="shared" si="649"/>
        <v>0.780713124337582</v>
      </c>
      <c r="BI576" s="38">
        <v>0.26593015638034972</v>
      </c>
      <c r="BJ576" s="38">
        <v>0.73406984361965033</v>
      </c>
      <c r="BK576" s="39">
        <v>0.272459651125942</v>
      </c>
      <c r="BL576" s="39">
        <f t="shared" si="650"/>
        <v>0.72754034887405794</v>
      </c>
      <c r="BM576" s="39">
        <v>0.334220865778314</v>
      </c>
      <c r="BN576" s="39">
        <f t="shared" si="651"/>
        <v>0.665779134221686</v>
      </c>
      <c r="BO576" s="39">
        <v>0.21155349589126901</v>
      </c>
      <c r="BP576" s="39">
        <f t="shared" si="639"/>
        <v>0.78844650410873096</v>
      </c>
      <c r="BQ576" s="39">
        <v>0.25864789908803798</v>
      </c>
      <c r="BR576" s="39">
        <f t="shared" si="652"/>
        <v>0.74135210091196202</v>
      </c>
      <c r="BS576" s="48">
        <v>0.88300372219544898</v>
      </c>
      <c r="BT576" s="49">
        <v>0.116996277804551</v>
      </c>
      <c r="BU576" s="219"/>
      <c r="CP576" s="21"/>
      <c r="CR576" s="21"/>
      <c r="CS576" s="22"/>
      <c r="CT576" s="22"/>
    </row>
    <row r="577" spans="38:98" x14ac:dyDescent="0.25">
      <c r="AL577" s="6">
        <v>570</v>
      </c>
      <c r="AM577" s="24">
        <v>0.28549261672778198</v>
      </c>
      <c r="AN577" s="24">
        <f t="shared" si="640"/>
        <v>0.71450738327221797</v>
      </c>
      <c r="AO577" s="24">
        <v>0.33988992208963797</v>
      </c>
      <c r="AP577" s="24">
        <f t="shared" si="641"/>
        <v>0.66011007791036203</v>
      </c>
      <c r="AQ577" s="24">
        <v>0.19880148253737601</v>
      </c>
      <c r="AR577" s="24">
        <f t="shared" si="642"/>
        <v>0.80119851746262394</v>
      </c>
      <c r="AS577" s="24">
        <f t="shared" si="643"/>
        <v>0.25812607523342213</v>
      </c>
      <c r="AT577" s="25">
        <f t="shared" si="688"/>
        <v>0.74187392476657787</v>
      </c>
      <c r="AU577" s="213">
        <v>0.29751463440307402</v>
      </c>
      <c r="AV577" s="213">
        <f t="shared" si="644"/>
        <v>0.70248536559692598</v>
      </c>
      <c r="AW577" s="213">
        <v>0.35144231361231498</v>
      </c>
      <c r="AX577" s="213">
        <f t="shared" ref="AX577" si="710">1-AW577</f>
        <v>0.64855768638768496</v>
      </c>
      <c r="AY577" s="213">
        <v>0.218722407567882</v>
      </c>
      <c r="AZ577" s="213">
        <f t="shared" si="655"/>
        <v>0.78127759243211803</v>
      </c>
      <c r="BA577" s="213">
        <f t="shared" si="646"/>
        <v>0.27367357627701111</v>
      </c>
      <c r="BB577" s="213">
        <f t="shared" si="647"/>
        <v>0.72632642372298895</v>
      </c>
      <c r="BC577" s="38">
        <v>0.27978341974644799</v>
      </c>
      <c r="BD577" s="38">
        <f t="shared" si="648"/>
        <v>0.72021658025355206</v>
      </c>
      <c r="BE577" s="38">
        <v>0.34125849339639103</v>
      </c>
      <c r="BF577" s="38">
        <f t="shared" si="648"/>
        <v>0.65874150660360897</v>
      </c>
      <c r="BG577" s="38">
        <v>0.21966633940807401</v>
      </c>
      <c r="BH577" s="38">
        <f t="shared" si="649"/>
        <v>0.78033366059192599</v>
      </c>
      <c r="BI577" s="38">
        <v>0.26626882973028287</v>
      </c>
      <c r="BJ577" s="38">
        <v>0.73373117026971713</v>
      </c>
      <c r="BK577" s="39">
        <v>0.27277085341256802</v>
      </c>
      <c r="BL577" s="39">
        <f t="shared" si="650"/>
        <v>0.72722914658743198</v>
      </c>
      <c r="BM577" s="39">
        <v>0.33450759977736599</v>
      </c>
      <c r="BN577" s="39">
        <f t="shared" si="651"/>
        <v>0.66549240022263401</v>
      </c>
      <c r="BO577" s="39">
        <v>0.21192421625112401</v>
      </c>
      <c r="BP577" s="39">
        <f t="shared" si="639"/>
        <v>0.78807578374887599</v>
      </c>
      <c r="BQ577" s="39">
        <v>0.25898085198220733</v>
      </c>
      <c r="BR577" s="39">
        <f t="shared" si="652"/>
        <v>0.74101914801779278</v>
      </c>
      <c r="BS577" s="48">
        <v>0.88320741593982</v>
      </c>
      <c r="BT577" s="49">
        <v>0.11679258406018</v>
      </c>
      <c r="BU577" s="219"/>
      <c r="CP577" s="21"/>
      <c r="CR577" s="21"/>
      <c r="CS577" s="22"/>
      <c r="CT577" s="22"/>
    </row>
    <row r="578" spans="38:98" x14ac:dyDescent="0.25">
      <c r="AL578" s="6">
        <v>571</v>
      </c>
      <c r="AM578" s="24">
        <v>0.28581346397116703</v>
      </c>
      <c r="AN578" s="24">
        <f t="shared" si="640"/>
        <v>0.71418653602883297</v>
      </c>
      <c r="AO578" s="24">
        <v>0.34016282804410702</v>
      </c>
      <c r="AP578" s="24">
        <f t="shared" si="641"/>
        <v>0.65983717195589298</v>
      </c>
      <c r="AQ578" s="24">
        <v>0.199142499918227</v>
      </c>
      <c r="AR578" s="24">
        <f t="shared" si="642"/>
        <v>0.80085750008177303</v>
      </c>
      <c r="AS578" s="24">
        <f t="shared" si="643"/>
        <v>0.25844517424359081</v>
      </c>
      <c r="AT578" s="25">
        <f t="shared" si="688"/>
        <v>0.74155482575640919</v>
      </c>
      <c r="AU578" s="213">
        <v>0.29784142737870101</v>
      </c>
      <c r="AV578" s="213">
        <f t="shared" si="644"/>
        <v>0.70215857262129899</v>
      </c>
      <c r="AW578" s="213">
        <v>0.35175487898455299</v>
      </c>
      <c r="AX578" s="213">
        <f t="shared" ref="AX578" si="711">1-AW578</f>
        <v>0.64824512101544696</v>
      </c>
      <c r="AY578" s="213">
        <v>0.219099590291262</v>
      </c>
      <c r="AZ578" s="213">
        <f t="shared" si="655"/>
        <v>0.78090040970873797</v>
      </c>
      <c r="BA578" s="213">
        <f t="shared" si="646"/>
        <v>0.27402027618782504</v>
      </c>
      <c r="BB578" s="213">
        <f t="shared" si="647"/>
        <v>0.72597972381217502</v>
      </c>
      <c r="BC578" s="38">
        <v>0.28009341161611301</v>
      </c>
      <c r="BD578" s="38">
        <f t="shared" si="648"/>
        <v>0.71990658838388699</v>
      </c>
      <c r="BE578" s="38">
        <v>0.341553690749477</v>
      </c>
      <c r="BF578" s="38">
        <f t="shared" si="648"/>
        <v>0.65844630925052305</v>
      </c>
      <c r="BG578" s="38">
        <v>0.22004570175617699</v>
      </c>
      <c r="BH578" s="38">
        <f t="shared" si="649"/>
        <v>0.77995429824382301</v>
      </c>
      <c r="BI578" s="38">
        <v>0.26660732928121617</v>
      </c>
      <c r="BJ578" s="38">
        <v>0.73339267071878389</v>
      </c>
      <c r="BK578" s="39">
        <v>0.27308183016662402</v>
      </c>
      <c r="BL578" s="39">
        <f t="shared" si="650"/>
        <v>0.72691816983337598</v>
      </c>
      <c r="BM578" s="39">
        <v>0.33479408414172301</v>
      </c>
      <c r="BN578" s="39">
        <f t="shared" si="651"/>
        <v>0.66520591585827704</v>
      </c>
      <c r="BO578" s="39">
        <v>0.212294843246047</v>
      </c>
      <c r="BP578" s="39">
        <f t="shared" si="639"/>
        <v>0.78770515675395303</v>
      </c>
      <c r="BQ578" s="39">
        <v>0.25931363459743134</v>
      </c>
      <c r="BR578" s="39">
        <f t="shared" si="652"/>
        <v>0.7406863654025686</v>
      </c>
      <c r="BS578" s="48">
        <v>0.88341038976340402</v>
      </c>
      <c r="BT578" s="49">
        <v>0.116589610236596</v>
      </c>
      <c r="BU578" s="219"/>
      <c r="CP578" s="21"/>
      <c r="CR578" s="21"/>
      <c r="CS578" s="22"/>
      <c r="CT578" s="22"/>
    </row>
    <row r="579" spans="38:98" x14ac:dyDescent="0.25">
      <c r="AL579" s="6">
        <v>572</v>
      </c>
      <c r="AM579" s="24">
        <v>0.28613411209467798</v>
      </c>
      <c r="AN579" s="24">
        <f t="shared" si="640"/>
        <v>0.71386588790532202</v>
      </c>
      <c r="AO579" s="24">
        <v>0.34043551776327302</v>
      </c>
      <c r="AP579" s="24">
        <f t="shared" si="641"/>
        <v>0.65956448223672703</v>
      </c>
      <c r="AQ579" s="24">
        <v>0.19948344964915499</v>
      </c>
      <c r="AR579" s="24">
        <f t="shared" si="642"/>
        <v>0.80051655035084501</v>
      </c>
      <c r="AS579" s="24">
        <f t="shared" si="643"/>
        <v>0.25876413067351423</v>
      </c>
      <c r="AT579" s="25">
        <f t="shared" si="688"/>
        <v>0.74123586932648577</v>
      </c>
      <c r="AU579" s="213">
        <v>0.29816794134625901</v>
      </c>
      <c r="AV579" s="213">
        <f t="shared" si="644"/>
        <v>0.70183205865374099</v>
      </c>
      <c r="AW579" s="213">
        <v>0.35206715840346198</v>
      </c>
      <c r="AX579" s="213">
        <f t="shared" ref="AX579" si="712">1-AW579</f>
        <v>0.64793284159653797</v>
      </c>
      <c r="AY579" s="213">
        <v>0.219476687834713</v>
      </c>
      <c r="AZ579" s="213">
        <f t="shared" si="655"/>
        <v>0.78052331216528703</v>
      </c>
      <c r="BA579" s="213">
        <f t="shared" si="646"/>
        <v>0.27436678465410458</v>
      </c>
      <c r="BB579" s="213">
        <f t="shared" si="647"/>
        <v>0.72563321534589553</v>
      </c>
      <c r="BC579" s="38">
        <v>0.28040319970169703</v>
      </c>
      <c r="BD579" s="38">
        <f t="shared" si="648"/>
        <v>0.71959680029830297</v>
      </c>
      <c r="BE579" s="38">
        <v>0.34184861302332797</v>
      </c>
      <c r="BF579" s="38">
        <f t="shared" si="648"/>
        <v>0.65815138697667197</v>
      </c>
      <c r="BG579" s="38">
        <v>0.220424962526452</v>
      </c>
      <c r="BH579" s="38">
        <f t="shared" si="649"/>
        <v>0.77957503747354795</v>
      </c>
      <c r="BI579" s="38">
        <v>0.26694565566505946</v>
      </c>
      <c r="BJ579" s="38">
        <v>0.73305434433494066</v>
      </c>
      <c r="BK579" s="39">
        <v>0.27339258093218899</v>
      </c>
      <c r="BL579" s="39">
        <f t="shared" si="650"/>
        <v>0.72660741906781101</v>
      </c>
      <c r="BM579" s="39">
        <v>0.335080320308623</v>
      </c>
      <c r="BN579" s="39">
        <f t="shared" si="651"/>
        <v>0.664919679691377</v>
      </c>
      <c r="BO579" s="39">
        <v>0.212665376339365</v>
      </c>
      <c r="BP579" s="39">
        <f t="shared" si="639"/>
        <v>0.787334623660635</v>
      </c>
      <c r="BQ579" s="39">
        <v>0.2596462468760698</v>
      </c>
      <c r="BR579" s="39">
        <f t="shared" si="652"/>
        <v>0.74035375312393015</v>
      </c>
      <c r="BS579" s="48">
        <v>0.88361264734471201</v>
      </c>
      <c r="BT579" s="49">
        <v>0.116387352655288</v>
      </c>
      <c r="BU579" s="219"/>
      <c r="CP579" s="21"/>
      <c r="CR579" s="21"/>
      <c r="CS579" s="22"/>
      <c r="CT579" s="22"/>
    </row>
    <row r="580" spans="38:98" x14ac:dyDescent="0.25">
      <c r="AL580" s="6">
        <v>573</v>
      </c>
      <c r="AM580" s="24">
        <v>0.28645455336016601</v>
      </c>
      <c r="AN580" s="24">
        <f t="shared" si="640"/>
        <v>0.71354544663983399</v>
      </c>
      <c r="AO580" s="24">
        <v>0.34070799542487701</v>
      </c>
      <c r="AP580" s="24">
        <f t="shared" si="641"/>
        <v>0.65929200457512294</v>
      </c>
      <c r="AQ580" s="24">
        <v>0.19982433109561901</v>
      </c>
      <c r="AR580" s="24">
        <f t="shared" si="642"/>
        <v>0.80017566890438097</v>
      </c>
      <c r="AS580" s="24">
        <f t="shared" si="643"/>
        <v>0.25908294279335792</v>
      </c>
      <c r="AT580" s="25">
        <f t="shared" si="688"/>
        <v>0.74091705720664214</v>
      </c>
      <c r="AU580" s="213">
        <v>0.298494177031076</v>
      </c>
      <c r="AV580" s="213">
        <f t="shared" si="644"/>
        <v>0.70150582296892394</v>
      </c>
      <c r="AW580" s="213">
        <v>0.35237915312887202</v>
      </c>
      <c r="AX580" s="213">
        <f t="shared" ref="AX580" si="713">1-AW580</f>
        <v>0.64762084687112798</v>
      </c>
      <c r="AY580" s="213">
        <v>0.21985369991384399</v>
      </c>
      <c r="AZ580" s="213">
        <f t="shared" si="655"/>
        <v>0.78014630008615604</v>
      </c>
      <c r="BA580" s="213">
        <f t="shared" si="646"/>
        <v>0.27471310205964233</v>
      </c>
      <c r="BB580" s="213">
        <f t="shared" si="647"/>
        <v>0.72528689794035772</v>
      </c>
      <c r="BC580" s="38">
        <v>0.280712785350548</v>
      </c>
      <c r="BD580" s="38">
        <f t="shared" si="648"/>
        <v>0.719287214649452</v>
      </c>
      <c r="BE580" s="38">
        <v>0.34214326150993402</v>
      </c>
      <c r="BF580" s="38">
        <f t="shared" si="648"/>
        <v>0.65785673849006598</v>
      </c>
      <c r="BG580" s="38">
        <v>0.220804121538627</v>
      </c>
      <c r="BH580" s="38">
        <f t="shared" si="649"/>
        <v>0.77919587846137306</v>
      </c>
      <c r="BI580" s="38">
        <v>0.2672838095137231</v>
      </c>
      <c r="BJ580" s="38">
        <v>0.7327161904862769</v>
      </c>
      <c r="BK580" s="39">
        <v>0.27370310525334202</v>
      </c>
      <c r="BL580" s="39">
        <f t="shared" si="650"/>
        <v>0.72629689474665793</v>
      </c>
      <c r="BM580" s="39">
        <v>0.33536630971530401</v>
      </c>
      <c r="BN580" s="39">
        <f t="shared" si="651"/>
        <v>0.66463369028469599</v>
      </c>
      <c r="BO580" s="39">
        <v>0.21303581499440299</v>
      </c>
      <c r="BP580" s="39">
        <f t="shared" si="639"/>
        <v>0.78696418500559706</v>
      </c>
      <c r="BQ580" s="39">
        <v>0.25997868876048136</v>
      </c>
      <c r="BR580" s="39">
        <f t="shared" si="652"/>
        <v>0.74002131123951864</v>
      </c>
      <c r="BS580" s="48">
        <v>0.88381419236225001</v>
      </c>
      <c r="BT580" s="49">
        <v>0.11618580763774999</v>
      </c>
      <c r="BU580" s="219"/>
      <c r="CP580" s="21"/>
      <c r="CR580" s="21"/>
      <c r="CS580" s="22"/>
      <c r="CT580" s="22"/>
    </row>
    <row r="581" spans="38:98" x14ac:dyDescent="0.25">
      <c r="AL581" s="6">
        <v>574</v>
      </c>
      <c r="AM581" s="24">
        <v>0.28677478002948298</v>
      </c>
      <c r="AN581" s="24">
        <f t="shared" si="640"/>
        <v>0.71322521997051702</v>
      </c>
      <c r="AO581" s="24">
        <v>0.34098026520666203</v>
      </c>
      <c r="AP581" s="24">
        <f t="shared" si="641"/>
        <v>0.65901973479333797</v>
      </c>
      <c r="AQ581" s="24">
        <v>0.200165143623073</v>
      </c>
      <c r="AR581" s="24">
        <f t="shared" si="642"/>
        <v>0.79983485637692697</v>
      </c>
      <c r="AS581" s="24">
        <f t="shared" si="643"/>
        <v>0.25940160887328556</v>
      </c>
      <c r="AT581" s="25">
        <f t="shared" si="688"/>
        <v>0.74059839112671444</v>
      </c>
      <c r="AU581" s="213">
        <v>0.29882013515848199</v>
      </c>
      <c r="AV581" s="213">
        <f t="shared" si="644"/>
        <v>0.70117986484151795</v>
      </c>
      <c r="AW581" s="213">
        <v>0.35269086442061598</v>
      </c>
      <c r="AX581" s="213">
        <f t="shared" ref="AX581" si="714">1-AW581</f>
        <v>0.64730913557938408</v>
      </c>
      <c r="AY581" s="213">
        <v>0.22023062624426201</v>
      </c>
      <c r="AZ581" s="213">
        <f t="shared" si="655"/>
        <v>0.77976937375573796</v>
      </c>
      <c r="BA581" s="213">
        <f t="shared" si="646"/>
        <v>0.27505922878823164</v>
      </c>
      <c r="BB581" s="213">
        <f t="shared" si="647"/>
        <v>0.72494077121176836</v>
      </c>
      <c r="BC581" s="38">
        <v>0.281022169910016</v>
      </c>
      <c r="BD581" s="38">
        <f t="shared" si="648"/>
        <v>0.71897783008998406</v>
      </c>
      <c r="BE581" s="38">
        <v>0.34243763750128398</v>
      </c>
      <c r="BF581" s="38">
        <f t="shared" si="648"/>
        <v>0.65756236249871602</v>
      </c>
      <c r="BG581" s="38">
        <v>0.22118317861242801</v>
      </c>
      <c r="BH581" s="38">
        <f t="shared" si="649"/>
        <v>0.77881682138757202</v>
      </c>
      <c r="BI581" s="38">
        <v>0.26762179145911713</v>
      </c>
      <c r="BJ581" s="38">
        <v>0.73237820854088287</v>
      </c>
      <c r="BK581" s="39">
        <v>0.27401340267416102</v>
      </c>
      <c r="BL581" s="39">
        <f t="shared" si="650"/>
        <v>0.72598659732583903</v>
      </c>
      <c r="BM581" s="39">
        <v>0.33565205379900298</v>
      </c>
      <c r="BN581" s="39">
        <f t="shared" si="651"/>
        <v>0.66434794620099702</v>
      </c>
      <c r="BO581" s="39">
        <v>0.21340615867448501</v>
      </c>
      <c r="BP581" s="39">
        <f t="shared" si="639"/>
        <v>0.78659384132551502</v>
      </c>
      <c r="BQ581" s="39">
        <v>0.26031096019302369</v>
      </c>
      <c r="BR581" s="39">
        <f t="shared" si="652"/>
        <v>0.73968903980697642</v>
      </c>
      <c r="BS581" s="48">
        <v>0.88401502849452696</v>
      </c>
      <c r="BT581" s="49">
        <v>0.115984971505473</v>
      </c>
      <c r="BU581" s="219"/>
      <c r="CP581" s="21"/>
      <c r="CR581" s="21"/>
      <c r="CS581" s="22"/>
      <c r="CT581" s="22"/>
    </row>
    <row r="582" spans="38:98" x14ac:dyDescent="0.25">
      <c r="AL582" s="6">
        <v>575</v>
      </c>
      <c r="AM582" s="24">
        <v>0.28709478436447999</v>
      </c>
      <c r="AN582" s="24">
        <f t="shared" si="640"/>
        <v>0.71290521563552001</v>
      </c>
      <c r="AO582" s="24">
        <v>0.34125233128637</v>
      </c>
      <c r="AP582" s="24">
        <f t="shared" si="641"/>
        <v>0.65874766871363</v>
      </c>
      <c r="AQ582" s="24">
        <v>0.20050588659697399</v>
      </c>
      <c r="AR582" s="24">
        <f t="shared" si="642"/>
        <v>0.79949411340302601</v>
      </c>
      <c r="AS582" s="24">
        <f t="shared" si="643"/>
        <v>0.25972012718346194</v>
      </c>
      <c r="AT582" s="25">
        <f t="shared" si="688"/>
        <v>0.74027987281653806</v>
      </c>
      <c r="AU582" s="213">
        <v>0.299145816453808</v>
      </c>
      <c r="AV582" s="213">
        <f t="shared" si="644"/>
        <v>0.700854183546192</v>
      </c>
      <c r="AW582" s="213">
        <v>0.35300229353852702</v>
      </c>
      <c r="AX582" s="213">
        <f t="shared" ref="AX582" si="715">1-AW582</f>
        <v>0.64699770646147292</v>
      </c>
      <c r="AY582" s="213">
        <v>0.22060746654157501</v>
      </c>
      <c r="AZ582" s="213">
        <f t="shared" si="655"/>
        <v>0.77939253345842496</v>
      </c>
      <c r="BA582" s="213">
        <f t="shared" si="646"/>
        <v>0.2754051652236662</v>
      </c>
      <c r="BB582" s="213">
        <f t="shared" si="647"/>
        <v>0.7245948347763338</v>
      </c>
      <c r="BC582" s="38">
        <v>0.28133135472745202</v>
      </c>
      <c r="BD582" s="38">
        <f t="shared" si="648"/>
        <v>0.71866864527254792</v>
      </c>
      <c r="BE582" s="38">
        <v>0.34273174228936898</v>
      </c>
      <c r="BF582" s="38">
        <f t="shared" si="648"/>
        <v>0.65726825771063102</v>
      </c>
      <c r="BG582" s="38">
        <v>0.221562133567582</v>
      </c>
      <c r="BH582" s="38">
        <f t="shared" si="649"/>
        <v>0.77843786643241797</v>
      </c>
      <c r="BI582" s="38">
        <v>0.26795960213315273</v>
      </c>
      <c r="BJ582" s="38">
        <v>0.73204039786684727</v>
      </c>
      <c r="BK582" s="39">
        <v>0.27432347273872498</v>
      </c>
      <c r="BL582" s="39">
        <f t="shared" si="650"/>
        <v>0.72567652726127507</v>
      </c>
      <c r="BM582" s="39">
        <v>0.33593755399695902</v>
      </c>
      <c r="BN582" s="39">
        <f t="shared" si="651"/>
        <v>0.66406244600304098</v>
      </c>
      <c r="BO582" s="39">
        <v>0.213776406842937</v>
      </c>
      <c r="BP582" s="39">
        <f t="shared" si="639"/>
        <v>0.78622359315706303</v>
      </c>
      <c r="BQ582" s="39">
        <v>0.26064306111605634</v>
      </c>
      <c r="BR582" s="39">
        <f t="shared" si="652"/>
        <v>0.73935693888394383</v>
      </c>
      <c r="BS582" s="48">
        <v>0.88421515942005102</v>
      </c>
      <c r="BT582" s="42">
        <v>0.11578484057994901</v>
      </c>
      <c r="BU582" s="219"/>
      <c r="CP582" s="21"/>
      <c r="CR582" s="21"/>
      <c r="CS582" s="22"/>
      <c r="CT582" s="22"/>
    </row>
    <row r="583" spans="38:98" x14ac:dyDescent="0.25">
      <c r="AL583" s="6">
        <v>576</v>
      </c>
      <c r="AM583" s="24">
        <v>0.28741455862700699</v>
      </c>
      <c r="AN583" s="24">
        <f t="shared" si="640"/>
        <v>0.71258544137299307</v>
      </c>
      <c r="AO583" s="24">
        <v>0.34152419784174198</v>
      </c>
      <c r="AP583" s="24">
        <f t="shared" si="641"/>
        <v>0.65847580215825796</v>
      </c>
      <c r="AQ583" s="24">
        <v>0.20084655938278001</v>
      </c>
      <c r="AR583" s="24">
        <f t="shared" si="642"/>
        <v>0.79915344061722005</v>
      </c>
      <c r="AS583" s="24">
        <f t="shared" si="643"/>
        <v>0.2600384959940516</v>
      </c>
      <c r="AT583" s="25">
        <f t="shared" si="688"/>
        <v>0.7399615040059484</v>
      </c>
      <c r="AU583" s="213">
        <v>0.29947122164238199</v>
      </c>
      <c r="AV583" s="213">
        <f t="shared" si="644"/>
        <v>0.70052877835761795</v>
      </c>
      <c r="AW583" s="213">
        <v>0.35331344174243701</v>
      </c>
      <c r="AX583" s="213">
        <f t="shared" ref="AX583" si="716">1-AW583</f>
        <v>0.64668655825756294</v>
      </c>
      <c r="AY583" s="213">
        <v>0.22098422052139299</v>
      </c>
      <c r="AZ583" s="213">
        <f t="shared" si="655"/>
        <v>0.77901577947860701</v>
      </c>
      <c r="BA583" s="213">
        <f t="shared" si="646"/>
        <v>0.2757509117497397</v>
      </c>
      <c r="BB583" s="213">
        <f t="shared" si="647"/>
        <v>0.72424908825026035</v>
      </c>
      <c r="BC583" s="38">
        <v>0.28164034115020298</v>
      </c>
      <c r="BD583" s="38">
        <f t="shared" si="648"/>
        <v>0.71835965884979702</v>
      </c>
      <c r="BE583" s="38">
        <v>0.34302557716617799</v>
      </c>
      <c r="BF583" s="38">
        <f t="shared" si="648"/>
        <v>0.65697442283382201</v>
      </c>
      <c r="BG583" s="38">
        <v>0.221940986223814</v>
      </c>
      <c r="BH583" s="38">
        <f t="shared" si="649"/>
        <v>0.77805901377618603</v>
      </c>
      <c r="BI583" s="38">
        <v>0.26829724216773831</v>
      </c>
      <c r="BJ583" s="38">
        <v>0.73170275783226169</v>
      </c>
      <c r="BK583" s="39">
        <v>0.27463331499111299</v>
      </c>
      <c r="BL583" s="39">
        <f t="shared" si="650"/>
        <v>0.72536668500888701</v>
      </c>
      <c r="BM583" s="39">
        <v>0.33622281174641</v>
      </c>
      <c r="BN583" s="39">
        <f t="shared" si="651"/>
        <v>0.66377718825359</v>
      </c>
      <c r="BO583" s="39">
        <v>0.21414655896308299</v>
      </c>
      <c r="BP583" s="39">
        <f t="shared" si="639"/>
        <v>0.78585344103691701</v>
      </c>
      <c r="BQ583" s="39">
        <v>0.26097499147193753</v>
      </c>
      <c r="BR583" s="39">
        <f t="shared" si="652"/>
        <v>0.73902500852806252</v>
      </c>
      <c r="BS583" s="48">
        <v>0.88441458881733104</v>
      </c>
      <c r="BT583" s="49">
        <v>0.115585411182669</v>
      </c>
      <c r="BU583" s="219"/>
      <c r="CP583" s="21"/>
      <c r="CR583" s="21"/>
      <c r="CS583" s="22"/>
      <c r="CT583" s="22"/>
    </row>
    <row r="584" spans="38:98" x14ac:dyDescent="0.25">
      <c r="AL584" s="6">
        <v>577</v>
      </c>
      <c r="AM584" s="24">
        <v>0.28773409507891701</v>
      </c>
      <c r="AN584" s="24">
        <f t="shared" si="640"/>
        <v>0.71226590492108299</v>
      </c>
      <c r="AO584" s="24">
        <v>0.34179586905052201</v>
      </c>
      <c r="AP584" s="24">
        <f t="shared" si="641"/>
        <v>0.65820413094947794</v>
      </c>
      <c r="AQ584" s="24">
        <v>0.201187161345945</v>
      </c>
      <c r="AR584" s="24">
        <f t="shared" si="642"/>
        <v>0.79881283865405495</v>
      </c>
      <c r="AS584" s="24">
        <f t="shared" si="643"/>
        <v>0.26035671357521906</v>
      </c>
      <c r="AT584" s="25">
        <f t="shared" si="688"/>
        <v>0.73964328642478094</v>
      </c>
      <c r="AU584" s="213">
        <v>0.29979635144953498</v>
      </c>
      <c r="AV584" s="213">
        <f t="shared" si="644"/>
        <v>0.70020364855046502</v>
      </c>
      <c r="AW584" s="213">
        <v>0.353624310292178</v>
      </c>
      <c r="AX584" s="213">
        <f t="shared" ref="AX584" si="717">1-AW584</f>
        <v>0.646375689707822</v>
      </c>
      <c r="AY584" s="213">
        <v>0.22136088789932201</v>
      </c>
      <c r="AZ584" s="213">
        <f t="shared" si="655"/>
        <v>0.77863911210067793</v>
      </c>
      <c r="BA584" s="213">
        <f t="shared" si="646"/>
        <v>0.27609646875024496</v>
      </c>
      <c r="BB584" s="213">
        <f t="shared" si="647"/>
        <v>0.72390353124975504</v>
      </c>
      <c r="BC584" s="38">
        <v>0.28194913052562098</v>
      </c>
      <c r="BD584" s="38">
        <f t="shared" si="648"/>
        <v>0.71805086947437902</v>
      </c>
      <c r="BE584" s="38">
        <v>0.34331914342370101</v>
      </c>
      <c r="BF584" s="38">
        <f t="shared" si="648"/>
        <v>0.65668085657629893</v>
      </c>
      <c r="BG584" s="38">
        <v>0.22231973640085201</v>
      </c>
      <c r="BH584" s="38">
        <f t="shared" si="649"/>
        <v>0.77768026359914799</v>
      </c>
      <c r="BI584" s="38">
        <v>0.26863471219478569</v>
      </c>
      <c r="BJ584" s="38">
        <v>0.73136528780521437</v>
      </c>
      <c r="BK584" s="39">
        <v>0.27494292897540301</v>
      </c>
      <c r="BL584" s="39">
        <f t="shared" si="650"/>
        <v>0.72505707102459693</v>
      </c>
      <c r="BM584" s="39">
        <v>0.33650782848459299</v>
      </c>
      <c r="BN584" s="39">
        <f t="shared" si="651"/>
        <v>0.66349217151540696</v>
      </c>
      <c r="BO584" s="39">
        <v>0.21451661449824799</v>
      </c>
      <c r="BP584" s="39">
        <f t="shared" ref="BP584:BP647" si="718">1-BO584</f>
        <v>0.78548338550175201</v>
      </c>
      <c r="BQ584" s="39">
        <v>0.26130675120302543</v>
      </c>
      <c r="BR584" s="39">
        <f t="shared" si="652"/>
        <v>0.73869324879697462</v>
      </c>
      <c r="BS584" s="48">
        <v>0.88461332036487494</v>
      </c>
      <c r="BT584" s="49">
        <v>0.115386679635125</v>
      </c>
      <c r="BU584" s="219"/>
      <c r="CP584" s="21"/>
      <c r="CR584" s="21"/>
      <c r="CS584" s="22"/>
      <c r="CT584" s="22"/>
    </row>
    <row r="585" spans="38:98" x14ac:dyDescent="0.25">
      <c r="AL585" s="6">
        <v>578</v>
      </c>
      <c r="AM585" s="24">
        <v>0.28805338598205998</v>
      </c>
      <c r="AN585" s="24">
        <f t="shared" ref="AN585:AN648" si="719">1-AM585</f>
        <v>0.71194661401794002</v>
      </c>
      <c r="AO585" s="24">
        <v>0.342067349090452</v>
      </c>
      <c r="AP585" s="24">
        <f t="shared" ref="AP585:AP648" si="720">1-AO585</f>
        <v>0.657932650909548</v>
      </c>
      <c r="AQ585" s="24">
        <v>0.20152769185192801</v>
      </c>
      <c r="AR585" s="24">
        <f t="shared" ref="AR585:AR648" si="721">1-AQ585</f>
        <v>0.79847230814807202</v>
      </c>
      <c r="AS585" s="24">
        <f t="shared" ref="AS585:AS648" si="722">(AO585*0.23)+(AM585*0.31)+(AQ585*0.46)</f>
        <v>0.26067477819712948</v>
      </c>
      <c r="AT585" s="25">
        <f t="shared" si="688"/>
        <v>0.73932522180287064</v>
      </c>
      <c r="AU585" s="213">
        <v>0.30012120660059599</v>
      </c>
      <c r="AV585" s="213">
        <f t="shared" ref="AV585:AV648" si="723">1-AU585</f>
        <v>0.69987879339940395</v>
      </c>
      <c r="AW585" s="213">
        <v>0.35393490044758202</v>
      </c>
      <c r="AX585" s="213">
        <f t="shared" ref="AX585" si="724">1-AW585</f>
        <v>0.64606509955241798</v>
      </c>
      <c r="AY585" s="213">
        <v>0.221737468390971</v>
      </c>
      <c r="AZ585" s="213">
        <f t="shared" si="655"/>
        <v>0.77826253160902903</v>
      </c>
      <c r="BA585" s="213">
        <f t="shared" ref="BA585:BA648" si="725">(AW585*0.23)+(AU585*0.31)+(AY585*0.46)</f>
        <v>0.27644183660897531</v>
      </c>
      <c r="BB585" s="213">
        <f t="shared" ref="BB585:BB648" si="726">(AX585*0.23)+(AV585*0.31)+(AZ585*0.46)</f>
        <v>0.72355816339102474</v>
      </c>
      <c r="BC585" s="38">
        <v>0.28225772420105399</v>
      </c>
      <c r="BD585" s="38">
        <f t="shared" ref="BD585:BF648" si="727">1-BC585</f>
        <v>0.71774227579894601</v>
      </c>
      <c r="BE585" s="38">
        <v>0.34361244235392702</v>
      </c>
      <c r="BF585" s="38">
        <f t="shared" si="727"/>
        <v>0.65638755764607293</v>
      </c>
      <c r="BG585" s="38">
        <v>0.222698383918422</v>
      </c>
      <c r="BH585" s="38">
        <f t="shared" ref="BH585:BH648" si="728">1-BG585</f>
        <v>0.777301616081578</v>
      </c>
      <c r="BI585" s="38">
        <v>0.26897201284620409</v>
      </c>
      <c r="BJ585" s="38">
        <v>0.73102798715379591</v>
      </c>
      <c r="BK585" s="39">
        <v>0.27525231423567398</v>
      </c>
      <c r="BL585" s="39">
        <f t="shared" ref="BL585:BL648" si="729">1-BK585</f>
        <v>0.72474768576432602</v>
      </c>
      <c r="BM585" s="39">
        <v>0.33679260564874602</v>
      </c>
      <c r="BN585" s="39">
        <f t="shared" ref="BN585:BN648" si="730">1-BM585</f>
        <v>0.66320739435125398</v>
      </c>
      <c r="BO585" s="39">
        <v>0.214886572911758</v>
      </c>
      <c r="BP585" s="39">
        <f t="shared" si="718"/>
        <v>0.78511342708824206</v>
      </c>
      <c r="BQ585" s="39">
        <v>0.2616383402516792</v>
      </c>
      <c r="BR585" s="39">
        <f t="shared" ref="BR585:BR648" si="731">(BN585*0.23)+(BL585*0.31)+(BP585*0.46)</f>
        <v>0.73836165974832091</v>
      </c>
      <c r="BS585" s="48">
        <v>0.88481135774119002</v>
      </c>
      <c r="BT585" s="49">
        <v>0.11518864225881</v>
      </c>
      <c r="BU585" s="219"/>
      <c r="CP585" s="21"/>
      <c r="CR585" s="21"/>
      <c r="CS585" s="22"/>
      <c r="CT585" s="22"/>
    </row>
    <row r="586" spans="38:98" x14ac:dyDescent="0.25">
      <c r="AL586" s="6">
        <v>579</v>
      </c>
      <c r="AM586" s="24">
        <v>0.28837242359828702</v>
      </c>
      <c r="AN586" s="24">
        <f t="shared" si="719"/>
        <v>0.71162757640171304</v>
      </c>
      <c r="AO586" s="24">
        <v>0.34233864213927301</v>
      </c>
      <c r="AP586" s="24">
        <f t="shared" si="720"/>
        <v>0.65766135786072699</v>
      </c>
      <c r="AQ586" s="24">
        <v>0.20186815026618299</v>
      </c>
      <c r="AR586" s="24">
        <f t="shared" si="721"/>
        <v>0.79813184973381701</v>
      </c>
      <c r="AS586" s="24">
        <f t="shared" si="722"/>
        <v>0.26099268812994592</v>
      </c>
      <c r="AT586" s="25">
        <f t="shared" si="688"/>
        <v>0.73900731187005397</v>
      </c>
      <c r="AU586" s="213">
        <v>0.30044578782089498</v>
      </c>
      <c r="AV586" s="213">
        <f t="shared" si="723"/>
        <v>0.69955421217910496</v>
      </c>
      <c r="AW586" s="213">
        <v>0.35424521346848198</v>
      </c>
      <c r="AX586" s="213">
        <f t="shared" ref="AX586" si="732">1-AW586</f>
        <v>0.64575478653151808</v>
      </c>
      <c r="AY586" s="213">
        <v>0.222113961711949</v>
      </c>
      <c r="AZ586" s="213">
        <f t="shared" si="655"/>
        <v>0.77788603828805103</v>
      </c>
      <c r="BA586" s="213">
        <f t="shared" si="725"/>
        <v>0.27678701570972486</v>
      </c>
      <c r="BB586" s="213">
        <f t="shared" si="726"/>
        <v>0.72321298429027525</v>
      </c>
      <c r="BC586" s="38">
        <v>0.28256612352385202</v>
      </c>
      <c r="BD586" s="38">
        <f t="shared" si="727"/>
        <v>0.71743387647614798</v>
      </c>
      <c r="BE586" s="38">
        <v>0.34390547524884602</v>
      </c>
      <c r="BF586" s="38">
        <f t="shared" si="727"/>
        <v>0.65609452475115404</v>
      </c>
      <c r="BG586" s="38">
        <v>0.223076928596251</v>
      </c>
      <c r="BH586" s="38">
        <f t="shared" si="728"/>
        <v>0.77692307140374894</v>
      </c>
      <c r="BI586" s="38">
        <v>0.26930914475390422</v>
      </c>
      <c r="BJ586" s="38">
        <v>0.73069085524609578</v>
      </c>
      <c r="BK586" s="39">
        <v>0.27556147031600398</v>
      </c>
      <c r="BL586" s="39">
        <f t="shared" si="729"/>
        <v>0.72443852968399602</v>
      </c>
      <c r="BM586" s="39">
        <v>0.337077144676107</v>
      </c>
      <c r="BN586" s="39">
        <f t="shared" si="730"/>
        <v>0.66292285532389306</v>
      </c>
      <c r="BO586" s="39">
        <v>0.215256433666938</v>
      </c>
      <c r="BP586" s="39">
        <f t="shared" si="718"/>
        <v>0.78474356633306197</v>
      </c>
      <c r="BQ586" s="39">
        <v>0.26196975856025734</v>
      </c>
      <c r="BR586" s="39">
        <f t="shared" si="731"/>
        <v>0.73803024143974272</v>
      </c>
      <c r="BS586" s="48">
        <v>0.88500870462478498</v>
      </c>
      <c r="BT586" s="49">
        <v>0.11499129537521501</v>
      </c>
      <c r="BU586" s="219"/>
      <c r="CP586" s="21"/>
      <c r="CR586" s="21"/>
      <c r="CS586" s="22"/>
      <c r="CT586" s="22"/>
    </row>
    <row r="587" spans="38:98" x14ac:dyDescent="0.25">
      <c r="AL587" s="6">
        <v>580</v>
      </c>
      <c r="AM587" s="24">
        <v>0.28869120018944999</v>
      </c>
      <c r="AN587" s="24">
        <f t="shared" si="719"/>
        <v>0.71130879981055006</v>
      </c>
      <c r="AO587" s="24">
        <v>0.34260975237472802</v>
      </c>
      <c r="AP587" s="24">
        <f t="shared" si="720"/>
        <v>0.65739024762527198</v>
      </c>
      <c r="AQ587" s="24">
        <v>0.20220853595416799</v>
      </c>
      <c r="AR587" s="24">
        <f t="shared" si="721"/>
        <v>0.79779146404583201</v>
      </c>
      <c r="AS587" s="24">
        <f t="shared" si="722"/>
        <v>0.26131044164383421</v>
      </c>
      <c r="AT587" s="25">
        <f t="shared" si="688"/>
        <v>0.7386895583561659</v>
      </c>
      <c r="AU587" s="213">
        <v>0.30077009583576098</v>
      </c>
      <c r="AV587" s="213">
        <f t="shared" si="723"/>
        <v>0.69922990416423902</v>
      </c>
      <c r="AW587" s="213">
        <v>0.35455525061471099</v>
      </c>
      <c r="AX587" s="213">
        <f t="shared" ref="AX587" si="733">1-AW587</f>
        <v>0.64544474938528906</v>
      </c>
      <c r="AY587" s="213">
        <v>0.222490367577862</v>
      </c>
      <c r="AZ587" s="213">
        <f t="shared" ref="AZ587:AZ650" si="734">1-AY587</f>
        <v>0.777509632422138</v>
      </c>
      <c r="BA587" s="213">
        <f t="shared" si="725"/>
        <v>0.27713200643628599</v>
      </c>
      <c r="BB587" s="213">
        <f t="shared" si="726"/>
        <v>0.72286799356371412</v>
      </c>
      <c r="BC587" s="38">
        <v>0.28287432984136501</v>
      </c>
      <c r="BD587" s="38">
        <f t="shared" si="727"/>
        <v>0.71712567015863504</v>
      </c>
      <c r="BE587" s="38">
        <v>0.34419824340044702</v>
      </c>
      <c r="BF587" s="38">
        <f t="shared" si="727"/>
        <v>0.65580175659955298</v>
      </c>
      <c r="BG587" s="38">
        <v>0.22345537025406501</v>
      </c>
      <c r="BH587" s="38">
        <f t="shared" si="728"/>
        <v>0.77654462974593497</v>
      </c>
      <c r="BI587" s="38">
        <v>0.26964610854979587</v>
      </c>
      <c r="BJ587" s="38">
        <v>0.73035389145020413</v>
      </c>
      <c r="BK587" s="39">
        <v>0.27587039676047298</v>
      </c>
      <c r="BL587" s="39">
        <f t="shared" si="729"/>
        <v>0.72412960323952702</v>
      </c>
      <c r="BM587" s="39">
        <v>0.33736144700391402</v>
      </c>
      <c r="BN587" s="39">
        <f t="shared" si="730"/>
        <v>0.66263855299608598</v>
      </c>
      <c r="BO587" s="39">
        <v>0.21562619622711199</v>
      </c>
      <c r="BP587" s="39">
        <f t="shared" si="718"/>
        <v>0.78437380377288801</v>
      </c>
      <c r="BQ587" s="39">
        <v>0.26230100607111839</v>
      </c>
      <c r="BR587" s="39">
        <f t="shared" si="731"/>
        <v>0.73769899392888161</v>
      </c>
      <c r="BS587" s="48">
        <v>0.885205364694168</v>
      </c>
      <c r="BT587" s="49">
        <v>0.114794635305832</v>
      </c>
      <c r="BU587" s="219"/>
      <c r="CP587" s="21"/>
      <c r="CR587" s="21"/>
      <c r="CS587" s="22"/>
      <c r="CT587" s="22"/>
    </row>
    <row r="588" spans="38:98" x14ac:dyDescent="0.25">
      <c r="AL588" s="6">
        <v>581</v>
      </c>
      <c r="AM588" s="24">
        <v>0.2890097080174</v>
      </c>
      <c r="AN588" s="24">
        <f t="shared" si="719"/>
        <v>0.7109902919826</v>
      </c>
      <c r="AO588" s="24">
        <v>0.34288068397455901</v>
      </c>
      <c r="AP588" s="24">
        <f t="shared" si="720"/>
        <v>0.65711931602544094</v>
      </c>
      <c r="AQ588" s="24">
        <v>0.20254884828134001</v>
      </c>
      <c r="AR588" s="24">
        <f t="shared" si="721"/>
        <v>0.79745115171865999</v>
      </c>
      <c r="AS588" s="24">
        <f t="shared" si="722"/>
        <v>0.26162803700895898</v>
      </c>
      <c r="AT588" s="25">
        <f t="shared" si="688"/>
        <v>0.73837196299104102</v>
      </c>
      <c r="AU588" s="213">
        <v>0.30109413137052399</v>
      </c>
      <c r="AV588" s="213">
        <f t="shared" si="723"/>
        <v>0.69890586862947601</v>
      </c>
      <c r="AW588" s="213">
        <v>0.35486501314609997</v>
      </c>
      <c r="AX588" s="213">
        <f t="shared" ref="AX588" si="735">1-AW588</f>
        <v>0.64513498685390003</v>
      </c>
      <c r="AY588" s="213">
        <v>0.22286668570432</v>
      </c>
      <c r="AZ588" s="213">
        <f t="shared" si="734"/>
        <v>0.77713331429568</v>
      </c>
      <c r="BA588" s="213">
        <f t="shared" si="725"/>
        <v>0.27747680917245265</v>
      </c>
      <c r="BB588" s="213">
        <f t="shared" si="726"/>
        <v>0.72252319082754735</v>
      </c>
      <c r="BC588" s="38">
        <v>0.28318234450094198</v>
      </c>
      <c r="BD588" s="38">
        <f t="shared" si="727"/>
        <v>0.71681765549905796</v>
      </c>
      <c r="BE588" s="38">
        <v>0.344490748100721</v>
      </c>
      <c r="BF588" s="38">
        <f t="shared" si="727"/>
        <v>0.655509251899279</v>
      </c>
      <c r="BG588" s="38">
        <v>0.223833708711591</v>
      </c>
      <c r="BH588" s="38">
        <f t="shared" si="728"/>
        <v>0.77616629128840897</v>
      </c>
      <c r="BI588" s="38">
        <v>0.26998290486578969</v>
      </c>
      <c r="BJ588" s="38">
        <v>0.7300170951342102</v>
      </c>
      <c r="BK588" s="39">
        <v>0.27617909311315803</v>
      </c>
      <c r="BL588" s="39">
        <f t="shared" si="729"/>
        <v>0.72382090688684197</v>
      </c>
      <c r="BM588" s="39">
        <v>0.33764551406940502</v>
      </c>
      <c r="BN588" s="39">
        <f t="shared" si="730"/>
        <v>0.66235448593059498</v>
      </c>
      <c r="BO588" s="39">
        <v>0.215995860055606</v>
      </c>
      <c r="BP588" s="39">
        <f t="shared" si="718"/>
        <v>0.784004139944394</v>
      </c>
      <c r="BQ588" s="39">
        <v>0.26263208272662086</v>
      </c>
      <c r="BR588" s="39">
        <f t="shared" si="731"/>
        <v>0.73736791727337914</v>
      </c>
      <c r="BS588" s="48">
        <v>0.885401341627848</v>
      </c>
      <c r="BT588" s="49">
        <v>0.114598658372152</v>
      </c>
      <c r="BU588" s="219"/>
      <c r="CP588" s="21"/>
      <c r="CR588" s="21"/>
      <c r="CS588" s="22"/>
      <c r="CT588" s="22"/>
    </row>
    <row r="589" spans="38:98" x14ac:dyDescent="0.25">
      <c r="AL589" s="6">
        <v>582</v>
      </c>
      <c r="AM589" s="24">
        <v>0.28932793934398698</v>
      </c>
      <c r="AN589" s="24">
        <f t="shared" si="719"/>
        <v>0.71067206065601307</v>
      </c>
      <c r="AO589" s="24">
        <v>0.34315144111650903</v>
      </c>
      <c r="AP589" s="24">
        <f t="shared" si="720"/>
        <v>0.65684855888349092</v>
      </c>
      <c r="AQ589" s="24">
        <v>0.202889086613153</v>
      </c>
      <c r="AR589" s="24">
        <f t="shared" si="721"/>
        <v>0.79711091338684703</v>
      </c>
      <c r="AS589" s="24">
        <f t="shared" si="722"/>
        <v>0.26194547249548339</v>
      </c>
      <c r="AT589" s="25">
        <f t="shared" si="688"/>
        <v>0.73805452750451672</v>
      </c>
      <c r="AU589" s="213">
        <v>0.30141789515051498</v>
      </c>
      <c r="AV589" s="213">
        <f t="shared" si="723"/>
        <v>0.69858210484948502</v>
      </c>
      <c r="AW589" s="213">
        <v>0.35517450232248299</v>
      </c>
      <c r="AX589" s="213">
        <f t="shared" ref="AX589" si="736">1-AW589</f>
        <v>0.64482549767751696</v>
      </c>
      <c r="AY589" s="213">
        <v>0.22324291580693101</v>
      </c>
      <c r="AZ589" s="213">
        <f t="shared" si="734"/>
        <v>0.77675708419306899</v>
      </c>
      <c r="BA589" s="213">
        <f t="shared" si="725"/>
        <v>0.277821424302019</v>
      </c>
      <c r="BB589" s="213">
        <f t="shared" si="726"/>
        <v>0.72217857569798105</v>
      </c>
      <c r="BC589" s="38">
        <v>0.283490168849933</v>
      </c>
      <c r="BD589" s="38">
        <f t="shared" si="727"/>
        <v>0.71650983115006706</v>
      </c>
      <c r="BE589" s="38">
        <v>0.34478299064165802</v>
      </c>
      <c r="BF589" s="38">
        <f t="shared" si="727"/>
        <v>0.65521700935834204</v>
      </c>
      <c r="BG589" s="38">
        <v>0.224211943788555</v>
      </c>
      <c r="BH589" s="38">
        <f t="shared" si="728"/>
        <v>0.77578805621144498</v>
      </c>
      <c r="BI589" s="38">
        <v>0.27031953433379591</v>
      </c>
      <c r="BJ589" s="38">
        <v>0.72968046566620415</v>
      </c>
      <c r="BK589" s="39">
        <v>0.27648755891813898</v>
      </c>
      <c r="BL589" s="39">
        <f t="shared" si="729"/>
        <v>0.72351244108186097</v>
      </c>
      <c r="BM589" s="39">
        <v>0.337929347309817</v>
      </c>
      <c r="BN589" s="39">
        <f t="shared" si="730"/>
        <v>0.66207065269018295</v>
      </c>
      <c r="BO589" s="39">
        <v>0.21636542461574401</v>
      </c>
      <c r="BP589" s="39">
        <f t="shared" si="718"/>
        <v>0.78363457538425596</v>
      </c>
      <c r="BQ589" s="39">
        <v>0.26296298846912325</v>
      </c>
      <c r="BR589" s="39">
        <f t="shared" si="731"/>
        <v>0.73703701153087675</v>
      </c>
      <c r="BS589" s="48">
        <v>0.88559663910433195</v>
      </c>
      <c r="BT589" s="49">
        <v>0.11440336089566799</v>
      </c>
      <c r="BU589" s="219"/>
      <c r="CP589" s="21"/>
      <c r="CR589" s="21"/>
      <c r="CS589" s="22"/>
      <c r="CT589" s="22"/>
    </row>
    <row r="590" spans="38:98" x14ac:dyDescent="0.25">
      <c r="AL590" s="6">
        <v>583</v>
      </c>
      <c r="AM590" s="24">
        <v>0.28964588643106398</v>
      </c>
      <c r="AN590" s="24">
        <f t="shared" si="719"/>
        <v>0.71035411356893596</v>
      </c>
      <c r="AO590" s="24">
        <v>0.343422027978319</v>
      </c>
      <c r="AP590" s="24">
        <f t="shared" si="720"/>
        <v>0.656577972021681</v>
      </c>
      <c r="AQ590" s="24">
        <v>0.203229250315066</v>
      </c>
      <c r="AR590" s="24">
        <f t="shared" si="721"/>
        <v>0.796770749684934</v>
      </c>
      <c r="AS590" s="24">
        <f t="shared" si="722"/>
        <v>0.26226274637357361</v>
      </c>
      <c r="AT590" s="25">
        <f t="shared" si="688"/>
        <v>0.73773725362642639</v>
      </c>
      <c r="AU590" s="213">
        <v>0.30174138790106197</v>
      </c>
      <c r="AV590" s="213">
        <f t="shared" si="723"/>
        <v>0.69825861209893803</v>
      </c>
      <c r="AW590" s="213">
        <v>0.35548371940369</v>
      </c>
      <c r="AX590" s="213">
        <f t="shared" ref="AX590" si="737">1-AW590</f>
        <v>0.64451628059631005</v>
      </c>
      <c r="AY590" s="213">
        <v>0.22361905760130199</v>
      </c>
      <c r="AZ590" s="213">
        <f t="shared" si="734"/>
        <v>0.77638094239869804</v>
      </c>
      <c r="BA590" s="213">
        <f t="shared" si="725"/>
        <v>0.27816585220877688</v>
      </c>
      <c r="BB590" s="213">
        <f t="shared" si="726"/>
        <v>0.72183414779122312</v>
      </c>
      <c r="BC590" s="38">
        <v>0.28379780423568701</v>
      </c>
      <c r="BD590" s="38">
        <f t="shared" si="727"/>
        <v>0.71620219576431299</v>
      </c>
      <c r="BE590" s="38">
        <v>0.34507497231524598</v>
      </c>
      <c r="BF590" s="38">
        <f t="shared" si="727"/>
        <v>0.65492502768475402</v>
      </c>
      <c r="BG590" s="38">
        <v>0.224590075304684</v>
      </c>
      <c r="BH590" s="38">
        <f t="shared" si="728"/>
        <v>0.775409924695316</v>
      </c>
      <c r="BI590" s="38">
        <v>0.27065599758572417</v>
      </c>
      <c r="BJ590" s="38">
        <v>0.72934400241427588</v>
      </c>
      <c r="BK590" s="39">
        <v>0.27679579371949498</v>
      </c>
      <c r="BL590" s="39">
        <f t="shared" si="729"/>
        <v>0.72320420628050508</v>
      </c>
      <c r="BM590" s="39">
        <v>0.338212948162389</v>
      </c>
      <c r="BN590" s="39">
        <f t="shared" si="730"/>
        <v>0.661787051837611</v>
      </c>
      <c r="BO590" s="39">
        <v>0.216734889370853</v>
      </c>
      <c r="BP590" s="39">
        <f t="shared" si="718"/>
        <v>0.78326511062914705</v>
      </c>
      <c r="BQ590" s="39">
        <v>0.26329372324098532</v>
      </c>
      <c r="BR590" s="39">
        <f t="shared" si="731"/>
        <v>0.73670627675901479</v>
      </c>
      <c r="BS590" s="48">
        <v>0.88579126080213</v>
      </c>
      <c r="BT590" s="49">
        <v>0.11420873919787</v>
      </c>
      <c r="BU590" s="219"/>
      <c r="CP590" s="21"/>
      <c r="CR590" s="21"/>
      <c r="CS590" s="22"/>
      <c r="CT590" s="22"/>
    </row>
    <row r="591" spans="38:98" x14ac:dyDescent="0.25">
      <c r="AL591" s="6">
        <v>584</v>
      </c>
      <c r="AM591" s="24">
        <v>0.28996354154048098</v>
      </c>
      <c r="AN591" s="24">
        <f t="shared" si="719"/>
        <v>0.71003645845951902</v>
      </c>
      <c r="AO591" s="24">
        <v>0.34369244873773303</v>
      </c>
      <c r="AP591" s="24">
        <f t="shared" si="720"/>
        <v>0.65630755126226692</v>
      </c>
      <c r="AQ591" s="24">
        <v>0.203569338752534</v>
      </c>
      <c r="AR591" s="24">
        <f t="shared" si="721"/>
        <v>0.79643066124746598</v>
      </c>
      <c r="AS591" s="24">
        <f t="shared" si="722"/>
        <v>0.26257985691339336</v>
      </c>
      <c r="AT591" s="25">
        <f t="shared" si="688"/>
        <v>0.73742014308660664</v>
      </c>
      <c r="AU591" s="213">
        <v>0.30206461034749499</v>
      </c>
      <c r="AV591" s="213">
        <f t="shared" si="723"/>
        <v>0.69793538965250501</v>
      </c>
      <c r="AW591" s="213">
        <v>0.35579266564955497</v>
      </c>
      <c r="AX591" s="213">
        <f t="shared" ref="AX591" si="738">1-AW591</f>
        <v>0.64420733435044508</v>
      </c>
      <c r="AY591" s="213">
        <v>0.22399511080304199</v>
      </c>
      <c r="AZ591" s="213">
        <f t="shared" si="734"/>
        <v>0.77600488919695798</v>
      </c>
      <c r="BA591" s="213">
        <f t="shared" si="725"/>
        <v>0.27851009327652043</v>
      </c>
      <c r="BB591" s="213">
        <f t="shared" si="726"/>
        <v>0.72148990672347968</v>
      </c>
      <c r="BC591" s="38">
        <v>0.28410525200555398</v>
      </c>
      <c r="BD591" s="38">
        <f t="shared" si="727"/>
        <v>0.71589474799444597</v>
      </c>
      <c r="BE591" s="38">
        <v>0.34536669441347601</v>
      </c>
      <c r="BF591" s="38">
        <f t="shared" si="727"/>
        <v>0.65463330558652399</v>
      </c>
      <c r="BG591" s="38">
        <v>0.224968103079705</v>
      </c>
      <c r="BH591" s="38">
        <f t="shared" si="728"/>
        <v>0.77503189692029495</v>
      </c>
      <c r="BI591" s="38">
        <v>0.27099229525348556</v>
      </c>
      <c r="BJ591" s="38">
        <v>0.72900770474651444</v>
      </c>
      <c r="BK591" s="39">
        <v>0.277103797061303</v>
      </c>
      <c r="BL591" s="39">
        <f t="shared" si="729"/>
        <v>0.72289620293869694</v>
      </c>
      <c r="BM591" s="39">
        <v>0.33849631806435798</v>
      </c>
      <c r="BN591" s="39">
        <f t="shared" si="730"/>
        <v>0.66150368193564202</v>
      </c>
      <c r="BO591" s="39">
        <v>0.21710425378425499</v>
      </c>
      <c r="BP591" s="39">
        <f t="shared" si="718"/>
        <v>0.78289574621574498</v>
      </c>
      <c r="BQ591" s="39">
        <v>0.26362428698456353</v>
      </c>
      <c r="BR591" s="39">
        <f t="shared" si="731"/>
        <v>0.73637571301543647</v>
      </c>
      <c r="BS591" s="48">
        <v>0.88598521039974798</v>
      </c>
      <c r="BT591" s="49">
        <v>0.11401478960025201</v>
      </c>
      <c r="BU591" s="219"/>
      <c r="CP591" s="21"/>
      <c r="CR591" s="21"/>
      <c r="CS591" s="22"/>
      <c r="CT591" s="22"/>
    </row>
    <row r="592" spans="38:98" x14ac:dyDescent="0.25">
      <c r="AL592" s="6">
        <v>585</v>
      </c>
      <c r="AM592" s="24">
        <v>0.29028089693408998</v>
      </c>
      <c r="AN592" s="24">
        <f t="shared" si="719"/>
        <v>0.70971910306591002</v>
      </c>
      <c r="AO592" s="24">
        <v>0.34396270757249098</v>
      </c>
      <c r="AP592" s="24">
        <f t="shared" si="720"/>
        <v>0.65603729242750908</v>
      </c>
      <c r="AQ592" s="24">
        <v>0.20390935129101301</v>
      </c>
      <c r="AR592" s="24">
        <f t="shared" si="721"/>
        <v>0.79609064870898694</v>
      </c>
      <c r="AS592" s="24">
        <f t="shared" si="722"/>
        <v>0.26289680238510682</v>
      </c>
      <c r="AT592" s="25">
        <f t="shared" si="688"/>
        <v>0.73710319761489318</v>
      </c>
      <c r="AU592" s="213">
        <v>0.30238756321514498</v>
      </c>
      <c r="AV592" s="213">
        <f t="shared" si="723"/>
        <v>0.69761243678485507</v>
      </c>
      <c r="AW592" s="213">
        <v>0.35610134231990898</v>
      </c>
      <c r="AX592" s="213">
        <f t="shared" ref="AX592" si="739">1-AW592</f>
        <v>0.64389865768009102</v>
      </c>
      <c r="AY592" s="213">
        <v>0.224371075127759</v>
      </c>
      <c r="AZ592" s="213">
        <f t="shared" si="734"/>
        <v>0.775628924872241</v>
      </c>
      <c r="BA592" s="213">
        <f t="shared" si="725"/>
        <v>0.27885414788904317</v>
      </c>
      <c r="BB592" s="213">
        <f t="shared" si="726"/>
        <v>0.72114585211095694</v>
      </c>
      <c r="BC592" s="38">
        <v>0.28441251350688301</v>
      </c>
      <c r="BD592" s="38">
        <f t="shared" si="727"/>
        <v>0.71558748649311699</v>
      </c>
      <c r="BE592" s="38">
        <v>0.34565815822833701</v>
      </c>
      <c r="BF592" s="38">
        <f t="shared" si="727"/>
        <v>0.65434184177166299</v>
      </c>
      <c r="BG592" s="38">
        <v>0.22534602693334299</v>
      </c>
      <c r="BH592" s="38">
        <f t="shared" si="728"/>
        <v>0.77465397306665706</v>
      </c>
      <c r="BI592" s="38">
        <v>0.27132842796898904</v>
      </c>
      <c r="BJ592" s="38">
        <v>0.72867157203101107</v>
      </c>
      <c r="BK592" s="39">
        <v>0.27741156848764198</v>
      </c>
      <c r="BL592" s="39">
        <f t="shared" si="729"/>
        <v>0.72258843151235808</v>
      </c>
      <c r="BM592" s="39">
        <v>0.33877945845296298</v>
      </c>
      <c r="BN592" s="39">
        <f t="shared" si="730"/>
        <v>0.66122054154703702</v>
      </c>
      <c r="BO592" s="39">
        <v>0.217473517319278</v>
      </c>
      <c r="BP592" s="39">
        <f t="shared" si="718"/>
        <v>0.782526482680722</v>
      </c>
      <c r="BQ592" s="39">
        <v>0.26395467964221841</v>
      </c>
      <c r="BR592" s="39">
        <f t="shared" si="731"/>
        <v>0.7360453203577817</v>
      </c>
      <c r="BS592" s="48">
        <v>0.88617849157569495</v>
      </c>
      <c r="BT592" s="49">
        <v>0.113821508424305</v>
      </c>
      <c r="BU592" s="219"/>
      <c r="CP592" s="21"/>
      <c r="CR592" s="21"/>
      <c r="CS592" s="22"/>
      <c r="CT592" s="22"/>
    </row>
    <row r="593" spans="38:98" x14ac:dyDescent="0.25">
      <c r="AL593" s="6">
        <v>586</v>
      </c>
      <c r="AM593" s="24">
        <v>0.29059794487374102</v>
      </c>
      <c r="AN593" s="24">
        <f t="shared" si="719"/>
        <v>0.70940205512625898</v>
      </c>
      <c r="AO593" s="24">
        <v>0.34423280866033701</v>
      </c>
      <c r="AP593" s="24">
        <f t="shared" si="720"/>
        <v>0.65576719133966299</v>
      </c>
      <c r="AQ593" s="24">
        <v>0.20424928729596101</v>
      </c>
      <c r="AR593" s="24">
        <f t="shared" si="721"/>
        <v>0.79575071270403896</v>
      </c>
      <c r="AS593" s="24">
        <f t="shared" si="722"/>
        <v>0.26321358105887926</v>
      </c>
      <c r="AT593" s="25">
        <f t="shared" si="688"/>
        <v>0.73678641894112074</v>
      </c>
      <c r="AU593" s="213">
        <v>0.30271024722933998</v>
      </c>
      <c r="AV593" s="213">
        <f t="shared" si="723"/>
        <v>0.69728975277066008</v>
      </c>
      <c r="AW593" s="213">
        <v>0.35640975067458602</v>
      </c>
      <c r="AX593" s="213">
        <f t="shared" ref="AX593" si="740">1-AW593</f>
        <v>0.64359024932541398</v>
      </c>
      <c r="AY593" s="213">
        <v>0.22474695029106001</v>
      </c>
      <c r="AZ593" s="213">
        <f t="shared" si="734"/>
        <v>0.77525304970894005</v>
      </c>
      <c r="BA593" s="213">
        <f t="shared" si="725"/>
        <v>0.27919801643013781</v>
      </c>
      <c r="BB593" s="213">
        <f t="shared" si="726"/>
        <v>0.72080198356986225</v>
      </c>
      <c r="BC593" s="38">
        <v>0.28471959008702402</v>
      </c>
      <c r="BD593" s="38">
        <f t="shared" si="727"/>
        <v>0.71528040991297592</v>
      </c>
      <c r="BE593" s="38">
        <v>0.345949365051819</v>
      </c>
      <c r="BF593" s="38">
        <f t="shared" si="727"/>
        <v>0.65405063494818094</v>
      </c>
      <c r="BG593" s="38">
        <v>0.225723846685327</v>
      </c>
      <c r="BH593" s="38">
        <f t="shared" si="728"/>
        <v>0.77427615331467303</v>
      </c>
      <c r="BI593" s="38">
        <v>0.27166439636414624</v>
      </c>
      <c r="BJ593" s="38">
        <v>0.72833560363585381</v>
      </c>
      <c r="BK593" s="39">
        <v>0.27771910754259199</v>
      </c>
      <c r="BL593" s="39">
        <f t="shared" si="729"/>
        <v>0.72228089245740801</v>
      </c>
      <c r="BM593" s="39">
        <v>0.33906237076543999</v>
      </c>
      <c r="BN593" s="39">
        <f t="shared" si="730"/>
        <v>0.66093762923456001</v>
      </c>
      <c r="BO593" s="39">
        <v>0.21784267943924501</v>
      </c>
      <c r="BP593" s="39">
        <f t="shared" si="718"/>
        <v>0.78215732056075504</v>
      </c>
      <c r="BQ593" s="39">
        <v>0.26428490115630743</v>
      </c>
      <c r="BR593" s="39">
        <f t="shared" si="731"/>
        <v>0.73571509884369268</v>
      </c>
      <c r="BS593" s="48">
        <v>0.88637110800847996</v>
      </c>
      <c r="BT593" s="49">
        <v>0.11362889199152</v>
      </c>
      <c r="BU593" s="219"/>
      <c r="CP593" s="21"/>
      <c r="CR593" s="21"/>
      <c r="CS593" s="22"/>
      <c r="CT593" s="22"/>
    </row>
    <row r="594" spans="38:98" x14ac:dyDescent="0.25">
      <c r="AL594" s="6">
        <v>587</v>
      </c>
      <c r="AM594" s="24">
        <v>0.29091467762128598</v>
      </c>
      <c r="AN594" s="24">
        <f t="shared" si="719"/>
        <v>0.70908532237871402</v>
      </c>
      <c r="AO594" s="24">
        <v>0.34450275617901199</v>
      </c>
      <c r="AP594" s="24">
        <f t="shared" si="720"/>
        <v>0.65549724382098806</v>
      </c>
      <c r="AQ594" s="24">
        <v>0.20458914613283399</v>
      </c>
      <c r="AR594" s="24">
        <f t="shared" si="721"/>
        <v>0.79541085386716603</v>
      </c>
      <c r="AS594" s="24">
        <f t="shared" si="722"/>
        <v>0.26353019120487509</v>
      </c>
      <c r="AT594" s="25">
        <f t="shared" si="688"/>
        <v>0.73646980879512502</v>
      </c>
      <c r="AU594" s="213">
        <v>0.30303266311540999</v>
      </c>
      <c r="AV594" s="213">
        <f t="shared" si="723"/>
        <v>0.69696733688459001</v>
      </c>
      <c r="AW594" s="213">
        <v>0.35671789197341802</v>
      </c>
      <c r="AX594" s="213">
        <f t="shared" ref="AX594" si="741">1-AW594</f>
        <v>0.64328210802658203</v>
      </c>
      <c r="AY594" s="213">
        <v>0.22512273600855501</v>
      </c>
      <c r="AZ594" s="213">
        <f t="shared" si="734"/>
        <v>0.77487726399144496</v>
      </c>
      <c r="BA594" s="213">
        <f t="shared" si="725"/>
        <v>0.27954169928359851</v>
      </c>
      <c r="BB594" s="213">
        <f t="shared" si="726"/>
        <v>0.72045830071640149</v>
      </c>
      <c r="BC594" s="38">
        <v>0.28502648309332701</v>
      </c>
      <c r="BD594" s="38">
        <f t="shared" si="727"/>
        <v>0.71497351690667299</v>
      </c>
      <c r="BE594" s="38">
        <v>0.346240316175912</v>
      </c>
      <c r="BF594" s="38">
        <f t="shared" si="727"/>
        <v>0.653759683824088</v>
      </c>
      <c r="BG594" s="38">
        <v>0.22610156215538099</v>
      </c>
      <c r="BH594" s="38">
        <f t="shared" si="728"/>
        <v>0.77389843784461898</v>
      </c>
      <c r="BI594" s="38">
        <v>0.27200020107086642</v>
      </c>
      <c r="BJ594" s="38">
        <v>0.72799979892913358</v>
      </c>
      <c r="BK594" s="39">
        <v>0.27802641377023002</v>
      </c>
      <c r="BL594" s="39">
        <f t="shared" si="729"/>
        <v>0.72197358622977004</v>
      </c>
      <c r="BM594" s="39">
        <v>0.33934505643902901</v>
      </c>
      <c r="BN594" s="39">
        <f t="shared" si="730"/>
        <v>0.66065494356097099</v>
      </c>
      <c r="BO594" s="39">
        <v>0.218211739607482</v>
      </c>
      <c r="BP594" s="39">
        <f t="shared" si="718"/>
        <v>0.78178826039251803</v>
      </c>
      <c r="BQ594" s="39">
        <v>0.26461495146918967</v>
      </c>
      <c r="BR594" s="39">
        <f t="shared" si="731"/>
        <v>0.73538504853081044</v>
      </c>
      <c r="BS594" s="48">
        <v>0.88656306337661106</v>
      </c>
      <c r="BT594" s="49">
        <v>0.113436936623389</v>
      </c>
      <c r="BU594" s="219"/>
      <c r="CP594" s="21"/>
      <c r="CR594" s="21"/>
      <c r="CS594" s="22"/>
      <c r="CT594" s="22"/>
    </row>
    <row r="595" spans="38:98" x14ac:dyDescent="0.25">
      <c r="AL595" s="6">
        <v>588</v>
      </c>
      <c r="AM595" s="24">
        <v>0.29123108743857601</v>
      </c>
      <c r="AN595" s="24">
        <f t="shared" si="719"/>
        <v>0.70876891256142405</v>
      </c>
      <c r="AO595" s="24">
        <v>0.34477255430626003</v>
      </c>
      <c r="AP595" s="24">
        <f t="shared" si="720"/>
        <v>0.65522744569373992</v>
      </c>
      <c r="AQ595" s="24">
        <v>0.20492892716708799</v>
      </c>
      <c r="AR595" s="24">
        <f t="shared" si="721"/>
        <v>0.79507107283291201</v>
      </c>
      <c r="AS595" s="24">
        <f t="shared" si="722"/>
        <v>0.26384663109325884</v>
      </c>
      <c r="AT595" s="25">
        <f t="shared" si="688"/>
        <v>0.73615336890674121</v>
      </c>
      <c r="AU595" s="213">
        <v>0.30335481159868599</v>
      </c>
      <c r="AV595" s="213">
        <f t="shared" si="723"/>
        <v>0.69664518840131406</v>
      </c>
      <c r="AW595" s="213">
        <v>0.35702576747623599</v>
      </c>
      <c r="AX595" s="213">
        <f t="shared" ref="AX595" si="742">1-AW595</f>
        <v>0.64297423252376396</v>
      </c>
      <c r="AY595" s="213">
        <v>0.22549843199585101</v>
      </c>
      <c r="AZ595" s="213">
        <f t="shared" si="734"/>
        <v>0.77450156800414893</v>
      </c>
      <c r="BA595" s="213">
        <f t="shared" si="725"/>
        <v>0.27988519683321839</v>
      </c>
      <c r="BB595" s="213">
        <f t="shared" si="726"/>
        <v>0.72011480316678156</v>
      </c>
      <c r="BC595" s="38">
        <v>0.28533319387314099</v>
      </c>
      <c r="BD595" s="38">
        <f t="shared" si="727"/>
        <v>0.71466680612685907</v>
      </c>
      <c r="BE595" s="38">
        <v>0.34653101289260502</v>
      </c>
      <c r="BF595" s="38">
        <f t="shared" si="727"/>
        <v>0.65346898710739498</v>
      </c>
      <c r="BG595" s="38">
        <v>0.22647917316323299</v>
      </c>
      <c r="BH595" s="38">
        <f t="shared" si="728"/>
        <v>0.77352082683676704</v>
      </c>
      <c r="BI595" s="38">
        <v>0.27233584272106004</v>
      </c>
      <c r="BJ595" s="38">
        <v>0.72766415727893996</v>
      </c>
      <c r="BK595" s="39">
        <v>0.27833348671463598</v>
      </c>
      <c r="BL595" s="39">
        <f t="shared" si="729"/>
        <v>0.72166651328536402</v>
      </c>
      <c r="BM595" s="39">
        <v>0.33962751691096599</v>
      </c>
      <c r="BN595" s="39">
        <f t="shared" si="730"/>
        <v>0.66037248308903407</v>
      </c>
      <c r="BO595" s="39">
        <v>0.218580697287314</v>
      </c>
      <c r="BP595" s="39">
        <f t="shared" si="718"/>
        <v>0.781419302712686</v>
      </c>
      <c r="BQ595" s="39">
        <v>0.26494483052322376</v>
      </c>
      <c r="BR595" s="39">
        <f t="shared" si="731"/>
        <v>0.73505516947677629</v>
      </c>
      <c r="BS595" s="48">
        <v>0.88675436135859598</v>
      </c>
      <c r="BT595" s="49">
        <v>0.113245638641404</v>
      </c>
      <c r="BU595" s="219"/>
      <c r="CP595" s="21"/>
      <c r="CR595" s="21"/>
      <c r="CS595" s="22"/>
      <c r="CT595" s="22"/>
    </row>
    <row r="596" spans="38:98" x14ac:dyDescent="0.25">
      <c r="AL596" s="6">
        <v>589</v>
      </c>
      <c r="AM596" s="24">
        <v>0.29154716658746199</v>
      </c>
      <c r="AN596" s="24">
        <f t="shared" si="719"/>
        <v>0.70845283341253795</v>
      </c>
      <c r="AO596" s="24">
        <v>0.34504220721982098</v>
      </c>
      <c r="AP596" s="24">
        <f t="shared" si="720"/>
        <v>0.65495779278017907</v>
      </c>
      <c r="AQ596" s="24">
        <v>0.20526862976417901</v>
      </c>
      <c r="AR596" s="24">
        <f t="shared" si="721"/>
        <v>0.79473137023582097</v>
      </c>
      <c r="AS596" s="24">
        <f t="shared" si="722"/>
        <v>0.26416289899419443</v>
      </c>
      <c r="AT596" s="25">
        <f t="shared" si="688"/>
        <v>0.73583710100580557</v>
      </c>
      <c r="AU596" s="213">
        <v>0.30367669340449599</v>
      </c>
      <c r="AV596" s="213">
        <f t="shared" si="723"/>
        <v>0.69632330659550401</v>
      </c>
      <c r="AW596" s="213">
        <v>0.35733337844287399</v>
      </c>
      <c r="AX596" s="213">
        <f t="shared" ref="AX596" si="743">1-AW596</f>
        <v>0.64266662155712595</v>
      </c>
      <c r="AY596" s="213">
        <v>0.22587403796855701</v>
      </c>
      <c r="AZ596" s="213">
        <f t="shared" si="734"/>
        <v>0.77412596203144302</v>
      </c>
      <c r="BA596" s="213">
        <f t="shared" si="725"/>
        <v>0.28022850946279099</v>
      </c>
      <c r="BB596" s="213">
        <f t="shared" si="726"/>
        <v>0.71977149053720901</v>
      </c>
      <c r="BC596" s="38">
        <v>0.28563972377381502</v>
      </c>
      <c r="BD596" s="38">
        <f t="shared" si="727"/>
        <v>0.71436027622618492</v>
      </c>
      <c r="BE596" s="38">
        <v>0.34682145649388801</v>
      </c>
      <c r="BF596" s="38">
        <f t="shared" si="727"/>
        <v>0.65317854350611193</v>
      </c>
      <c r="BG596" s="38">
        <v>0.22685667952860999</v>
      </c>
      <c r="BH596" s="38">
        <f t="shared" si="728"/>
        <v>0.77314332047139001</v>
      </c>
      <c r="BI596" s="38">
        <v>0.27267132194663751</v>
      </c>
      <c r="BJ596" s="38">
        <v>0.72732867805336254</v>
      </c>
      <c r="BK596" s="39">
        <v>0.27864032591988902</v>
      </c>
      <c r="BL596" s="39">
        <f t="shared" si="729"/>
        <v>0.72135967408011092</v>
      </c>
      <c r="BM596" s="39">
        <v>0.33990975361849002</v>
      </c>
      <c r="BN596" s="39">
        <f t="shared" si="730"/>
        <v>0.66009024638150993</v>
      </c>
      <c r="BO596" s="39">
        <v>0.218949551942066</v>
      </c>
      <c r="BP596" s="39">
        <f t="shared" si="718"/>
        <v>0.781050448057934</v>
      </c>
      <c r="BQ596" s="39">
        <v>0.26527453826076863</v>
      </c>
      <c r="BR596" s="39">
        <f t="shared" si="731"/>
        <v>0.73472546173923137</v>
      </c>
      <c r="BS596" s="48">
        <v>0.88694500563294199</v>
      </c>
      <c r="BT596" s="49">
        <v>0.113054994367058</v>
      </c>
      <c r="BU596" s="219"/>
      <c r="CP596" s="21"/>
      <c r="CR596" s="21"/>
      <c r="CS596" s="22"/>
      <c r="CT596" s="22"/>
    </row>
    <row r="597" spans="38:98" x14ac:dyDescent="0.25">
      <c r="AL597" s="6">
        <v>590</v>
      </c>
      <c r="AM597" s="24">
        <v>0.29186290732979597</v>
      </c>
      <c r="AN597" s="24">
        <f t="shared" si="719"/>
        <v>0.70813709267020397</v>
      </c>
      <c r="AO597" s="24">
        <v>0.34531171909743802</v>
      </c>
      <c r="AP597" s="24">
        <f t="shared" si="720"/>
        <v>0.65468828090256204</v>
      </c>
      <c r="AQ597" s="24">
        <v>0.205608253289564</v>
      </c>
      <c r="AR597" s="24">
        <f t="shared" si="721"/>
        <v>0.794391746710436</v>
      </c>
      <c r="AS597" s="24">
        <f t="shared" si="722"/>
        <v>0.26447899317784695</v>
      </c>
      <c r="AT597" s="25">
        <f t="shared" si="688"/>
        <v>0.73552100682215316</v>
      </c>
      <c r="AU597" s="213">
        <v>0.30399830925817101</v>
      </c>
      <c r="AV597" s="213">
        <f t="shared" si="723"/>
        <v>0.69600169074182894</v>
      </c>
      <c r="AW597" s="213">
        <v>0.357640726133163</v>
      </c>
      <c r="AX597" s="213">
        <f t="shared" ref="AX597" si="744">1-AW597</f>
        <v>0.642359273866837</v>
      </c>
      <c r="AY597" s="213">
        <v>0.22624955364228</v>
      </c>
      <c r="AZ597" s="213">
        <f t="shared" si="734"/>
        <v>0.77375044635772006</v>
      </c>
      <c r="BA597" s="213">
        <f t="shared" si="725"/>
        <v>0.28057163755610931</v>
      </c>
      <c r="BB597" s="213">
        <f t="shared" si="726"/>
        <v>0.71942836244389063</v>
      </c>
      <c r="BC597" s="38">
        <v>0.28594607414269901</v>
      </c>
      <c r="BD597" s="38">
        <f t="shared" si="727"/>
        <v>0.71405392585730099</v>
      </c>
      <c r="BE597" s="38">
        <v>0.34711164827175101</v>
      </c>
      <c r="BF597" s="38">
        <f t="shared" si="727"/>
        <v>0.65288835172824899</v>
      </c>
      <c r="BG597" s="38">
        <v>0.22723408107123699</v>
      </c>
      <c r="BH597" s="38">
        <f t="shared" si="728"/>
        <v>0.77276591892876301</v>
      </c>
      <c r="BI597" s="38">
        <v>0.27300663937950842</v>
      </c>
      <c r="BJ597" s="38">
        <v>0.72699336062049169</v>
      </c>
      <c r="BK597" s="39">
        <v>0.27894693093006501</v>
      </c>
      <c r="BL597" s="39">
        <f t="shared" si="729"/>
        <v>0.72105306906993505</v>
      </c>
      <c r="BM597" s="39">
        <v>0.34019176799883799</v>
      </c>
      <c r="BN597" s="39">
        <f t="shared" si="730"/>
        <v>0.65980823200116201</v>
      </c>
      <c r="BO597" s="39">
        <v>0.219318303035062</v>
      </c>
      <c r="BP597" s="39">
        <f t="shared" si="718"/>
        <v>0.78068169696493794</v>
      </c>
      <c r="BQ597" s="39">
        <v>0.26560407462418145</v>
      </c>
      <c r="BR597" s="39">
        <f t="shared" si="731"/>
        <v>0.73439592537581855</v>
      </c>
      <c r="BS597" s="48">
        <v>0.88713499987815903</v>
      </c>
      <c r="BT597" s="49">
        <v>0.112865000121841</v>
      </c>
      <c r="BU597" s="219"/>
      <c r="CP597" s="21"/>
      <c r="CR597" s="21"/>
      <c r="CS597" s="22"/>
      <c r="CT597" s="22"/>
    </row>
    <row r="598" spans="38:98" x14ac:dyDescent="0.25">
      <c r="AL598" s="6">
        <v>591</v>
      </c>
      <c r="AM598" s="24">
        <v>0.292178301927428</v>
      </c>
      <c r="AN598" s="24">
        <f t="shared" si="719"/>
        <v>0.707821698072572</v>
      </c>
      <c r="AO598" s="24">
        <v>0.345581094116854</v>
      </c>
      <c r="AP598" s="24">
        <f t="shared" si="720"/>
        <v>0.654418905883146</v>
      </c>
      <c r="AQ598" s="24">
        <v>0.20594779710869901</v>
      </c>
      <c r="AR598" s="24">
        <f t="shared" si="721"/>
        <v>0.79405220289130096</v>
      </c>
      <c r="AS598" s="24">
        <f t="shared" si="722"/>
        <v>0.26479491191438065</v>
      </c>
      <c r="AT598" s="25">
        <f t="shared" si="688"/>
        <v>0.73520508808561935</v>
      </c>
      <c r="AU598" s="213">
        <v>0.30431965988504001</v>
      </c>
      <c r="AV598" s="213">
        <f t="shared" si="723"/>
        <v>0.69568034011496005</v>
      </c>
      <c r="AW598" s="213">
        <v>0.35794781180693602</v>
      </c>
      <c r="AX598" s="213">
        <f t="shared" ref="AX598" si="745">1-AW598</f>
        <v>0.64205218819306398</v>
      </c>
      <c r="AY598" s="213">
        <v>0.22662497873262799</v>
      </c>
      <c r="AZ598" s="213">
        <f t="shared" si="734"/>
        <v>0.77337502126737201</v>
      </c>
      <c r="BA598" s="213">
        <f t="shared" si="725"/>
        <v>0.28091458149696658</v>
      </c>
      <c r="BB598" s="213">
        <f t="shared" si="726"/>
        <v>0.71908541850303354</v>
      </c>
      <c r="BC598" s="38">
        <v>0.28625224632714302</v>
      </c>
      <c r="BD598" s="38">
        <f t="shared" si="727"/>
        <v>0.71374775367285692</v>
      </c>
      <c r="BE598" s="38">
        <v>0.34740158951818401</v>
      </c>
      <c r="BF598" s="38">
        <f t="shared" si="727"/>
        <v>0.65259841048181599</v>
      </c>
      <c r="BG598" s="38">
        <v>0.22761137761084099</v>
      </c>
      <c r="BH598" s="38">
        <f t="shared" si="728"/>
        <v>0.77238862238915895</v>
      </c>
      <c r="BI598" s="38">
        <v>0.27334179565158356</v>
      </c>
      <c r="BJ598" s="38">
        <v>0.72665820434841644</v>
      </c>
      <c r="BK598" s="39">
        <v>0.27925330128924603</v>
      </c>
      <c r="BL598" s="39">
        <f t="shared" si="729"/>
        <v>0.72074669871075403</v>
      </c>
      <c r="BM598" s="39">
        <v>0.34047356148924901</v>
      </c>
      <c r="BN598" s="39">
        <f t="shared" si="730"/>
        <v>0.65952643851075099</v>
      </c>
      <c r="BO598" s="39">
        <v>0.21968695002962901</v>
      </c>
      <c r="BP598" s="39">
        <f t="shared" si="718"/>
        <v>0.78031304997037099</v>
      </c>
      <c r="BQ598" s="39">
        <v>0.26593343955582294</v>
      </c>
      <c r="BR598" s="39">
        <f t="shared" si="731"/>
        <v>0.73406656044417717</v>
      </c>
      <c r="BS598" s="48">
        <v>0.88732434777275504</v>
      </c>
      <c r="BT598" s="49">
        <v>0.112675652227245</v>
      </c>
      <c r="BU598" s="219"/>
      <c r="CP598" s="21"/>
      <c r="CR598" s="21"/>
      <c r="CS598" s="22"/>
      <c r="CT598" s="22"/>
    </row>
    <row r="599" spans="38:98" x14ac:dyDescent="0.25">
      <c r="AL599" s="6">
        <v>592</v>
      </c>
      <c r="AM599" s="24">
        <v>0.292493342642211</v>
      </c>
      <c r="AN599" s="24">
        <f t="shared" si="719"/>
        <v>0.70750665735778906</v>
      </c>
      <c r="AO599" s="24">
        <v>0.34585033645581098</v>
      </c>
      <c r="AP599" s="24">
        <f t="shared" si="720"/>
        <v>0.65414966354418902</v>
      </c>
      <c r="AQ599" s="24">
        <v>0.206287260587042</v>
      </c>
      <c r="AR599" s="24">
        <f t="shared" si="721"/>
        <v>0.79371273941295795</v>
      </c>
      <c r="AS599" s="24">
        <f t="shared" si="722"/>
        <v>0.26511065347396123</v>
      </c>
      <c r="AT599" s="25">
        <f t="shared" si="688"/>
        <v>0.73488934652603877</v>
      </c>
      <c r="AU599" s="213">
        <v>0.30464074601043301</v>
      </c>
      <c r="AV599" s="213">
        <f t="shared" si="723"/>
        <v>0.69535925398956699</v>
      </c>
      <c r="AW599" s="213">
        <v>0.35825463672402502</v>
      </c>
      <c r="AX599" s="213">
        <f t="shared" ref="AX599" si="746">1-AW599</f>
        <v>0.64174536327597498</v>
      </c>
      <c r="AY599" s="213">
        <v>0.227000312955211</v>
      </c>
      <c r="AZ599" s="213">
        <f t="shared" si="734"/>
        <v>0.77299968704478905</v>
      </c>
      <c r="BA599" s="213">
        <f t="shared" si="725"/>
        <v>0.28125734166915706</v>
      </c>
      <c r="BB599" s="213">
        <f t="shared" si="726"/>
        <v>0.71874265833084294</v>
      </c>
      <c r="BC599" s="38">
        <v>0.28655824167449601</v>
      </c>
      <c r="BD599" s="38">
        <f t="shared" si="727"/>
        <v>0.71344175832550394</v>
      </c>
      <c r="BE599" s="38">
        <v>0.34769128152517498</v>
      </c>
      <c r="BF599" s="38">
        <f t="shared" si="727"/>
        <v>0.65230871847482508</v>
      </c>
      <c r="BG599" s="38">
        <v>0.22798856896715</v>
      </c>
      <c r="BH599" s="38">
        <f t="shared" si="728"/>
        <v>0.77201143103284997</v>
      </c>
      <c r="BI599" s="38">
        <v>0.27367679139477302</v>
      </c>
      <c r="BJ599" s="38">
        <v>0.72632320860522703</v>
      </c>
      <c r="BK599" s="39">
        <v>0.279559436541508</v>
      </c>
      <c r="BL599" s="39">
        <f t="shared" si="729"/>
        <v>0.72044056345849206</v>
      </c>
      <c r="BM599" s="39">
        <v>0.34075513552696002</v>
      </c>
      <c r="BN599" s="39">
        <f t="shared" si="730"/>
        <v>0.65924486447303998</v>
      </c>
      <c r="BO599" s="39">
        <v>0.22005549238909</v>
      </c>
      <c r="BP599" s="39">
        <f t="shared" si="718"/>
        <v>0.77994450761090994</v>
      </c>
      <c r="BQ599" s="39">
        <v>0.2662626329980497</v>
      </c>
      <c r="BR599" s="39">
        <f t="shared" si="731"/>
        <v>0.73373736700195025</v>
      </c>
      <c r="BS599" s="48">
        <v>0.88751305299523697</v>
      </c>
      <c r="BT599" s="49">
        <v>0.112486947004763</v>
      </c>
      <c r="BU599" s="219"/>
      <c r="CP599" s="21"/>
      <c r="CR599" s="21"/>
      <c r="CS599" s="22"/>
      <c r="CT599" s="22"/>
    </row>
    <row r="600" spans="38:98" x14ac:dyDescent="0.25">
      <c r="AL600" s="6">
        <v>593</v>
      </c>
      <c r="AM600" s="24">
        <v>0.29280802173599402</v>
      </c>
      <c r="AN600" s="24">
        <f t="shared" si="719"/>
        <v>0.70719197826400593</v>
      </c>
      <c r="AO600" s="24">
        <v>0.34611945029205099</v>
      </c>
      <c r="AP600" s="24">
        <f t="shared" si="720"/>
        <v>0.65388054970794895</v>
      </c>
      <c r="AQ600" s="24">
        <v>0.206626643090048</v>
      </c>
      <c r="AR600" s="24">
        <f t="shared" si="721"/>
        <v>0.79337335690995203</v>
      </c>
      <c r="AS600" s="24">
        <f t="shared" si="722"/>
        <v>0.26542621612675193</v>
      </c>
      <c r="AT600" s="25">
        <f t="shared" si="688"/>
        <v>0.73457378387324801</v>
      </c>
      <c r="AU600" s="213">
        <v>0.30496156835967902</v>
      </c>
      <c r="AV600" s="213">
        <f t="shared" si="723"/>
        <v>0.69503843164032098</v>
      </c>
      <c r="AW600" s="213">
        <v>0.35856120214426201</v>
      </c>
      <c r="AX600" s="213">
        <f t="shared" ref="AX600" si="747">1-AW600</f>
        <v>0.64143879785573799</v>
      </c>
      <c r="AY600" s="213">
        <v>0.227375556025635</v>
      </c>
      <c r="AZ600" s="213">
        <f t="shared" si="734"/>
        <v>0.77262444397436503</v>
      </c>
      <c r="BA600" s="213">
        <f t="shared" si="725"/>
        <v>0.28159991845647286</v>
      </c>
      <c r="BB600" s="213">
        <f t="shared" si="726"/>
        <v>0.71840008154352719</v>
      </c>
      <c r="BC600" s="38">
        <v>0.28686406153210797</v>
      </c>
      <c r="BD600" s="38">
        <f t="shared" si="727"/>
        <v>0.71313593846789203</v>
      </c>
      <c r="BE600" s="38">
        <v>0.34798072558471499</v>
      </c>
      <c r="BF600" s="38">
        <f t="shared" si="727"/>
        <v>0.65201927441528507</v>
      </c>
      <c r="BG600" s="38">
        <v>0.228365654959889</v>
      </c>
      <c r="BH600" s="38">
        <f t="shared" si="728"/>
        <v>0.77163434504011097</v>
      </c>
      <c r="BI600" s="38">
        <v>0.27401162724098688</v>
      </c>
      <c r="BJ600" s="38">
        <v>0.72598837275901318</v>
      </c>
      <c r="BK600" s="39">
        <v>0.27986533623093102</v>
      </c>
      <c r="BL600" s="39">
        <f t="shared" si="729"/>
        <v>0.72013466376906898</v>
      </c>
      <c r="BM600" s="39">
        <v>0.34103649154920901</v>
      </c>
      <c r="BN600" s="39">
        <f t="shared" si="730"/>
        <v>0.65896350845079099</v>
      </c>
      <c r="BO600" s="39">
        <v>0.22042392957677101</v>
      </c>
      <c r="BP600" s="39">
        <f t="shared" si="718"/>
        <v>0.77957607042322896</v>
      </c>
      <c r="BQ600" s="39">
        <v>0.26659165489322134</v>
      </c>
      <c r="BR600" s="39">
        <f t="shared" si="731"/>
        <v>0.73340834510677866</v>
      </c>
      <c r="BS600" s="48">
        <v>0.88770111922411399</v>
      </c>
      <c r="BT600" s="49">
        <v>0.112298880775886</v>
      </c>
      <c r="BU600" s="219"/>
      <c r="CP600" s="21"/>
      <c r="CR600" s="21"/>
      <c r="CS600" s="22"/>
      <c r="CT600" s="22"/>
    </row>
    <row r="601" spans="38:98" x14ac:dyDescent="0.25">
      <c r="AL601" s="6">
        <v>594</v>
      </c>
      <c r="AM601" s="24">
        <v>0.29312233147062899</v>
      </c>
      <c r="AN601" s="24">
        <f t="shared" si="719"/>
        <v>0.70687766852937095</v>
      </c>
      <c r="AO601" s="24">
        <v>0.34638843980331602</v>
      </c>
      <c r="AP601" s="24">
        <f t="shared" si="720"/>
        <v>0.65361156019668398</v>
      </c>
      <c r="AQ601" s="24">
        <v>0.206965943983173</v>
      </c>
      <c r="AR601" s="24">
        <f t="shared" si="721"/>
        <v>0.79303405601682697</v>
      </c>
      <c r="AS601" s="24">
        <f t="shared" si="722"/>
        <v>0.26574159814291726</v>
      </c>
      <c r="AT601" s="25">
        <f t="shared" si="688"/>
        <v>0.7342584018570828</v>
      </c>
      <c r="AU601" s="213">
        <v>0.30528212765810903</v>
      </c>
      <c r="AV601" s="213">
        <f t="shared" si="723"/>
        <v>0.69471787234189097</v>
      </c>
      <c r="AW601" s="213">
        <v>0.35886750932748102</v>
      </c>
      <c r="AX601" s="213">
        <f t="shared" ref="AX601" si="748">1-AW601</f>
        <v>0.64113249067251898</v>
      </c>
      <c r="AY601" s="213">
        <v>0.227750707659509</v>
      </c>
      <c r="AZ601" s="213">
        <f t="shared" si="734"/>
        <v>0.772249292340491</v>
      </c>
      <c r="BA601" s="213">
        <f t="shared" si="725"/>
        <v>0.2819423122427086</v>
      </c>
      <c r="BB601" s="213">
        <f t="shared" si="726"/>
        <v>0.71805768775729151</v>
      </c>
      <c r="BC601" s="38">
        <v>0.28716970724732899</v>
      </c>
      <c r="BD601" s="38">
        <f t="shared" si="727"/>
        <v>0.71283029275267107</v>
      </c>
      <c r="BE601" s="38">
        <v>0.348269922988795</v>
      </c>
      <c r="BF601" s="38">
        <f t="shared" si="727"/>
        <v>0.651730077011205</v>
      </c>
      <c r="BG601" s="38">
        <v>0.22874263540878501</v>
      </c>
      <c r="BH601" s="38">
        <f t="shared" si="728"/>
        <v>0.77125736459121497</v>
      </c>
      <c r="BI601" s="38">
        <v>0.27434630382213598</v>
      </c>
      <c r="BJ601" s="38">
        <v>0.72565369617786413</v>
      </c>
      <c r="BK601" s="39">
        <v>0.280170999901593</v>
      </c>
      <c r="BL601" s="39">
        <f t="shared" si="729"/>
        <v>0.719829000098407</v>
      </c>
      <c r="BM601" s="39">
        <v>0.34131763099323398</v>
      </c>
      <c r="BN601" s="39">
        <f t="shared" si="730"/>
        <v>0.65868236900676602</v>
      </c>
      <c r="BO601" s="39">
        <v>0.220792261055998</v>
      </c>
      <c r="BP601" s="39">
        <f t="shared" si="718"/>
        <v>0.77920773894400197</v>
      </c>
      <c r="BQ601" s="39">
        <v>0.26692050518369675</v>
      </c>
      <c r="BR601" s="39">
        <f t="shared" si="731"/>
        <v>0.7330794948163033</v>
      </c>
      <c r="BS601" s="48">
        <v>0.88788855013789403</v>
      </c>
      <c r="BT601" s="49">
        <v>0.112111449862106</v>
      </c>
      <c r="BU601" s="219"/>
      <c r="CP601" s="21"/>
      <c r="CR601" s="21"/>
      <c r="CS601" s="22"/>
      <c r="CT601" s="22"/>
    </row>
    <row r="602" spans="38:98" x14ac:dyDescent="0.25">
      <c r="AL602" s="6">
        <v>595</v>
      </c>
      <c r="AM602" s="24">
        <v>0.29343626410796703</v>
      </c>
      <c r="AN602" s="24">
        <f t="shared" si="719"/>
        <v>0.70656373589203292</v>
      </c>
      <c r="AO602" s="24">
        <v>0.34665730916734799</v>
      </c>
      <c r="AP602" s="24">
        <f t="shared" si="720"/>
        <v>0.65334269083265206</v>
      </c>
      <c r="AQ602" s="24">
        <v>0.20730516263187501</v>
      </c>
      <c r="AR602" s="24">
        <f t="shared" si="721"/>
        <v>0.79269483736812496</v>
      </c>
      <c r="AS602" s="24">
        <f t="shared" si="722"/>
        <v>0.26605679779262231</v>
      </c>
      <c r="AT602" s="25">
        <f t="shared" si="688"/>
        <v>0.73394320220737774</v>
      </c>
      <c r="AU602" s="213">
        <v>0.30560242463105203</v>
      </c>
      <c r="AV602" s="213">
        <f t="shared" si="723"/>
        <v>0.69439757536894797</v>
      </c>
      <c r="AW602" s="213">
        <v>0.35917355953351299</v>
      </c>
      <c r="AX602" s="213">
        <f t="shared" ref="AX602" si="749">1-AW602</f>
        <v>0.64082644046648696</v>
      </c>
      <c r="AY602" s="213">
        <v>0.22812576757244099</v>
      </c>
      <c r="AZ602" s="213">
        <f t="shared" si="734"/>
        <v>0.77187423242755904</v>
      </c>
      <c r="BA602" s="213">
        <f t="shared" si="725"/>
        <v>0.282284523411657</v>
      </c>
      <c r="BB602" s="213">
        <f t="shared" si="726"/>
        <v>0.717715476588343</v>
      </c>
      <c r="BC602" s="38">
        <v>0.28747518016750701</v>
      </c>
      <c r="BD602" s="38">
        <f t="shared" si="727"/>
        <v>0.71252481983249294</v>
      </c>
      <c r="BE602" s="38">
        <v>0.34855887502940203</v>
      </c>
      <c r="BF602" s="38">
        <f t="shared" si="727"/>
        <v>0.65144112497059803</v>
      </c>
      <c r="BG602" s="38">
        <v>0.22911951013356499</v>
      </c>
      <c r="BH602" s="38">
        <f t="shared" si="728"/>
        <v>0.77088048986643498</v>
      </c>
      <c r="BI602" s="38">
        <v>0.27468082177012954</v>
      </c>
      <c r="BJ602" s="38">
        <v>0.72531917822987046</v>
      </c>
      <c r="BK602" s="39">
        <v>0.28047642709757398</v>
      </c>
      <c r="BL602" s="39">
        <f t="shared" si="729"/>
        <v>0.71952357290242608</v>
      </c>
      <c r="BM602" s="39">
        <v>0.34159855529627298</v>
      </c>
      <c r="BN602" s="39">
        <f t="shared" si="730"/>
        <v>0.65840144470372697</v>
      </c>
      <c r="BO602" s="39">
        <v>0.22116048629009399</v>
      </c>
      <c r="BP602" s="39">
        <f t="shared" si="718"/>
        <v>0.77883951370990601</v>
      </c>
      <c r="BQ602" s="39">
        <v>0.26724918381183399</v>
      </c>
      <c r="BR602" s="39">
        <f t="shared" si="731"/>
        <v>0.73275081618816607</v>
      </c>
      <c r="BS602" s="48">
        <v>0.88807534941508603</v>
      </c>
      <c r="BT602" s="49">
        <v>0.11192465058491401</v>
      </c>
      <c r="BU602" s="219"/>
      <c r="CP602" s="21"/>
      <c r="CR602" s="21"/>
      <c r="CS602" s="22"/>
      <c r="CT602" s="22"/>
    </row>
    <row r="603" spans="38:98" x14ac:dyDescent="0.25">
      <c r="AL603" s="6">
        <v>596</v>
      </c>
      <c r="AM603" s="24">
        <v>0.29374981190985999</v>
      </c>
      <c r="AN603" s="24">
        <f t="shared" si="719"/>
        <v>0.70625018809013995</v>
      </c>
      <c r="AO603" s="24">
        <v>0.34692606256189001</v>
      </c>
      <c r="AP603" s="24">
        <f t="shared" si="720"/>
        <v>0.65307393743811004</v>
      </c>
      <c r="AQ603" s="24">
        <v>0.207644298401609</v>
      </c>
      <c r="AR603" s="24">
        <f t="shared" si="721"/>
        <v>0.79235570159839097</v>
      </c>
      <c r="AS603" s="24">
        <f t="shared" si="722"/>
        <v>0.26637181334603144</v>
      </c>
      <c r="AT603" s="25">
        <f t="shared" si="688"/>
        <v>0.73362818665396856</v>
      </c>
      <c r="AU603" s="213">
        <v>0.30592246000383799</v>
      </c>
      <c r="AV603" s="213">
        <f t="shared" si="723"/>
        <v>0.69407753999616206</v>
      </c>
      <c r="AW603" s="213">
        <v>0.35947935402219</v>
      </c>
      <c r="AX603" s="213">
        <f t="shared" ref="AX603" si="750">1-AW603</f>
        <v>0.64052064597781</v>
      </c>
      <c r="AY603" s="213">
        <v>0.22850073548003999</v>
      </c>
      <c r="AZ603" s="213">
        <f t="shared" si="734"/>
        <v>0.77149926451995998</v>
      </c>
      <c r="BA603" s="213">
        <f t="shared" si="725"/>
        <v>0.28262655234711187</v>
      </c>
      <c r="BB603" s="213">
        <f t="shared" si="726"/>
        <v>0.71737344765288813</v>
      </c>
      <c r="BC603" s="38">
        <v>0.28778048163999298</v>
      </c>
      <c r="BD603" s="38">
        <f t="shared" si="727"/>
        <v>0.71221951836000708</v>
      </c>
      <c r="BE603" s="38">
        <v>0.34884758299852697</v>
      </c>
      <c r="BF603" s="38">
        <f t="shared" si="727"/>
        <v>0.65115241700147308</v>
      </c>
      <c r="BG603" s="38">
        <v>0.229496278953954</v>
      </c>
      <c r="BH603" s="38">
        <f t="shared" si="728"/>
        <v>0.77050372104604603</v>
      </c>
      <c r="BI603" s="38">
        <v>0.27501518171687789</v>
      </c>
      <c r="BJ603" s="38">
        <v>0.72498481828312222</v>
      </c>
      <c r="BK603" s="39">
        <v>0.28078161736295099</v>
      </c>
      <c r="BL603" s="39">
        <f t="shared" si="729"/>
        <v>0.71921838263704907</v>
      </c>
      <c r="BM603" s="39">
        <v>0.341879265895564</v>
      </c>
      <c r="BN603" s="39">
        <f t="shared" si="730"/>
        <v>0.65812073410443594</v>
      </c>
      <c r="BO603" s="39">
        <v>0.221528604742385</v>
      </c>
      <c r="BP603" s="39">
        <f t="shared" si="718"/>
        <v>0.778471395257615</v>
      </c>
      <c r="BQ603" s="39">
        <v>0.2675776907199916</v>
      </c>
      <c r="BR603" s="39">
        <f t="shared" si="731"/>
        <v>0.7324223092800084</v>
      </c>
      <c r="BS603" s="48">
        <v>0.88826152073419695</v>
      </c>
      <c r="BT603" s="49">
        <v>0.11173847926580301</v>
      </c>
      <c r="BU603" s="219"/>
      <c r="CP603" s="21"/>
      <c r="CR603" s="21"/>
      <c r="CS603" s="22"/>
      <c r="CT603" s="22"/>
    </row>
    <row r="604" spans="38:98" x14ac:dyDescent="0.25">
      <c r="AL604" s="6">
        <v>597</v>
      </c>
      <c r="AM604" s="24">
        <v>0.29406296713815799</v>
      </c>
      <c r="AN604" s="24">
        <f t="shared" si="719"/>
        <v>0.70593703286184195</v>
      </c>
      <c r="AO604" s="24">
        <v>0.34719470416468501</v>
      </c>
      <c r="AP604" s="24">
        <f t="shared" si="720"/>
        <v>0.65280529583531499</v>
      </c>
      <c r="AQ604" s="24">
        <v>0.20798335065783199</v>
      </c>
      <c r="AR604" s="24">
        <f t="shared" si="721"/>
        <v>0.79201664934216798</v>
      </c>
      <c r="AS604" s="24">
        <f t="shared" si="722"/>
        <v>0.26668664307330925</v>
      </c>
      <c r="AT604" s="25">
        <f t="shared" si="688"/>
        <v>0.73331335692669075</v>
      </c>
      <c r="AU604" s="213">
        <v>0.306242234501795</v>
      </c>
      <c r="AV604" s="213">
        <f t="shared" si="723"/>
        <v>0.693757765498205</v>
      </c>
      <c r="AW604" s="213">
        <v>0.35978489405334502</v>
      </c>
      <c r="AX604" s="213">
        <f t="shared" ref="AX604" si="751">1-AW604</f>
        <v>0.64021510594665498</v>
      </c>
      <c r="AY604" s="213">
        <v>0.22887561109791199</v>
      </c>
      <c r="AZ604" s="213">
        <f t="shared" si="734"/>
        <v>0.77112438890208801</v>
      </c>
      <c r="BA604" s="213">
        <f t="shared" si="725"/>
        <v>0.28296839943286534</v>
      </c>
      <c r="BB604" s="213">
        <f t="shared" si="726"/>
        <v>0.71703160056713466</v>
      </c>
      <c r="BC604" s="38">
        <v>0.28808561301213498</v>
      </c>
      <c r="BD604" s="38">
        <f t="shared" si="727"/>
        <v>0.71191438698786502</v>
      </c>
      <c r="BE604" s="38">
        <v>0.34913604818815902</v>
      </c>
      <c r="BF604" s="38">
        <f t="shared" si="727"/>
        <v>0.65086395181184098</v>
      </c>
      <c r="BG604" s="38">
        <v>0.229872941689681</v>
      </c>
      <c r="BH604" s="38">
        <f t="shared" si="728"/>
        <v>0.77012705831031902</v>
      </c>
      <c r="BI604" s="38">
        <v>0.27534938429429168</v>
      </c>
      <c r="BJ604" s="38">
        <v>0.72465061570570832</v>
      </c>
      <c r="BK604" s="39">
        <v>0.281086570241804</v>
      </c>
      <c r="BL604" s="39">
        <f t="shared" si="729"/>
        <v>0.71891342975819605</v>
      </c>
      <c r="BM604" s="39">
        <v>0.34215976422834399</v>
      </c>
      <c r="BN604" s="39">
        <f t="shared" si="730"/>
        <v>0.65784023577165596</v>
      </c>
      <c r="BO604" s="39">
        <v>0.221896615876196</v>
      </c>
      <c r="BP604" s="39">
        <f t="shared" si="718"/>
        <v>0.77810338412380398</v>
      </c>
      <c r="BQ604" s="39">
        <v>0.26790602585052853</v>
      </c>
      <c r="BR604" s="39">
        <f t="shared" si="731"/>
        <v>0.73209397414947153</v>
      </c>
      <c r="BS604" s="48">
        <v>0.88844706777373506</v>
      </c>
      <c r="BT604" s="49">
        <v>0.111552932226265</v>
      </c>
      <c r="BU604" s="219"/>
      <c r="CP604" s="21"/>
      <c r="CR604" s="21"/>
      <c r="CS604" s="22"/>
      <c r="CT604" s="22"/>
    </row>
    <row r="605" spans="38:98" x14ac:dyDescent="0.25">
      <c r="AL605" s="6">
        <v>598</v>
      </c>
      <c r="AM605" s="24">
        <v>0.29437572205471402</v>
      </c>
      <c r="AN605" s="24">
        <f t="shared" si="719"/>
        <v>0.70562427794528593</v>
      </c>
      <c r="AO605" s="24">
        <v>0.34746323815347302</v>
      </c>
      <c r="AP605" s="24">
        <f t="shared" si="720"/>
        <v>0.65253676184652698</v>
      </c>
      <c r="AQ605" s="24">
        <v>0.20832231876600099</v>
      </c>
      <c r="AR605" s="24">
        <f t="shared" si="721"/>
        <v>0.79167768123399895</v>
      </c>
      <c r="AS605" s="24">
        <f t="shared" si="722"/>
        <v>0.26700128524462063</v>
      </c>
      <c r="AT605" s="25">
        <f t="shared" si="688"/>
        <v>0.73299871475537937</v>
      </c>
      <c r="AU605" s="213">
        <v>0.306561748850255</v>
      </c>
      <c r="AV605" s="213">
        <f t="shared" si="723"/>
        <v>0.693438251149745</v>
      </c>
      <c r="AW605" s="213">
        <v>0.36009018088681</v>
      </c>
      <c r="AX605" s="213">
        <f t="shared" ref="AX605" si="752">1-AW605</f>
        <v>0.63990981911319</v>
      </c>
      <c r="AY605" s="213">
        <v>0.22925039414166801</v>
      </c>
      <c r="AZ605" s="213">
        <f t="shared" si="734"/>
        <v>0.77074960585833197</v>
      </c>
      <c r="BA605" s="213">
        <f t="shared" si="725"/>
        <v>0.28331006505271261</v>
      </c>
      <c r="BB605" s="213">
        <f t="shared" si="726"/>
        <v>0.71668993494728739</v>
      </c>
      <c r="BC605" s="38">
        <v>0.28839057563128401</v>
      </c>
      <c r="BD605" s="38">
        <f t="shared" si="727"/>
        <v>0.71160942436871599</v>
      </c>
      <c r="BE605" s="38">
        <v>0.34942427189028902</v>
      </c>
      <c r="BF605" s="38">
        <f t="shared" si="727"/>
        <v>0.65057572810971098</v>
      </c>
      <c r="BG605" s="38">
        <v>0.23024949816047099</v>
      </c>
      <c r="BH605" s="38">
        <f t="shared" si="728"/>
        <v>0.76975050183952898</v>
      </c>
      <c r="BI605" s="38">
        <v>0.27568343013428115</v>
      </c>
      <c r="BJ605" s="38">
        <v>0.7243165698657188</v>
      </c>
      <c r="BK605" s="39">
        <v>0.28139128527821</v>
      </c>
      <c r="BL605" s="39">
        <f t="shared" si="729"/>
        <v>0.71860871472179</v>
      </c>
      <c r="BM605" s="39">
        <v>0.34244005173185099</v>
      </c>
      <c r="BN605" s="39">
        <f t="shared" si="730"/>
        <v>0.65755994826814901</v>
      </c>
      <c r="BO605" s="39">
        <v>0.22226451915485201</v>
      </c>
      <c r="BP605" s="39">
        <f t="shared" si="718"/>
        <v>0.77773548084514799</v>
      </c>
      <c r="BQ605" s="39">
        <v>0.26823418914580277</v>
      </c>
      <c r="BR605" s="39">
        <f t="shared" si="731"/>
        <v>0.73176581085419734</v>
      </c>
      <c r="BS605" s="48">
        <v>0.88863199421220995</v>
      </c>
      <c r="BT605" s="42">
        <v>0.11136800578779001</v>
      </c>
      <c r="BU605" s="219"/>
      <c r="CP605" s="21"/>
      <c r="CR605" s="21"/>
      <c r="CS605" s="22"/>
      <c r="CT605" s="22"/>
    </row>
    <row r="606" spans="38:98" x14ac:dyDescent="0.25">
      <c r="AL606" s="6">
        <v>599</v>
      </c>
      <c r="AM606" s="24">
        <v>0.294688068921377</v>
      </c>
      <c r="AN606" s="24">
        <f t="shared" si="719"/>
        <v>0.705311931078623</v>
      </c>
      <c r="AO606" s="24">
        <v>0.34773166870599698</v>
      </c>
      <c r="AP606" s="24">
        <f t="shared" si="720"/>
        <v>0.65226833129400297</v>
      </c>
      <c r="AQ606" s="24">
        <v>0.20866120209157099</v>
      </c>
      <c r="AR606" s="24">
        <f t="shared" si="721"/>
        <v>0.79133879790842898</v>
      </c>
      <c r="AS606" s="24">
        <f t="shared" si="722"/>
        <v>0.26731573813012882</v>
      </c>
      <c r="AT606" s="25">
        <f t="shared" si="688"/>
        <v>0.73268426186987123</v>
      </c>
      <c r="AU606" s="213">
        <v>0.30688100377454702</v>
      </c>
      <c r="AV606" s="213">
        <f t="shared" si="723"/>
        <v>0.69311899622545292</v>
      </c>
      <c r="AW606" s="213">
        <v>0.36039521578241801</v>
      </c>
      <c r="AX606" s="213">
        <f t="shared" ref="AX606" si="753">1-AW606</f>
        <v>0.63960478421758205</v>
      </c>
      <c r="AY606" s="213">
        <v>0.229625084326914</v>
      </c>
      <c r="AZ606" s="213">
        <f t="shared" si="734"/>
        <v>0.77037491567308602</v>
      </c>
      <c r="BA606" s="213">
        <f t="shared" si="725"/>
        <v>0.28365154959044614</v>
      </c>
      <c r="BB606" s="213">
        <f t="shared" si="726"/>
        <v>0.71634845040955386</v>
      </c>
      <c r="BC606" s="38">
        <v>0.28869537084478902</v>
      </c>
      <c r="BD606" s="38">
        <f t="shared" si="727"/>
        <v>0.71130462915521098</v>
      </c>
      <c r="BE606" s="38">
        <v>0.34971225539690598</v>
      </c>
      <c r="BF606" s="38">
        <f t="shared" si="727"/>
        <v>0.65028774460309402</v>
      </c>
      <c r="BG606" s="38">
        <v>0.23062594818605001</v>
      </c>
      <c r="BH606" s="38">
        <f t="shared" si="728"/>
        <v>0.76937405181395002</v>
      </c>
      <c r="BI606" s="38">
        <v>0.27601731986875599</v>
      </c>
      <c r="BJ606" s="38">
        <v>0.72398268013124412</v>
      </c>
      <c r="BK606" s="39">
        <v>0.28169576201624902</v>
      </c>
      <c r="BL606" s="39">
        <f t="shared" si="729"/>
        <v>0.71830423798375098</v>
      </c>
      <c r="BM606" s="39">
        <v>0.34272012984332401</v>
      </c>
      <c r="BN606" s="39">
        <f t="shared" si="730"/>
        <v>0.65727987015667599</v>
      </c>
      <c r="BO606" s="39">
        <v>0.22263231404167899</v>
      </c>
      <c r="BP606" s="39">
        <f t="shared" si="718"/>
        <v>0.77736768595832095</v>
      </c>
      <c r="BQ606" s="39">
        <v>0.26856218054817405</v>
      </c>
      <c r="BR606" s="39">
        <f t="shared" si="731"/>
        <v>0.73143781945182595</v>
      </c>
      <c r="BS606" s="48">
        <v>0.88881630372812903</v>
      </c>
      <c r="BT606" s="49">
        <v>0.111183696271871</v>
      </c>
      <c r="BU606" s="219"/>
      <c r="CP606" s="21"/>
      <c r="CR606" s="21"/>
      <c r="CS606" s="22"/>
      <c r="CT606" s="22"/>
    </row>
    <row r="607" spans="38:98" x14ac:dyDescent="0.25">
      <c r="AL607" s="6">
        <v>600</v>
      </c>
      <c r="AM607" s="24">
        <v>0.29499999999999998</v>
      </c>
      <c r="AN607" s="24">
        <f t="shared" si="719"/>
        <v>0.70500000000000007</v>
      </c>
      <c r="AO607" s="24">
        <v>0.34799999999999998</v>
      </c>
      <c r="AP607" s="24">
        <f t="shared" si="720"/>
        <v>0.65200000000000002</v>
      </c>
      <c r="AQ607" s="24">
        <v>0.20899999999999999</v>
      </c>
      <c r="AR607" s="24">
        <f t="shared" si="721"/>
        <v>0.79100000000000004</v>
      </c>
      <c r="AS607" s="24">
        <f t="shared" si="722"/>
        <v>0.26762999999999998</v>
      </c>
      <c r="AT607" s="25">
        <f t="shared" si="688"/>
        <v>0.73236999999999997</v>
      </c>
      <c r="AU607" s="213">
        <v>0.30719999999999997</v>
      </c>
      <c r="AV607" s="213">
        <f t="shared" si="723"/>
        <v>0.69280000000000008</v>
      </c>
      <c r="AW607" s="213">
        <v>0.36070000000000002</v>
      </c>
      <c r="AX607" s="213">
        <f t="shared" ref="AX607" si="754">1-AW607</f>
        <v>0.63929999999999998</v>
      </c>
      <c r="AY607" s="213">
        <v>0.229999681369258</v>
      </c>
      <c r="AZ607" s="213">
        <f t="shared" si="734"/>
        <v>0.77000031863074203</v>
      </c>
      <c r="BA607" s="213">
        <f t="shared" si="725"/>
        <v>0.28399285342985869</v>
      </c>
      <c r="BB607" s="213">
        <f t="shared" si="726"/>
        <v>0.71600714657014142</v>
      </c>
      <c r="BC607" s="38">
        <v>0.28899999999999998</v>
      </c>
      <c r="BD607" s="38">
        <f t="shared" si="727"/>
        <v>0.71100000000000008</v>
      </c>
      <c r="BE607" s="38">
        <v>0.35</v>
      </c>
      <c r="BF607" s="38">
        <f t="shared" si="727"/>
        <v>0.65</v>
      </c>
      <c r="BG607" s="38">
        <v>0.23100229158614599</v>
      </c>
      <c r="BH607" s="38">
        <f t="shared" si="728"/>
        <v>0.76899770841385395</v>
      </c>
      <c r="BI607" s="38">
        <v>0.27635105412962713</v>
      </c>
      <c r="BJ607" s="38">
        <v>0.72364894587037298</v>
      </c>
      <c r="BK607" s="39">
        <v>0.28199999999999997</v>
      </c>
      <c r="BL607" s="39">
        <f t="shared" si="729"/>
        <v>0.71799999999999997</v>
      </c>
      <c r="BM607" s="39">
        <v>0.34300000000000003</v>
      </c>
      <c r="BN607" s="39">
        <f t="shared" si="730"/>
        <v>0.65700000000000003</v>
      </c>
      <c r="BO607" s="39">
        <v>0.223</v>
      </c>
      <c r="BP607" s="39">
        <f t="shared" si="718"/>
        <v>0.77700000000000002</v>
      </c>
      <c r="BQ607" s="39">
        <v>0.26889000000000002</v>
      </c>
      <c r="BR607" s="39">
        <f t="shared" si="731"/>
        <v>0.73111000000000004</v>
      </c>
      <c r="BS607" s="48">
        <v>0.88900000000000001</v>
      </c>
      <c r="BT607" s="49">
        <v>0.111</v>
      </c>
      <c r="BU607" s="219"/>
      <c r="CP607" s="21"/>
      <c r="CR607" s="21"/>
      <c r="CS607" s="22"/>
      <c r="CT607" s="22"/>
    </row>
    <row r="608" spans="38:98" x14ac:dyDescent="0.25">
      <c r="AL608" s="6">
        <v>601</v>
      </c>
      <c r="AM608" s="24">
        <v>0.29531150910792497</v>
      </c>
      <c r="AN608" s="24">
        <f t="shared" si="719"/>
        <v>0.70468849089207497</v>
      </c>
      <c r="AO608" s="24">
        <v>0.34826823542255902</v>
      </c>
      <c r="AP608" s="24">
        <f t="shared" si="720"/>
        <v>0.65173176457744098</v>
      </c>
      <c r="AQ608" s="24">
        <v>0.209338711958755</v>
      </c>
      <c r="AR608" s="24">
        <f t="shared" si="721"/>
        <v>0.79066128804124503</v>
      </c>
      <c r="AS608" s="24">
        <f t="shared" si="722"/>
        <v>0.2679440694716726</v>
      </c>
      <c r="AT608" s="25">
        <f t="shared" si="688"/>
        <v>0.7320559305283274</v>
      </c>
      <c r="AU608" s="213">
        <v>0.30751873817931202</v>
      </c>
      <c r="AV608" s="213">
        <f t="shared" si="723"/>
        <v>0.69248126182068792</v>
      </c>
      <c r="AW608" s="213">
        <v>0.36100453463398102</v>
      </c>
      <c r="AX608" s="213">
        <f t="shared" ref="AX608" si="755">1-AW608</f>
        <v>0.63899546536601903</v>
      </c>
      <c r="AY608" s="213">
        <v>0.23037418500156201</v>
      </c>
      <c r="AZ608" s="213">
        <f t="shared" si="734"/>
        <v>0.76962581499843796</v>
      </c>
      <c r="BA608" s="213">
        <f t="shared" si="725"/>
        <v>0.28433397690212087</v>
      </c>
      <c r="BB608" s="213">
        <f t="shared" si="726"/>
        <v>0.71566602309787908</v>
      </c>
      <c r="BC608" s="38">
        <v>0.28930446414282102</v>
      </c>
      <c r="BD608" s="38">
        <f t="shared" si="727"/>
        <v>0.71069553585717893</v>
      </c>
      <c r="BE608" s="38">
        <v>0.35028750680461801</v>
      </c>
      <c r="BF608" s="38">
        <f t="shared" si="727"/>
        <v>0.64971249319538193</v>
      </c>
      <c r="BG608" s="38">
        <v>0.231378528177656</v>
      </c>
      <c r="BH608" s="38">
        <f t="shared" si="728"/>
        <v>0.76862147182234397</v>
      </c>
      <c r="BI608" s="38">
        <v>0.27668463341105842</v>
      </c>
      <c r="BJ608" s="38">
        <v>0.72331536658894158</v>
      </c>
      <c r="BK608" s="39">
        <v>0.28230399884459101</v>
      </c>
      <c r="BL608" s="39">
        <f t="shared" si="729"/>
        <v>0.71769600115540899</v>
      </c>
      <c r="BM608" s="39">
        <v>0.34327966342170502</v>
      </c>
      <c r="BN608" s="39">
        <f t="shared" si="730"/>
        <v>0.65672033657829498</v>
      </c>
      <c r="BO608" s="39">
        <v>0.22336757654046699</v>
      </c>
      <c r="BP608" s="39">
        <f t="shared" si="718"/>
        <v>0.77663242345953298</v>
      </c>
      <c r="BQ608" s="39">
        <v>0.26921764743743021</v>
      </c>
      <c r="BR608" s="39">
        <f t="shared" si="731"/>
        <v>0.73078235256256985</v>
      </c>
      <c r="BS608" s="48">
        <v>0.88918308640738897</v>
      </c>
      <c r="BT608" s="49">
        <v>0.110816913592611</v>
      </c>
      <c r="BU608" s="219"/>
      <c r="CP608" s="21"/>
      <c r="CR608" s="21"/>
      <c r="CS608" s="22"/>
      <c r="CT608" s="22"/>
    </row>
    <row r="609" spans="38:98" x14ac:dyDescent="0.25">
      <c r="AL609" s="6">
        <v>602</v>
      </c>
      <c r="AM609" s="24">
        <v>0.29562259628446202</v>
      </c>
      <c r="AN609" s="24">
        <f t="shared" si="719"/>
        <v>0.70437740371553792</v>
      </c>
      <c r="AO609" s="24">
        <v>0.348536375198092</v>
      </c>
      <c r="AP609" s="24">
        <f t="shared" si="720"/>
        <v>0.651463624801908</v>
      </c>
      <c r="AQ609" s="24">
        <v>0.20967733784335299</v>
      </c>
      <c r="AR609" s="24">
        <f t="shared" si="721"/>
        <v>0.79032266215664704</v>
      </c>
      <c r="AS609" s="24">
        <f t="shared" si="722"/>
        <v>0.26825794655168678</v>
      </c>
      <c r="AT609" s="25">
        <f t="shared" si="688"/>
        <v>0.73174205344831322</v>
      </c>
      <c r="AU609" s="213">
        <v>0.30783721867465003</v>
      </c>
      <c r="AV609" s="213">
        <f t="shared" si="723"/>
        <v>0.69216278132534992</v>
      </c>
      <c r="AW609" s="213">
        <v>0.36130882011714599</v>
      </c>
      <c r="AX609" s="213">
        <f t="shared" ref="AX609" si="756">1-AW609</f>
        <v>0.63869117988285407</v>
      </c>
      <c r="AY609" s="213">
        <v>0.230748595025692</v>
      </c>
      <c r="AZ609" s="213">
        <f t="shared" si="734"/>
        <v>0.769251404974308</v>
      </c>
      <c r="BA609" s="213">
        <f t="shared" si="725"/>
        <v>0.28467492012790341</v>
      </c>
      <c r="BB609" s="213">
        <f t="shared" si="726"/>
        <v>0.71532507987209659</v>
      </c>
      <c r="BC609" s="38">
        <v>0.28960876311337502</v>
      </c>
      <c r="BD609" s="38">
        <f t="shared" si="727"/>
        <v>0.71039123688662498</v>
      </c>
      <c r="BE609" s="38">
        <v>0.350574776168038</v>
      </c>
      <c r="BF609" s="38">
        <f t="shared" si="727"/>
        <v>0.649425223831962</v>
      </c>
      <c r="BG609" s="38">
        <v>0.231754657766162</v>
      </c>
      <c r="BH609" s="38">
        <f t="shared" si="728"/>
        <v>0.768245342233838</v>
      </c>
      <c r="BI609" s="38">
        <v>0.27701805765622955</v>
      </c>
      <c r="BJ609" s="38">
        <v>0.72298194234377045</v>
      </c>
      <c r="BK609" s="39">
        <v>0.28260775844935798</v>
      </c>
      <c r="BL609" s="39">
        <f t="shared" si="729"/>
        <v>0.71739224155064196</v>
      </c>
      <c r="BM609" s="39">
        <v>0.34355912045861497</v>
      </c>
      <c r="BN609" s="39">
        <f t="shared" si="730"/>
        <v>0.65644087954138497</v>
      </c>
      <c r="BO609" s="39">
        <v>0.22373504336303501</v>
      </c>
      <c r="BP609" s="39">
        <f t="shared" si="718"/>
        <v>0.77626495663696504</v>
      </c>
      <c r="BQ609" s="39">
        <v>0.26954512277177856</v>
      </c>
      <c r="BR609" s="39">
        <f t="shared" si="731"/>
        <v>0.73045487722822156</v>
      </c>
      <c r="BS609" s="48">
        <v>0.88936556513409004</v>
      </c>
      <c r="BT609" s="49">
        <v>0.11063443486591</v>
      </c>
      <c r="BU609" s="219"/>
      <c r="CP609" s="21"/>
      <c r="CR609" s="21"/>
      <c r="CS609" s="22"/>
      <c r="CT609" s="22"/>
    </row>
    <row r="610" spans="38:98" x14ac:dyDescent="0.25">
      <c r="AL610" s="6">
        <v>603</v>
      </c>
      <c r="AM610" s="24">
        <v>0.29593326312441298</v>
      </c>
      <c r="AN610" s="24">
        <f t="shared" si="719"/>
        <v>0.70406673687558707</v>
      </c>
      <c r="AO610" s="24">
        <v>0.34880441876035201</v>
      </c>
      <c r="AP610" s="24">
        <f t="shared" si="720"/>
        <v>0.65119558123964794</v>
      </c>
      <c r="AQ610" s="24">
        <v>0.21001587763131899</v>
      </c>
      <c r="AR610" s="24">
        <f t="shared" si="721"/>
        <v>0.78998412236868099</v>
      </c>
      <c r="AS610" s="24">
        <f t="shared" si="722"/>
        <v>0.26857163159385578</v>
      </c>
      <c r="AT610" s="25">
        <f t="shared" si="688"/>
        <v>0.73142836840614422</v>
      </c>
      <c r="AU610" s="213">
        <v>0.30815544177554799</v>
      </c>
      <c r="AV610" s="213">
        <f t="shared" si="723"/>
        <v>0.69184455822445201</v>
      </c>
      <c r="AW610" s="213">
        <v>0.36161285671687599</v>
      </c>
      <c r="AX610" s="213">
        <f t="shared" ref="AX610" si="757">1-AW610</f>
        <v>0.63838714328312407</v>
      </c>
      <c r="AY610" s="213">
        <v>0.231122911260771</v>
      </c>
      <c r="AZ610" s="213">
        <f t="shared" si="734"/>
        <v>0.768877088739229</v>
      </c>
      <c r="BA610" s="213">
        <f t="shared" si="725"/>
        <v>0.285015683175256</v>
      </c>
      <c r="BB610" s="213">
        <f t="shared" si="726"/>
        <v>0.71498431682474406</v>
      </c>
      <c r="BC610" s="38">
        <v>0.28991289645034002</v>
      </c>
      <c r="BD610" s="38">
        <f t="shared" si="727"/>
        <v>0.71008710354965998</v>
      </c>
      <c r="BE610" s="38">
        <v>0.35086180826059499</v>
      </c>
      <c r="BF610" s="38">
        <f t="shared" si="727"/>
        <v>0.64913819173940501</v>
      </c>
      <c r="BG610" s="38">
        <v>0.23213068015441701</v>
      </c>
      <c r="BH610" s="38">
        <f t="shared" si="728"/>
        <v>0.76786931984558304</v>
      </c>
      <c r="BI610" s="38">
        <v>0.27735132667057411</v>
      </c>
      <c r="BJ610" s="38">
        <v>0.72264867332942595</v>
      </c>
      <c r="BK610" s="39">
        <v>0.28291127878468397</v>
      </c>
      <c r="BL610" s="39">
        <f t="shared" si="729"/>
        <v>0.71708872121531608</v>
      </c>
      <c r="BM610" s="39">
        <v>0.34383837124349598</v>
      </c>
      <c r="BN610" s="39">
        <f t="shared" si="730"/>
        <v>0.65616162875650397</v>
      </c>
      <c r="BO610" s="39">
        <v>0.22410240021498401</v>
      </c>
      <c r="BP610" s="39">
        <f t="shared" si="718"/>
        <v>0.77589759978501593</v>
      </c>
      <c r="BQ610" s="39">
        <v>0.26987242590814875</v>
      </c>
      <c r="BR610" s="39">
        <f t="shared" si="731"/>
        <v>0.73012757409185136</v>
      </c>
      <c r="BS610" s="48">
        <v>0.88954743806495495</v>
      </c>
      <c r="BT610" s="49">
        <v>0.110452561935045</v>
      </c>
      <c r="BU610" s="219"/>
      <c r="CP610" s="21"/>
      <c r="CR610" s="21"/>
      <c r="CS610" s="22"/>
      <c r="CT610" s="22"/>
    </row>
    <row r="611" spans="38:98" x14ac:dyDescent="0.25">
      <c r="AL611" s="6">
        <v>604</v>
      </c>
      <c r="AM611" s="24">
        <v>0.29624351122258202</v>
      </c>
      <c r="AN611" s="24">
        <f t="shared" si="719"/>
        <v>0.70375648877741792</v>
      </c>
      <c r="AO611" s="24">
        <v>0.34907236554309201</v>
      </c>
      <c r="AP611" s="24">
        <f t="shared" si="720"/>
        <v>0.65092763445690793</v>
      </c>
      <c r="AQ611" s="24">
        <v>0.210354331300181</v>
      </c>
      <c r="AR611" s="24">
        <f t="shared" si="721"/>
        <v>0.789645668699819</v>
      </c>
      <c r="AS611" s="24">
        <f t="shared" si="722"/>
        <v>0.26888512495199485</v>
      </c>
      <c r="AT611" s="25">
        <f t="shared" si="688"/>
        <v>0.73111487504800521</v>
      </c>
      <c r="AU611" s="213">
        <v>0.30847340777154297</v>
      </c>
      <c r="AV611" s="213">
        <f t="shared" si="723"/>
        <v>0.69152659222845703</v>
      </c>
      <c r="AW611" s="213">
        <v>0.36191664470054702</v>
      </c>
      <c r="AX611" s="213">
        <f t="shared" ref="AX611" si="758">1-AW611</f>
        <v>0.63808335529945293</v>
      </c>
      <c r="AY611" s="213">
        <v>0.231497133525917</v>
      </c>
      <c r="AZ611" s="213">
        <f t="shared" si="734"/>
        <v>0.76850286647408295</v>
      </c>
      <c r="BA611" s="213">
        <f t="shared" si="725"/>
        <v>0.28535626611222598</v>
      </c>
      <c r="BB611" s="213">
        <f t="shared" si="726"/>
        <v>0.71464373388777402</v>
      </c>
      <c r="BC611" s="38">
        <v>0.29021686369239302</v>
      </c>
      <c r="BD611" s="38">
        <f t="shared" si="727"/>
        <v>0.70978313630760703</v>
      </c>
      <c r="BE611" s="38">
        <v>0.35114860325262698</v>
      </c>
      <c r="BF611" s="38">
        <f t="shared" si="727"/>
        <v>0.64885139674737302</v>
      </c>
      <c r="BG611" s="38">
        <v>0.23250659514517499</v>
      </c>
      <c r="BH611" s="38">
        <f t="shared" si="728"/>
        <v>0.76749340485482498</v>
      </c>
      <c r="BI611" s="38">
        <v>0.27768444025952654</v>
      </c>
      <c r="BJ611" s="38">
        <v>0.72231555974047346</v>
      </c>
      <c r="BK611" s="39">
        <v>0.283214559820955</v>
      </c>
      <c r="BL611" s="39">
        <f t="shared" si="729"/>
        <v>0.716785440179045</v>
      </c>
      <c r="BM611" s="39">
        <v>0.34411741590911099</v>
      </c>
      <c r="BN611" s="39">
        <f t="shared" si="730"/>
        <v>0.65588258409088906</v>
      </c>
      <c r="BO611" s="39">
        <v>0.22446964684359499</v>
      </c>
      <c r="BP611" s="39">
        <f t="shared" si="718"/>
        <v>0.77553035315640506</v>
      </c>
      <c r="BQ611" s="39">
        <v>0.27019955675164531</v>
      </c>
      <c r="BR611" s="39">
        <f t="shared" si="731"/>
        <v>0.72980044324835469</v>
      </c>
      <c r="BS611" s="48">
        <v>0.88972870708483598</v>
      </c>
      <c r="BT611" s="49">
        <v>0.11027129291516399</v>
      </c>
      <c r="BU611" s="219"/>
      <c r="CP611" s="21"/>
      <c r="CR611" s="21"/>
      <c r="CS611" s="22"/>
      <c r="CT611" s="22"/>
    </row>
    <row r="612" spans="38:98" x14ac:dyDescent="0.25">
      <c r="AL612" s="6">
        <v>605</v>
      </c>
      <c r="AM612" s="24">
        <v>0.296553342173768</v>
      </c>
      <c r="AN612" s="24">
        <f t="shared" si="719"/>
        <v>0.70344665782623195</v>
      </c>
      <c r="AO612" s="24">
        <v>0.34934021498006501</v>
      </c>
      <c r="AP612" s="24">
        <f t="shared" si="720"/>
        <v>0.65065978501993493</v>
      </c>
      <c r="AQ612" s="24">
        <v>0.210692698827466</v>
      </c>
      <c r="AR612" s="24">
        <f t="shared" si="721"/>
        <v>0.789307301172534</v>
      </c>
      <c r="AS612" s="24">
        <f t="shared" si="722"/>
        <v>0.26919842697991736</v>
      </c>
      <c r="AT612" s="25">
        <f t="shared" si="688"/>
        <v>0.73080157302008264</v>
      </c>
      <c r="AU612" s="213">
        <v>0.30879111695216899</v>
      </c>
      <c r="AV612" s="213">
        <f t="shared" si="723"/>
        <v>0.69120888304783101</v>
      </c>
      <c r="AW612" s="213">
        <v>0.36222018433553699</v>
      </c>
      <c r="AX612" s="213">
        <f t="shared" ref="AX612" si="759">1-AW612</f>
        <v>0.63777981566446296</v>
      </c>
      <c r="AY612" s="213">
        <v>0.23187126164025201</v>
      </c>
      <c r="AZ612" s="213">
        <f t="shared" si="734"/>
        <v>0.76812873835974793</v>
      </c>
      <c r="BA612" s="213">
        <f t="shared" si="725"/>
        <v>0.2856966690068618</v>
      </c>
      <c r="BB612" s="213">
        <f t="shared" si="726"/>
        <v>0.71430333099313814</v>
      </c>
      <c r="BC612" s="38">
        <v>0.290520664378214</v>
      </c>
      <c r="BD612" s="38">
        <f t="shared" si="727"/>
        <v>0.709479335621786</v>
      </c>
      <c r="BE612" s="38">
        <v>0.351435161314467</v>
      </c>
      <c r="BF612" s="38">
        <f t="shared" si="727"/>
        <v>0.64856483868553294</v>
      </c>
      <c r="BG612" s="38">
        <v>0.232882402541188</v>
      </c>
      <c r="BH612" s="38">
        <f t="shared" si="728"/>
        <v>0.76711759745881203</v>
      </c>
      <c r="BI612" s="38">
        <v>0.27801739822852023</v>
      </c>
      <c r="BJ612" s="38">
        <v>0.72198260177147977</v>
      </c>
      <c r="BK612" s="39">
        <v>0.28351760152855598</v>
      </c>
      <c r="BL612" s="39">
        <f t="shared" si="729"/>
        <v>0.71648239847144402</v>
      </c>
      <c r="BM612" s="39">
        <v>0.34439625458822598</v>
      </c>
      <c r="BN612" s="39">
        <f t="shared" si="730"/>
        <v>0.65560374541177402</v>
      </c>
      <c r="BO612" s="39">
        <v>0.22483678299614701</v>
      </c>
      <c r="BP612" s="39">
        <f t="shared" si="718"/>
        <v>0.77516321700385293</v>
      </c>
      <c r="BQ612" s="39">
        <v>0.27052651520737198</v>
      </c>
      <c r="BR612" s="39">
        <f t="shared" si="731"/>
        <v>0.72947348479262808</v>
      </c>
      <c r="BS612" s="48">
        <v>0.88990937407858395</v>
      </c>
      <c r="BT612" s="49">
        <v>0.110090625921416</v>
      </c>
      <c r="BU612" s="219"/>
      <c r="CP612" s="21"/>
      <c r="CR612" s="21"/>
      <c r="CS612" s="22"/>
      <c r="CT612" s="22"/>
    </row>
    <row r="613" spans="38:98" x14ac:dyDescent="0.25">
      <c r="AL613" s="6">
        <v>606</v>
      </c>
      <c r="AM613" s="24">
        <v>0.29686275757277603</v>
      </c>
      <c r="AN613" s="24">
        <f t="shared" si="719"/>
        <v>0.70313724242722397</v>
      </c>
      <c r="AO613" s="24">
        <v>0.34960796650502501</v>
      </c>
      <c r="AP613" s="24">
        <f t="shared" si="720"/>
        <v>0.65039203349497499</v>
      </c>
      <c r="AQ613" s="24">
        <v>0.21103098019069999</v>
      </c>
      <c r="AR613" s="24">
        <f t="shared" si="721"/>
        <v>0.78896901980930001</v>
      </c>
      <c r="AS613" s="24">
        <f t="shared" si="722"/>
        <v>0.26951153803143829</v>
      </c>
      <c r="AT613" s="25">
        <f t="shared" si="688"/>
        <v>0.73048846196856176</v>
      </c>
      <c r="AU613" s="213">
        <v>0.30910856960696098</v>
      </c>
      <c r="AV613" s="213">
        <f t="shared" si="723"/>
        <v>0.69089143039303902</v>
      </c>
      <c r="AW613" s="213">
        <v>0.36252347588922501</v>
      </c>
      <c r="AX613" s="213">
        <f t="shared" ref="AX613" si="760">1-AW613</f>
        <v>0.63747652411077493</v>
      </c>
      <c r="AY613" s="213">
        <v>0.23224529542289499</v>
      </c>
      <c r="AZ613" s="213">
        <f t="shared" si="734"/>
        <v>0.76775470457710504</v>
      </c>
      <c r="BA613" s="213">
        <f t="shared" si="725"/>
        <v>0.28603689192721138</v>
      </c>
      <c r="BB613" s="213">
        <f t="shared" si="726"/>
        <v>0.71396310807278862</v>
      </c>
      <c r="BC613" s="38">
        <v>0.29082429804647902</v>
      </c>
      <c r="BD613" s="38">
        <f t="shared" si="727"/>
        <v>0.70917570195352098</v>
      </c>
      <c r="BE613" s="38">
        <v>0.35172148261645297</v>
      </c>
      <c r="BF613" s="38">
        <f t="shared" si="727"/>
        <v>0.64827851738354703</v>
      </c>
      <c r="BG613" s="38">
        <v>0.23325810214521001</v>
      </c>
      <c r="BH613" s="38">
        <f t="shared" si="728"/>
        <v>0.76674189785478997</v>
      </c>
      <c r="BI613" s="38">
        <v>0.2783502003829893</v>
      </c>
      <c r="BJ613" s="38">
        <v>0.72164979961701081</v>
      </c>
      <c r="BK613" s="39">
        <v>0.283820403877872</v>
      </c>
      <c r="BL613" s="39">
        <f t="shared" si="729"/>
        <v>0.716179596122128</v>
      </c>
      <c r="BM613" s="39">
        <v>0.34467488741360502</v>
      </c>
      <c r="BN613" s="39">
        <f t="shared" si="730"/>
        <v>0.65532511258639503</v>
      </c>
      <c r="BO613" s="39">
        <v>0.22520380841992099</v>
      </c>
      <c r="BP613" s="39">
        <f t="shared" si="718"/>
        <v>0.77479619158007895</v>
      </c>
      <c r="BQ613" s="39">
        <v>0.27085330118043316</v>
      </c>
      <c r="BR613" s="39">
        <f t="shared" si="731"/>
        <v>0.72914669881956695</v>
      </c>
      <c r="BS613" s="48">
        <v>0.89008944093105202</v>
      </c>
      <c r="BT613" s="49">
        <v>0.109910559068948</v>
      </c>
      <c r="BU613" s="219"/>
      <c r="CP613" s="21"/>
      <c r="CR613" s="21"/>
      <c r="CS613" s="22"/>
      <c r="CT613" s="22"/>
    </row>
    <row r="614" spans="38:98" x14ac:dyDescent="0.25">
      <c r="AL614" s="6">
        <v>607</v>
      </c>
      <c r="AM614" s="24">
        <v>0.29717175901440601</v>
      </c>
      <c r="AN614" s="24">
        <f t="shared" si="719"/>
        <v>0.70282824098559393</v>
      </c>
      <c r="AO614" s="24">
        <v>0.34987561955172403</v>
      </c>
      <c r="AP614" s="24">
        <f t="shared" si="720"/>
        <v>0.65012438044827592</v>
      </c>
      <c r="AQ614" s="24">
        <v>0.21136917536741201</v>
      </c>
      <c r="AR614" s="24">
        <f t="shared" si="721"/>
        <v>0.78863082463258793</v>
      </c>
      <c r="AS614" s="24">
        <f t="shared" si="722"/>
        <v>0.2698244584603719</v>
      </c>
      <c r="AT614" s="25">
        <f t="shared" si="688"/>
        <v>0.73017554153962805</v>
      </c>
      <c r="AU614" s="213">
        <v>0.30942576602545402</v>
      </c>
      <c r="AV614" s="213">
        <f t="shared" si="723"/>
        <v>0.69057423397454598</v>
      </c>
      <c r="AW614" s="213">
        <v>0.36282651962898899</v>
      </c>
      <c r="AX614" s="213">
        <f t="shared" ref="AX614" si="761">1-AW614</f>
        <v>0.63717348037101096</v>
      </c>
      <c r="AY614" s="213">
        <v>0.232619234692968</v>
      </c>
      <c r="AZ614" s="213">
        <f t="shared" si="734"/>
        <v>0.76738076530703203</v>
      </c>
      <c r="BA614" s="213">
        <f t="shared" si="725"/>
        <v>0.28637693494132349</v>
      </c>
      <c r="BB614" s="213">
        <f t="shared" si="726"/>
        <v>0.71362306505867656</v>
      </c>
      <c r="BC614" s="38">
        <v>0.291127764235866</v>
      </c>
      <c r="BD614" s="38">
        <f t="shared" si="727"/>
        <v>0.70887223576413394</v>
      </c>
      <c r="BE614" s="38">
        <v>0.35200756732891902</v>
      </c>
      <c r="BF614" s="38">
        <f t="shared" si="727"/>
        <v>0.64799243267108098</v>
      </c>
      <c r="BG614" s="38">
        <v>0.23363369375999399</v>
      </c>
      <c r="BH614" s="38">
        <f t="shared" si="728"/>
        <v>0.76636630624000601</v>
      </c>
      <c r="BI614" s="38">
        <v>0.27868284652836711</v>
      </c>
      <c r="BJ614" s="38">
        <v>0.72131715347163294</v>
      </c>
      <c r="BK614" s="39">
        <v>0.28412296683928701</v>
      </c>
      <c r="BL614" s="39">
        <f t="shared" si="729"/>
        <v>0.71587703316071294</v>
      </c>
      <c r="BM614" s="39">
        <v>0.34495331451801298</v>
      </c>
      <c r="BN614" s="39">
        <f t="shared" si="730"/>
        <v>0.65504668548198697</v>
      </c>
      <c r="BO614" s="39">
        <v>0.22557072286219801</v>
      </c>
      <c r="BP614" s="39">
        <f t="shared" si="718"/>
        <v>0.77442927713780196</v>
      </c>
      <c r="BQ614" s="39">
        <v>0.27117991457593305</v>
      </c>
      <c r="BR614" s="39">
        <f t="shared" si="731"/>
        <v>0.72882008542406695</v>
      </c>
      <c r="BS614" s="48">
        <v>0.89026890952708904</v>
      </c>
      <c r="BT614" s="49">
        <v>0.10973109047291101</v>
      </c>
      <c r="BU614" s="219"/>
      <c r="CP614" s="21"/>
      <c r="CR614" s="21"/>
      <c r="CS614" s="22"/>
      <c r="CT614" s="22"/>
    </row>
    <row r="615" spans="38:98" x14ac:dyDescent="0.25">
      <c r="AL615" s="6">
        <v>608</v>
      </c>
      <c r="AM615" s="24">
        <v>0.29748034809346102</v>
      </c>
      <c r="AN615" s="24">
        <f t="shared" si="719"/>
        <v>0.70251965190653898</v>
      </c>
      <c r="AO615" s="24">
        <v>0.350143173553915</v>
      </c>
      <c r="AP615" s="24">
        <f t="shared" si="720"/>
        <v>0.649856826446085</v>
      </c>
      <c r="AQ615" s="24">
        <v>0.211707284335128</v>
      </c>
      <c r="AR615" s="24">
        <f t="shared" si="721"/>
        <v>0.78829271566487202</v>
      </c>
      <c r="AS615" s="24">
        <f t="shared" si="722"/>
        <v>0.27013718862053226</v>
      </c>
      <c r="AT615" s="25">
        <f t="shared" si="688"/>
        <v>0.72986281137946785</v>
      </c>
      <c r="AU615" s="213">
        <v>0.309742706497183</v>
      </c>
      <c r="AV615" s="213">
        <f t="shared" si="723"/>
        <v>0.69025729350281706</v>
      </c>
      <c r="AW615" s="213">
        <v>0.36312931582220698</v>
      </c>
      <c r="AX615" s="213">
        <f t="shared" ref="AX615" si="762">1-AW615</f>
        <v>0.63687068417779302</v>
      </c>
      <c r="AY615" s="213">
        <v>0.23299307926959001</v>
      </c>
      <c r="AZ615" s="213">
        <f t="shared" si="734"/>
        <v>0.76700692073040999</v>
      </c>
      <c r="BA615" s="213">
        <f t="shared" si="725"/>
        <v>0.28671679811724576</v>
      </c>
      <c r="BB615" s="213">
        <f t="shared" si="726"/>
        <v>0.71328320188275429</v>
      </c>
      <c r="BC615" s="38">
        <v>0.29143106248505402</v>
      </c>
      <c r="BD615" s="38">
        <f t="shared" si="727"/>
        <v>0.70856893751494598</v>
      </c>
      <c r="BE615" s="38">
        <v>0.35229341562220101</v>
      </c>
      <c r="BF615" s="38">
        <f t="shared" si="727"/>
        <v>0.64770658437779893</v>
      </c>
      <c r="BG615" s="38">
        <v>0.23400917718829201</v>
      </c>
      <c r="BH615" s="38">
        <f t="shared" si="728"/>
        <v>0.76599082281170805</v>
      </c>
      <c r="BI615" s="38">
        <v>0.27901533647008731</v>
      </c>
      <c r="BJ615" s="38">
        <v>0.72098466352991275</v>
      </c>
      <c r="BK615" s="39">
        <v>0.28442529038318698</v>
      </c>
      <c r="BL615" s="39">
        <f t="shared" si="729"/>
        <v>0.71557470961681302</v>
      </c>
      <c r="BM615" s="39">
        <v>0.34523153603421503</v>
      </c>
      <c r="BN615" s="39">
        <f t="shared" si="730"/>
        <v>0.65476846396578492</v>
      </c>
      <c r="BO615" s="39">
        <v>0.22593752607025799</v>
      </c>
      <c r="BP615" s="39">
        <f t="shared" si="718"/>
        <v>0.77406247392974203</v>
      </c>
      <c r="BQ615" s="39">
        <v>0.2715063552989761</v>
      </c>
      <c r="BR615" s="39">
        <f t="shared" si="731"/>
        <v>0.72849364470102396</v>
      </c>
      <c r="BS615" s="48">
        <v>0.89044778175155004</v>
      </c>
      <c r="BT615" s="49">
        <v>0.10955221824845</v>
      </c>
      <c r="BU615" s="219"/>
      <c r="CP615" s="21"/>
      <c r="CR615" s="21"/>
      <c r="CS615" s="22"/>
      <c r="CT615" s="22"/>
    </row>
    <row r="616" spans="38:98" x14ac:dyDescent="0.25">
      <c r="AL616" s="6">
        <v>609</v>
      </c>
      <c r="AM616" s="24">
        <v>0.29778852640474301</v>
      </c>
      <c r="AN616" s="24">
        <f t="shared" si="719"/>
        <v>0.70221147359525693</v>
      </c>
      <c r="AO616" s="24">
        <v>0.35041062794535199</v>
      </c>
      <c r="AP616" s="24">
        <f t="shared" si="720"/>
        <v>0.64958937205464795</v>
      </c>
      <c r="AQ616" s="24">
        <v>0.21204530707137401</v>
      </c>
      <c r="AR616" s="24">
        <f t="shared" si="721"/>
        <v>0.78795469292862597</v>
      </c>
      <c r="AS616" s="24">
        <f t="shared" si="722"/>
        <v>0.27044972886573337</v>
      </c>
      <c r="AT616" s="25">
        <f t="shared" si="688"/>
        <v>0.72955027113426663</v>
      </c>
      <c r="AU616" s="213">
        <v>0.31005939131168198</v>
      </c>
      <c r="AV616" s="213">
        <f t="shared" si="723"/>
        <v>0.68994060868831797</v>
      </c>
      <c r="AW616" s="213">
        <v>0.36343186473625699</v>
      </c>
      <c r="AX616" s="213">
        <f t="shared" ref="AX616" si="763">1-AW616</f>
        <v>0.63656813526374301</v>
      </c>
      <c r="AY616" s="213">
        <v>0.23336682897188199</v>
      </c>
      <c r="AZ616" s="213">
        <f t="shared" si="734"/>
        <v>0.76663317102811801</v>
      </c>
      <c r="BA616" s="213">
        <f t="shared" si="725"/>
        <v>0.28705648152302626</v>
      </c>
      <c r="BB616" s="213">
        <f t="shared" si="726"/>
        <v>0.71294351847697368</v>
      </c>
      <c r="BC616" s="38">
        <v>0.29173419233272102</v>
      </c>
      <c r="BD616" s="38">
        <f t="shared" si="727"/>
        <v>0.70826580766727898</v>
      </c>
      <c r="BE616" s="38">
        <v>0.35257902766663601</v>
      </c>
      <c r="BF616" s="38">
        <f t="shared" si="727"/>
        <v>0.64742097233336393</v>
      </c>
      <c r="BG616" s="38">
        <v>0.23438455223285901</v>
      </c>
      <c r="BH616" s="38">
        <f t="shared" si="728"/>
        <v>0.76561544776714097</v>
      </c>
      <c r="BI616" s="38">
        <v>0.27934767001358496</v>
      </c>
      <c r="BJ616" s="38">
        <v>0.72065232998641515</v>
      </c>
      <c r="BK616" s="39">
        <v>0.284727374479957</v>
      </c>
      <c r="BL616" s="39">
        <f t="shared" si="729"/>
        <v>0.715272625520043</v>
      </c>
      <c r="BM616" s="39">
        <v>0.34550955209497403</v>
      </c>
      <c r="BN616" s="39">
        <f t="shared" si="730"/>
        <v>0.65449044790502597</v>
      </c>
      <c r="BO616" s="39">
        <v>0.22630421779138199</v>
      </c>
      <c r="BP616" s="39">
        <f t="shared" si="718"/>
        <v>0.77369578220861801</v>
      </c>
      <c r="BQ616" s="39">
        <v>0.27183262325466639</v>
      </c>
      <c r="BR616" s="39">
        <f t="shared" si="731"/>
        <v>0.72816737674533361</v>
      </c>
      <c r="BS616" s="48">
        <v>0.89062605948928397</v>
      </c>
      <c r="BT616" s="49">
        <v>0.109373940510716</v>
      </c>
      <c r="BU616" s="219"/>
      <c r="CP616" s="21"/>
      <c r="CR616" s="21"/>
      <c r="CS616" s="22"/>
      <c r="CT616" s="22"/>
    </row>
    <row r="617" spans="38:98" x14ac:dyDescent="0.25">
      <c r="AL617" s="6">
        <v>610</v>
      </c>
      <c r="AM617" s="24">
        <v>0.298096295543054</v>
      </c>
      <c r="AN617" s="24">
        <f t="shared" si="719"/>
        <v>0.70190370445694605</v>
      </c>
      <c r="AO617" s="24">
        <v>0.35067798215978702</v>
      </c>
      <c r="AP617" s="24">
        <f t="shared" si="720"/>
        <v>0.64932201784021304</v>
      </c>
      <c r="AQ617" s="24">
        <v>0.21238324355367899</v>
      </c>
      <c r="AR617" s="24">
        <f t="shared" si="721"/>
        <v>0.78761675644632101</v>
      </c>
      <c r="AS617" s="24">
        <f t="shared" si="722"/>
        <v>0.27076207954979009</v>
      </c>
      <c r="AT617" s="25">
        <f t="shared" si="688"/>
        <v>0.72923792045020996</v>
      </c>
      <c r="AU617" s="213">
        <v>0.31037582075848802</v>
      </c>
      <c r="AV617" s="213">
        <f t="shared" si="723"/>
        <v>0.68962417924151198</v>
      </c>
      <c r="AW617" s="213">
        <v>0.36373416663851699</v>
      </c>
      <c r="AX617" s="213">
        <f t="shared" ref="AX617" si="764">1-AW617</f>
        <v>0.63626583336148301</v>
      </c>
      <c r="AY617" s="213">
        <v>0.23374048361896399</v>
      </c>
      <c r="AZ617" s="213">
        <f t="shared" si="734"/>
        <v>0.76625951638103595</v>
      </c>
      <c r="BA617" s="213">
        <f t="shared" si="725"/>
        <v>0.28739598522671361</v>
      </c>
      <c r="BB617" s="213">
        <f t="shared" si="726"/>
        <v>0.71260401477328639</v>
      </c>
      <c r="BC617" s="38">
        <v>0.29203715331754299</v>
      </c>
      <c r="BD617" s="38">
        <f t="shared" si="727"/>
        <v>0.70796284668245701</v>
      </c>
      <c r="BE617" s="38">
        <v>0.352864403632558</v>
      </c>
      <c r="BF617" s="38">
        <f t="shared" si="727"/>
        <v>0.647135596367442</v>
      </c>
      <c r="BG617" s="38">
        <v>0.23475981869644699</v>
      </c>
      <c r="BH617" s="38">
        <f t="shared" si="728"/>
        <v>0.76524018130355298</v>
      </c>
      <c r="BI617" s="38">
        <v>0.27967984696429227</v>
      </c>
      <c r="BJ617" s="38">
        <v>0.72032015303570773</v>
      </c>
      <c r="BK617" s="39">
        <v>0.28502921909998102</v>
      </c>
      <c r="BL617" s="39">
        <f t="shared" si="729"/>
        <v>0.71497078090001898</v>
      </c>
      <c r="BM617" s="39">
        <v>0.345787362833056</v>
      </c>
      <c r="BN617" s="39">
        <f t="shared" si="730"/>
        <v>0.654212637166944</v>
      </c>
      <c r="BO617" s="39">
        <v>0.22667079777284899</v>
      </c>
      <c r="BP617" s="39">
        <f t="shared" si="718"/>
        <v>0.77332920222715096</v>
      </c>
      <c r="BQ617" s="39">
        <v>0.27215871834810756</v>
      </c>
      <c r="BR617" s="39">
        <f t="shared" si="731"/>
        <v>0.72784128165189244</v>
      </c>
      <c r="BS617" s="48">
        <v>0.890803744625144</v>
      </c>
      <c r="BT617" s="49">
        <v>0.109196255374856</v>
      </c>
      <c r="BU617" s="219"/>
      <c r="CP617" s="21"/>
      <c r="CR617" s="21"/>
      <c r="CS617" s="22"/>
      <c r="CT617" s="22"/>
    </row>
    <row r="618" spans="38:98" x14ac:dyDescent="0.25">
      <c r="AL618" s="6">
        <v>611</v>
      </c>
      <c r="AM618" s="24">
        <v>0.298403657103196</v>
      </c>
      <c r="AN618" s="24">
        <f t="shared" si="719"/>
        <v>0.70159634289680395</v>
      </c>
      <c r="AO618" s="24">
        <v>0.35094523563097402</v>
      </c>
      <c r="AP618" s="24">
        <f t="shared" si="720"/>
        <v>0.64905476436902598</v>
      </c>
      <c r="AQ618" s="24">
        <v>0.21272109375956899</v>
      </c>
      <c r="AR618" s="24">
        <f t="shared" si="721"/>
        <v>0.78727890624043106</v>
      </c>
      <c r="AS618" s="24">
        <f t="shared" si="722"/>
        <v>0.2710742410265165</v>
      </c>
      <c r="AT618" s="25">
        <f t="shared" si="688"/>
        <v>0.72892575897348344</v>
      </c>
      <c r="AU618" s="213">
        <v>0.31069199512713402</v>
      </c>
      <c r="AV618" s="213">
        <f t="shared" si="723"/>
        <v>0.68930800487286592</v>
      </c>
      <c r="AW618" s="213">
        <v>0.36403622179636602</v>
      </c>
      <c r="AX618" s="213">
        <f t="shared" ref="AX618" si="765">1-AW618</f>
        <v>0.63596377820363403</v>
      </c>
      <c r="AY618" s="213">
        <v>0.234114043029957</v>
      </c>
      <c r="AZ618" s="213">
        <f t="shared" si="734"/>
        <v>0.76588595697004302</v>
      </c>
      <c r="BA618" s="213">
        <f t="shared" si="725"/>
        <v>0.28773530929635593</v>
      </c>
      <c r="BB618" s="213">
        <f t="shared" si="726"/>
        <v>0.71226469070364407</v>
      </c>
      <c r="BC618" s="38">
        <v>0.29233994497819998</v>
      </c>
      <c r="BD618" s="38">
        <f t="shared" si="727"/>
        <v>0.70766005502179996</v>
      </c>
      <c r="BE618" s="38">
        <v>0.35314954369030399</v>
      </c>
      <c r="BF618" s="38">
        <f t="shared" si="727"/>
        <v>0.64685045630969595</v>
      </c>
      <c r="BG618" s="38">
        <v>0.235134976381809</v>
      </c>
      <c r="BH618" s="38">
        <f t="shared" si="728"/>
        <v>0.76486502361819098</v>
      </c>
      <c r="BI618" s="38">
        <v>0.28001186712764403</v>
      </c>
      <c r="BJ618" s="38">
        <v>0.71998813287235597</v>
      </c>
      <c r="BK618" s="39">
        <v>0.28533082421364497</v>
      </c>
      <c r="BL618" s="39">
        <f t="shared" si="729"/>
        <v>0.71466917578635503</v>
      </c>
      <c r="BM618" s="39">
        <v>0.34606496838122502</v>
      </c>
      <c r="BN618" s="39">
        <f t="shared" si="730"/>
        <v>0.65393503161877498</v>
      </c>
      <c r="BO618" s="39">
        <v>0.227037265761941</v>
      </c>
      <c r="BP618" s="39">
        <f t="shared" si="718"/>
        <v>0.77296273423805895</v>
      </c>
      <c r="BQ618" s="39">
        <v>0.27248464048440457</v>
      </c>
      <c r="BR618" s="39">
        <f t="shared" si="731"/>
        <v>0.72751535951559543</v>
      </c>
      <c r="BS618" s="48">
        <v>0.89098083904398195</v>
      </c>
      <c r="BT618" s="49">
        <v>0.109019160956018</v>
      </c>
      <c r="BU618" s="219"/>
      <c r="CP618" s="21"/>
      <c r="CR618" s="21"/>
      <c r="CS618" s="22"/>
      <c r="CT618" s="22"/>
    </row>
    <row r="619" spans="38:98" x14ac:dyDescent="0.25">
      <c r="AL619" s="6">
        <v>612</v>
      </c>
      <c r="AM619" s="24">
        <v>0.29871061267997101</v>
      </c>
      <c r="AN619" s="24">
        <f t="shared" si="719"/>
        <v>0.70128938732002899</v>
      </c>
      <c r="AO619" s="24">
        <v>0.351212387792666</v>
      </c>
      <c r="AP619" s="24">
        <f t="shared" si="720"/>
        <v>0.64878761220733394</v>
      </c>
      <c r="AQ619" s="24">
        <v>0.21305885766657001</v>
      </c>
      <c r="AR619" s="24">
        <f t="shared" si="721"/>
        <v>0.78694114233343004</v>
      </c>
      <c r="AS619" s="24">
        <f t="shared" si="722"/>
        <v>0.27138621364972643</v>
      </c>
      <c r="AT619" s="25">
        <f t="shared" si="688"/>
        <v>0.72861378635027374</v>
      </c>
      <c r="AU619" s="213">
        <v>0.311007914707155</v>
      </c>
      <c r="AV619" s="213">
        <f t="shared" si="723"/>
        <v>0.68899208529284506</v>
      </c>
      <c r="AW619" s="213">
        <v>0.364338030477181</v>
      </c>
      <c r="AX619" s="213">
        <f t="shared" ref="AX619" si="766">1-AW619</f>
        <v>0.63566196952281895</v>
      </c>
      <c r="AY619" s="213">
        <v>0.234487507023981</v>
      </c>
      <c r="AZ619" s="213">
        <f t="shared" si="734"/>
        <v>0.76551249297601898</v>
      </c>
      <c r="BA619" s="213">
        <f t="shared" si="725"/>
        <v>0.28807445380000096</v>
      </c>
      <c r="BB619" s="213">
        <f t="shared" si="726"/>
        <v>0.71192554619999904</v>
      </c>
      <c r="BC619" s="38">
        <v>0.29264256685336898</v>
      </c>
      <c r="BD619" s="38">
        <f t="shared" si="727"/>
        <v>0.70735743314663102</v>
      </c>
      <c r="BE619" s="38">
        <v>0.35343444801020901</v>
      </c>
      <c r="BF619" s="38">
        <f t="shared" si="727"/>
        <v>0.64656555198979104</v>
      </c>
      <c r="BG619" s="38">
        <v>0.23551002509169899</v>
      </c>
      <c r="BH619" s="38">
        <f t="shared" si="728"/>
        <v>0.76448997490830095</v>
      </c>
      <c r="BI619" s="38">
        <v>0.280343730309074</v>
      </c>
      <c r="BJ619" s="38">
        <v>0.71965626969092611</v>
      </c>
      <c r="BK619" s="39">
        <v>0.28563218979133298</v>
      </c>
      <c r="BL619" s="39">
        <f t="shared" si="729"/>
        <v>0.71436781020866702</v>
      </c>
      <c r="BM619" s="39">
        <v>0.34634236887224701</v>
      </c>
      <c r="BN619" s="39">
        <f t="shared" si="730"/>
        <v>0.65365763112775299</v>
      </c>
      <c r="BO619" s="39">
        <v>0.22740362150593799</v>
      </c>
      <c r="BP619" s="39">
        <f t="shared" si="718"/>
        <v>0.77259637849406204</v>
      </c>
      <c r="BQ619" s="39">
        <v>0.27281038956866149</v>
      </c>
      <c r="BR619" s="39">
        <f t="shared" si="731"/>
        <v>0.72718961043133845</v>
      </c>
      <c r="BS619" s="48">
        <v>0.891157344630648</v>
      </c>
      <c r="BT619" s="49">
        <v>0.108842655369352</v>
      </c>
      <c r="BU619" s="219"/>
      <c r="CP619" s="21"/>
      <c r="CR619" s="21"/>
      <c r="CS619" s="22"/>
      <c r="CT619" s="22"/>
    </row>
    <row r="620" spans="38:98" x14ac:dyDescent="0.25">
      <c r="AL620" s="6">
        <v>613</v>
      </c>
      <c r="AM620" s="24">
        <v>0.299017163868181</v>
      </c>
      <c r="AN620" s="24">
        <f t="shared" si="719"/>
        <v>0.700982836131819</v>
      </c>
      <c r="AO620" s="24">
        <v>0.35147943807861598</v>
      </c>
      <c r="AP620" s="24">
        <f t="shared" si="720"/>
        <v>0.64852056192138408</v>
      </c>
      <c r="AQ620" s="24">
        <v>0.213396535252211</v>
      </c>
      <c r="AR620" s="24">
        <f t="shared" si="721"/>
        <v>0.78660346474778897</v>
      </c>
      <c r="AS620" s="24">
        <f t="shared" si="722"/>
        <v>0.27169799777323483</v>
      </c>
      <c r="AT620" s="25">
        <f t="shared" ref="AT620:AT683" si="767">(AP620*0.23)+(AN620*0.31)+(AR620*0.46)</f>
        <v>0.72830200222676522</v>
      </c>
      <c r="AU620" s="213">
        <v>0.311323579788088</v>
      </c>
      <c r="AV620" s="213">
        <f t="shared" si="723"/>
        <v>0.688676420211912</v>
      </c>
      <c r="AW620" s="213">
        <v>0.36463959294833997</v>
      </c>
      <c r="AX620" s="213">
        <f t="shared" ref="AX620" si="768">1-AW620</f>
        <v>0.63536040705166008</v>
      </c>
      <c r="AY620" s="213">
        <v>0.23486087542015699</v>
      </c>
      <c r="AZ620" s="213">
        <f t="shared" si="734"/>
        <v>0.76513912457984301</v>
      </c>
      <c r="BA620" s="213">
        <f t="shared" si="725"/>
        <v>0.28841341880569771</v>
      </c>
      <c r="BB620" s="213">
        <f t="shared" si="726"/>
        <v>0.71158658119430229</v>
      </c>
      <c r="BC620" s="38">
        <v>0.29294501848172699</v>
      </c>
      <c r="BD620" s="38">
        <f t="shared" si="727"/>
        <v>0.70705498151827295</v>
      </c>
      <c r="BE620" s="38">
        <v>0.35371911676260898</v>
      </c>
      <c r="BF620" s="38">
        <f t="shared" si="727"/>
        <v>0.64628088323739097</v>
      </c>
      <c r="BG620" s="38">
        <v>0.23588496462886999</v>
      </c>
      <c r="BH620" s="38">
        <f t="shared" si="728"/>
        <v>0.76411503537113001</v>
      </c>
      <c r="BI620" s="38">
        <v>0.28067543631401565</v>
      </c>
      <c r="BJ620" s="38">
        <v>0.71932456368598441</v>
      </c>
      <c r="BK620" s="39">
        <v>0.28593331580343101</v>
      </c>
      <c r="BL620" s="39">
        <f t="shared" si="729"/>
        <v>0.71406668419656905</v>
      </c>
      <c r="BM620" s="39">
        <v>0.34661956443888498</v>
      </c>
      <c r="BN620" s="39">
        <f t="shared" si="730"/>
        <v>0.65338043556111502</v>
      </c>
      <c r="BO620" s="39">
        <v>0.22776986475211899</v>
      </c>
      <c r="BP620" s="39">
        <f t="shared" si="718"/>
        <v>0.77223013524788098</v>
      </c>
      <c r="BQ620" s="39">
        <v>0.27313596550598196</v>
      </c>
      <c r="BR620" s="39">
        <f t="shared" si="731"/>
        <v>0.72686403449401804</v>
      </c>
      <c r="BS620" s="48">
        <v>0.89133326326999596</v>
      </c>
      <c r="BT620" s="49">
        <v>0.108666736730004</v>
      </c>
      <c r="BU620" s="219"/>
      <c r="CP620" s="21"/>
      <c r="CR620" s="21"/>
      <c r="CS620" s="22"/>
      <c r="CT620" s="22"/>
    </row>
    <row r="621" spans="38:98" x14ac:dyDescent="0.25">
      <c r="AL621" s="6">
        <v>614</v>
      </c>
      <c r="AM621" s="24">
        <v>0.29932331226262798</v>
      </c>
      <c r="AN621" s="24">
        <f t="shared" si="719"/>
        <v>0.70067668773737202</v>
      </c>
      <c r="AO621" s="24">
        <v>0.35174638592257701</v>
      </c>
      <c r="AP621" s="24">
        <f t="shared" si="720"/>
        <v>0.64825361407742299</v>
      </c>
      <c r="AQ621" s="24">
        <v>0.21373412649401799</v>
      </c>
      <c r="AR621" s="24">
        <f t="shared" si="721"/>
        <v>0.78626587350598198</v>
      </c>
      <c r="AS621" s="24">
        <f t="shared" si="722"/>
        <v>0.27200959375085565</v>
      </c>
      <c r="AT621" s="25">
        <f t="shared" si="767"/>
        <v>0.72799040624914435</v>
      </c>
      <c r="AU621" s="213">
        <v>0.31163899065946599</v>
      </c>
      <c r="AV621" s="213">
        <f t="shared" si="723"/>
        <v>0.68836100934053401</v>
      </c>
      <c r="AW621" s="213">
        <v>0.36494090947722202</v>
      </c>
      <c r="AX621" s="213">
        <f t="shared" ref="AX621" si="769">1-AW621</f>
        <v>0.63505909052277798</v>
      </c>
      <c r="AY621" s="213">
        <v>0.23523414803760401</v>
      </c>
      <c r="AZ621" s="213">
        <f t="shared" si="734"/>
        <v>0.76476585196239599</v>
      </c>
      <c r="BA621" s="213">
        <f t="shared" si="725"/>
        <v>0.2887522043814934</v>
      </c>
      <c r="BB621" s="213">
        <f t="shared" si="726"/>
        <v>0.7112477956185066</v>
      </c>
      <c r="BC621" s="38">
        <v>0.29324729940195399</v>
      </c>
      <c r="BD621" s="38">
        <f t="shared" si="727"/>
        <v>0.70675270059804607</v>
      </c>
      <c r="BE621" s="38">
        <v>0.35400355011783902</v>
      </c>
      <c r="BF621" s="38">
        <f t="shared" si="727"/>
        <v>0.64599644988216098</v>
      </c>
      <c r="BG621" s="38">
        <v>0.23625979479607401</v>
      </c>
      <c r="BH621" s="38">
        <f t="shared" si="728"/>
        <v>0.76374020520392594</v>
      </c>
      <c r="BI621" s="38">
        <v>0.28100698494790277</v>
      </c>
      <c r="BJ621" s="38">
        <v>0.71899301505209734</v>
      </c>
      <c r="BK621" s="39">
        <v>0.28623420222032298</v>
      </c>
      <c r="BL621" s="39">
        <f t="shared" si="729"/>
        <v>0.71376579777967697</v>
      </c>
      <c r="BM621" s="39">
        <v>0.346896555213904</v>
      </c>
      <c r="BN621" s="39">
        <f t="shared" si="730"/>
        <v>0.65310344478609594</v>
      </c>
      <c r="BO621" s="39">
        <v>0.22813599524776701</v>
      </c>
      <c r="BP621" s="39">
        <f t="shared" si="718"/>
        <v>0.77186400475223294</v>
      </c>
      <c r="BQ621" s="39">
        <v>0.27346136820147088</v>
      </c>
      <c r="BR621" s="39">
        <f t="shared" si="731"/>
        <v>0.72653863179852907</v>
      </c>
      <c r="BS621" s="48">
        <v>0.891508596846876</v>
      </c>
      <c r="BT621" s="49">
        <v>0.108491403153124</v>
      </c>
      <c r="BU621" s="219"/>
      <c r="CP621" s="21"/>
      <c r="CR621" s="21"/>
      <c r="CS621" s="22"/>
      <c r="CT621" s="22"/>
    </row>
    <row r="622" spans="38:98" x14ac:dyDescent="0.25">
      <c r="AL622" s="6">
        <v>615</v>
      </c>
      <c r="AM622" s="24">
        <v>0.29962905945811402</v>
      </c>
      <c r="AN622" s="24">
        <f t="shared" si="719"/>
        <v>0.70037094054188598</v>
      </c>
      <c r="AO622" s="24">
        <v>0.35201323075830199</v>
      </c>
      <c r="AP622" s="24">
        <f t="shared" si="720"/>
        <v>0.64798676924169807</v>
      </c>
      <c r="AQ622" s="24">
        <v>0.21407163136951801</v>
      </c>
      <c r="AR622" s="24">
        <f t="shared" si="721"/>
        <v>0.78592836863048199</v>
      </c>
      <c r="AS622" s="24">
        <f t="shared" si="722"/>
        <v>0.27232100193640307</v>
      </c>
      <c r="AT622" s="25">
        <f t="shared" si="767"/>
        <v>0.72767899806359693</v>
      </c>
      <c r="AU622" s="213">
        <v>0.31195414761082502</v>
      </c>
      <c r="AV622" s="213">
        <f t="shared" si="723"/>
        <v>0.68804585238917504</v>
      </c>
      <c r="AW622" s="213">
        <v>0.36524198033120497</v>
      </c>
      <c r="AX622" s="213">
        <f t="shared" ref="AX622" si="770">1-AW622</f>
        <v>0.63475801966879497</v>
      </c>
      <c r="AY622" s="213">
        <v>0.23560732469544299</v>
      </c>
      <c r="AZ622" s="213">
        <f t="shared" si="734"/>
        <v>0.76439267530455701</v>
      </c>
      <c r="BA622" s="213">
        <f t="shared" si="725"/>
        <v>0.28909081059543668</v>
      </c>
      <c r="BB622" s="213">
        <f t="shared" si="726"/>
        <v>0.71090918940456338</v>
      </c>
      <c r="BC622" s="38">
        <v>0.29354940915272598</v>
      </c>
      <c r="BD622" s="38">
        <f t="shared" si="727"/>
        <v>0.70645059084727402</v>
      </c>
      <c r="BE622" s="38">
        <v>0.35428774824623599</v>
      </c>
      <c r="BF622" s="38">
        <f t="shared" si="727"/>
        <v>0.64571225175376401</v>
      </c>
      <c r="BG622" s="38">
        <v>0.236634515396066</v>
      </c>
      <c r="BH622" s="38">
        <f t="shared" si="728"/>
        <v>0.76336548460393394</v>
      </c>
      <c r="BI622" s="38">
        <v>0.28133837601616968</v>
      </c>
      <c r="BJ622" s="38">
        <v>0.71866162398383027</v>
      </c>
      <c r="BK622" s="39">
        <v>0.28653484901239401</v>
      </c>
      <c r="BL622" s="39">
        <f t="shared" si="729"/>
        <v>0.71346515098760599</v>
      </c>
      <c r="BM622" s="39">
        <v>0.347173341330069</v>
      </c>
      <c r="BN622" s="39">
        <f t="shared" si="730"/>
        <v>0.65282665866993095</v>
      </c>
      <c r="BO622" s="39">
        <v>0.22850201274015999</v>
      </c>
      <c r="BP622" s="39">
        <f t="shared" si="718"/>
        <v>0.77149798725983998</v>
      </c>
      <c r="BQ622" s="39">
        <v>0.2737865975602316</v>
      </c>
      <c r="BR622" s="39">
        <f t="shared" si="731"/>
        <v>0.7262134024397684</v>
      </c>
      <c r="BS622" s="48">
        <v>0.89168334724613996</v>
      </c>
      <c r="BT622" s="49">
        <v>0.10831665275386</v>
      </c>
      <c r="BU622" s="219"/>
      <c r="CP622" s="21"/>
      <c r="CR622" s="21"/>
      <c r="CS622" s="22"/>
      <c r="CT622" s="22"/>
    </row>
    <row r="623" spans="38:98" x14ac:dyDescent="0.25">
      <c r="AL623" s="6">
        <v>616</v>
      </c>
      <c r="AM623" s="24">
        <v>0.29993440704944202</v>
      </c>
      <c r="AN623" s="24">
        <f t="shared" si="719"/>
        <v>0.70006559295055792</v>
      </c>
      <c r="AO623" s="24">
        <v>0.35227997201954397</v>
      </c>
      <c r="AP623" s="24">
        <f t="shared" si="720"/>
        <v>0.64772002798045603</v>
      </c>
      <c r="AQ623" s="24">
        <v>0.21440904985623899</v>
      </c>
      <c r="AR623" s="24">
        <f t="shared" si="721"/>
        <v>0.78559095014376101</v>
      </c>
      <c r="AS623" s="24">
        <f t="shared" si="722"/>
        <v>0.27263222268369208</v>
      </c>
      <c r="AT623" s="25">
        <f t="shared" si="767"/>
        <v>0.72736777731630786</v>
      </c>
      <c r="AU623" s="213">
        <v>0.31226905093169899</v>
      </c>
      <c r="AV623" s="213">
        <f t="shared" si="723"/>
        <v>0.68773094906830101</v>
      </c>
      <c r="AW623" s="213">
        <v>0.36554280577766701</v>
      </c>
      <c r="AX623" s="213">
        <f t="shared" ref="AX623" si="771">1-AW623</f>
        <v>0.63445719422233293</v>
      </c>
      <c r="AY623" s="213">
        <v>0.23598040521279501</v>
      </c>
      <c r="AZ623" s="213">
        <f t="shared" si="734"/>
        <v>0.76401959478720505</v>
      </c>
      <c r="BA623" s="213">
        <f t="shared" si="725"/>
        <v>0.28942923751557581</v>
      </c>
      <c r="BB623" s="213">
        <f t="shared" si="726"/>
        <v>0.71057076248442419</v>
      </c>
      <c r="BC623" s="38">
        <v>0.293851347272722</v>
      </c>
      <c r="BD623" s="38">
        <f t="shared" si="727"/>
        <v>0.706148652727278</v>
      </c>
      <c r="BE623" s="38">
        <v>0.35457171131813398</v>
      </c>
      <c r="BF623" s="38">
        <f t="shared" si="727"/>
        <v>0.64542828868186608</v>
      </c>
      <c r="BG623" s="38">
        <v>0.23700912623159701</v>
      </c>
      <c r="BH623" s="38">
        <f t="shared" si="728"/>
        <v>0.76299087376840302</v>
      </c>
      <c r="BI623" s="38">
        <v>0.28166960932424928</v>
      </c>
      <c r="BJ623" s="38">
        <v>0.71833039067575077</v>
      </c>
      <c r="BK623" s="39">
        <v>0.28683525615003003</v>
      </c>
      <c r="BL623" s="39">
        <f t="shared" si="729"/>
        <v>0.71316474384996997</v>
      </c>
      <c r="BM623" s="39">
        <v>0.34744992292014398</v>
      </c>
      <c r="BN623" s="39">
        <f t="shared" si="730"/>
        <v>0.65255007707985602</v>
      </c>
      <c r="BO623" s="39">
        <v>0.22886791697657999</v>
      </c>
      <c r="BP623" s="39">
        <f t="shared" si="718"/>
        <v>0.77113208302342007</v>
      </c>
      <c r="BQ623" s="39">
        <v>0.27411165348736921</v>
      </c>
      <c r="BR623" s="39">
        <f t="shared" si="731"/>
        <v>0.7258883465126309</v>
      </c>
      <c r="BS623" s="48">
        <v>0.89185751635263999</v>
      </c>
      <c r="BT623" s="49">
        <v>0.10814248364736</v>
      </c>
      <c r="BU623" s="219"/>
      <c r="CP623" s="21"/>
      <c r="CR623" s="21"/>
      <c r="CS623" s="22"/>
      <c r="CT623" s="22"/>
    </row>
    <row r="624" spans="38:98" x14ac:dyDescent="0.25">
      <c r="AL624" s="6">
        <v>617</v>
      </c>
      <c r="AM624" s="24">
        <v>0.30023935663141299</v>
      </c>
      <c r="AN624" s="24">
        <f t="shared" si="719"/>
        <v>0.69976064336858701</v>
      </c>
      <c r="AO624" s="24">
        <v>0.35254660914005598</v>
      </c>
      <c r="AP624" s="24">
        <f t="shared" si="720"/>
        <v>0.64745339085994402</v>
      </c>
      <c r="AQ624" s="24">
        <v>0.214746381931706</v>
      </c>
      <c r="AR624" s="24">
        <f t="shared" si="721"/>
        <v>0.78525361806829397</v>
      </c>
      <c r="AS624" s="24">
        <f t="shared" si="722"/>
        <v>0.27294325634653566</v>
      </c>
      <c r="AT624" s="25">
        <f t="shared" si="767"/>
        <v>0.72705674365346429</v>
      </c>
      <c r="AU624" s="213">
        <v>0.31258370091162402</v>
      </c>
      <c r="AV624" s="213">
        <f t="shared" si="723"/>
        <v>0.68741629908837598</v>
      </c>
      <c r="AW624" s="213">
        <v>0.36584338608398598</v>
      </c>
      <c r="AX624" s="213">
        <f t="shared" ref="AX624" si="772">1-AW624</f>
        <v>0.63415661391601397</v>
      </c>
      <c r="AY624" s="213">
        <v>0.23635338940878001</v>
      </c>
      <c r="AZ624" s="213">
        <f t="shared" si="734"/>
        <v>0.76364661059121997</v>
      </c>
      <c r="BA624" s="213">
        <f t="shared" si="725"/>
        <v>0.28976748520995904</v>
      </c>
      <c r="BB624" s="213">
        <f t="shared" si="726"/>
        <v>0.71023251479004101</v>
      </c>
      <c r="BC624" s="38">
        <v>0.294153113300619</v>
      </c>
      <c r="BD624" s="38">
        <f t="shared" si="727"/>
        <v>0.705846886699381</v>
      </c>
      <c r="BE624" s="38">
        <v>0.35485543950387</v>
      </c>
      <c r="BF624" s="38">
        <f t="shared" si="727"/>
        <v>0.64514456049613</v>
      </c>
      <c r="BG624" s="38">
        <v>0.23738362710542199</v>
      </c>
      <c r="BH624" s="38">
        <f t="shared" si="728"/>
        <v>0.76261637289457807</v>
      </c>
      <c r="BI624" s="38">
        <v>0.28200068467757611</v>
      </c>
      <c r="BJ624" s="38">
        <v>0.717999315322424</v>
      </c>
      <c r="BK624" s="39">
        <v>0.28713542360361499</v>
      </c>
      <c r="BL624" s="39">
        <f t="shared" si="729"/>
        <v>0.71286457639638501</v>
      </c>
      <c r="BM624" s="39">
        <v>0.34772630011689498</v>
      </c>
      <c r="BN624" s="39">
        <f t="shared" si="730"/>
        <v>0.65227369988310502</v>
      </c>
      <c r="BO624" s="39">
        <v>0.22923370770430701</v>
      </c>
      <c r="BP624" s="39">
        <f t="shared" si="718"/>
        <v>0.77076629229569305</v>
      </c>
      <c r="BQ624" s="39">
        <v>0.27443653588798772</v>
      </c>
      <c r="BR624" s="39">
        <f t="shared" si="731"/>
        <v>0.72556346411201234</v>
      </c>
      <c r="BS624" s="48">
        <v>0.89203110605122804</v>
      </c>
      <c r="BT624" s="49">
        <v>0.107968893948772</v>
      </c>
      <c r="BU624" s="219"/>
      <c r="CP624" s="21"/>
      <c r="CR624" s="21"/>
      <c r="CS624" s="22"/>
      <c r="CT624" s="22"/>
    </row>
    <row r="625" spans="38:98" x14ac:dyDescent="0.25">
      <c r="AL625" s="6">
        <v>618</v>
      </c>
      <c r="AM625" s="24">
        <v>0.30054390979883</v>
      </c>
      <c r="AN625" s="24">
        <f t="shared" si="719"/>
        <v>0.69945609020116994</v>
      </c>
      <c r="AO625" s="24">
        <v>0.352813141553592</v>
      </c>
      <c r="AP625" s="24">
        <f t="shared" si="720"/>
        <v>0.647186858446408</v>
      </c>
      <c r="AQ625" s="24">
        <v>0.21508362757344801</v>
      </c>
      <c r="AR625" s="24">
        <f t="shared" si="721"/>
        <v>0.78491637242655199</v>
      </c>
      <c r="AS625" s="24">
        <f t="shared" si="722"/>
        <v>0.27325410327874955</v>
      </c>
      <c r="AT625" s="25">
        <f t="shared" si="767"/>
        <v>0.72674589672125045</v>
      </c>
      <c r="AU625" s="213">
        <v>0.312898097840134</v>
      </c>
      <c r="AV625" s="213">
        <f t="shared" si="723"/>
        <v>0.687101902159866</v>
      </c>
      <c r="AW625" s="213">
        <v>0.36614372151753999</v>
      </c>
      <c r="AX625" s="213">
        <f t="shared" ref="AX625" si="773">1-AW625</f>
        <v>0.63385627848245996</v>
      </c>
      <c r="AY625" s="213">
        <v>0.23672627710251801</v>
      </c>
      <c r="AZ625" s="213">
        <f t="shared" si="734"/>
        <v>0.76327372289748197</v>
      </c>
      <c r="BA625" s="213">
        <f t="shared" si="725"/>
        <v>0.29010555374663405</v>
      </c>
      <c r="BB625" s="213">
        <f t="shared" si="726"/>
        <v>0.70989444625336595</v>
      </c>
      <c r="BC625" s="38">
        <v>0.294454706775096</v>
      </c>
      <c r="BD625" s="38">
        <f t="shared" si="727"/>
        <v>0.705545293224904</v>
      </c>
      <c r="BE625" s="38">
        <v>0.35513893297378002</v>
      </c>
      <c r="BF625" s="38">
        <f t="shared" si="727"/>
        <v>0.64486106702622004</v>
      </c>
      <c r="BG625" s="38">
        <v>0.23775801782029299</v>
      </c>
      <c r="BH625" s="38">
        <f t="shared" si="728"/>
        <v>0.76224198217970707</v>
      </c>
      <c r="BI625" s="38">
        <v>0.2823316018815839</v>
      </c>
      <c r="BJ625" s="38">
        <v>0.7176683981184161</v>
      </c>
      <c r="BK625" s="39">
        <v>0.28743535134353398</v>
      </c>
      <c r="BL625" s="39">
        <f t="shared" si="729"/>
        <v>0.71256464865646607</v>
      </c>
      <c r="BM625" s="39">
        <v>0.34800247305308502</v>
      </c>
      <c r="BN625" s="39">
        <f t="shared" si="730"/>
        <v>0.65199752694691493</v>
      </c>
      <c r="BO625" s="39">
        <v>0.22959938467062099</v>
      </c>
      <c r="BP625" s="39">
        <f t="shared" si="718"/>
        <v>0.77040061532937898</v>
      </c>
      <c r="BQ625" s="39">
        <v>0.27476124466719076</v>
      </c>
      <c r="BR625" s="39">
        <f t="shared" si="731"/>
        <v>0.72523875533280924</v>
      </c>
      <c r="BS625" s="48">
        <v>0.89220411822675505</v>
      </c>
      <c r="BT625" s="49">
        <v>0.10779588177324501</v>
      </c>
      <c r="BU625" s="219"/>
      <c r="CP625" s="21"/>
      <c r="CR625" s="21"/>
      <c r="CS625" s="22"/>
      <c r="CT625" s="22"/>
    </row>
    <row r="626" spans="38:98" x14ac:dyDescent="0.25">
      <c r="AL626" s="6">
        <v>619</v>
      </c>
      <c r="AM626" s="24">
        <v>0.30084806814649401</v>
      </c>
      <c r="AN626" s="24">
        <f t="shared" si="719"/>
        <v>0.69915193185350599</v>
      </c>
      <c r="AO626" s="24">
        <v>0.353079568693904</v>
      </c>
      <c r="AP626" s="24">
        <f t="shared" si="720"/>
        <v>0.646920431306096</v>
      </c>
      <c r="AQ626" s="24">
        <v>0.21542078675899101</v>
      </c>
      <c r="AR626" s="24">
        <f t="shared" si="721"/>
        <v>0.78457921324100899</v>
      </c>
      <c r="AS626" s="24">
        <f t="shared" si="722"/>
        <v>0.27356476383414696</v>
      </c>
      <c r="AT626" s="25">
        <f t="shared" si="767"/>
        <v>0.72643523616585304</v>
      </c>
      <c r="AU626" s="213">
        <v>0.31321224200676501</v>
      </c>
      <c r="AV626" s="213">
        <f t="shared" si="723"/>
        <v>0.68678775799323499</v>
      </c>
      <c r="AW626" s="213">
        <v>0.366443812345707</v>
      </c>
      <c r="AX626" s="213">
        <f t="shared" ref="AX626" si="774">1-AW626</f>
        <v>0.633556187654293</v>
      </c>
      <c r="AY626" s="213">
        <v>0.23709906811313</v>
      </c>
      <c r="AZ626" s="213">
        <f t="shared" si="734"/>
        <v>0.76290093188687003</v>
      </c>
      <c r="BA626" s="213">
        <f t="shared" si="725"/>
        <v>0.29044344319364956</v>
      </c>
      <c r="BB626" s="213">
        <f t="shared" si="726"/>
        <v>0.70955655680635044</v>
      </c>
      <c r="BC626" s="38">
        <v>0.29475612723483002</v>
      </c>
      <c r="BD626" s="38">
        <f t="shared" si="727"/>
        <v>0.70524387276516998</v>
      </c>
      <c r="BE626" s="38">
        <v>0.35542219189819901</v>
      </c>
      <c r="BF626" s="38">
        <f t="shared" si="727"/>
        <v>0.64457780810180099</v>
      </c>
      <c r="BG626" s="38">
        <v>0.238132298178964</v>
      </c>
      <c r="BH626" s="38">
        <f t="shared" si="728"/>
        <v>0.76186770182103603</v>
      </c>
      <c r="BI626" s="38">
        <v>0.28266236074170653</v>
      </c>
      <c r="BJ626" s="38">
        <v>0.71733763925829352</v>
      </c>
      <c r="BK626" s="39">
        <v>0.28773503934017303</v>
      </c>
      <c r="BL626" s="39">
        <f t="shared" si="729"/>
        <v>0.71226496065982703</v>
      </c>
      <c r="BM626" s="39">
        <v>0.34827844186147899</v>
      </c>
      <c r="BN626" s="39">
        <f t="shared" si="730"/>
        <v>0.65172155813852095</v>
      </c>
      <c r="BO626" s="39">
        <v>0.22996494762280301</v>
      </c>
      <c r="BP626" s="39">
        <f t="shared" si="718"/>
        <v>0.77003505237719705</v>
      </c>
      <c r="BQ626" s="39">
        <v>0.27508577973008319</v>
      </c>
      <c r="BR626" s="39">
        <f t="shared" si="731"/>
        <v>0.72491422026991681</v>
      </c>
      <c r="BS626" s="48">
        <v>0.89237655476407296</v>
      </c>
      <c r="BT626" s="49">
        <v>0.107623445235927</v>
      </c>
      <c r="BU626" s="219"/>
      <c r="CP626" s="21"/>
      <c r="CR626" s="21"/>
      <c r="CS626" s="22"/>
      <c r="CT626" s="22"/>
    </row>
    <row r="627" spans="38:98" x14ac:dyDescent="0.25">
      <c r="AL627" s="6">
        <v>620</v>
      </c>
      <c r="AM627" s="24">
        <v>0.30115183326920703</v>
      </c>
      <c r="AN627" s="24">
        <f t="shared" si="719"/>
        <v>0.69884816673079297</v>
      </c>
      <c r="AO627" s="24">
        <v>0.35334588999474598</v>
      </c>
      <c r="AP627" s="24">
        <f t="shared" si="720"/>
        <v>0.64665411000525408</v>
      </c>
      <c r="AQ627" s="24">
        <v>0.21575785946586301</v>
      </c>
      <c r="AR627" s="24">
        <f t="shared" si="721"/>
        <v>0.78424214053413699</v>
      </c>
      <c r="AS627" s="24">
        <f t="shared" si="722"/>
        <v>0.27387523836654271</v>
      </c>
      <c r="AT627" s="25">
        <f t="shared" si="767"/>
        <v>0.72612476163345741</v>
      </c>
      <c r="AU627" s="213">
        <v>0.31352613370105098</v>
      </c>
      <c r="AV627" s="213">
        <f t="shared" si="723"/>
        <v>0.68647386629894902</v>
      </c>
      <c r="AW627" s="213">
        <v>0.36674365883586602</v>
      </c>
      <c r="AX627" s="213">
        <f t="shared" ref="AX627" si="775">1-AW627</f>
        <v>0.63325634116413398</v>
      </c>
      <c r="AY627" s="213">
        <v>0.23747176225973601</v>
      </c>
      <c r="AZ627" s="213">
        <f t="shared" si="734"/>
        <v>0.76252823774026401</v>
      </c>
      <c r="BA627" s="213">
        <f t="shared" si="725"/>
        <v>0.29078115361905355</v>
      </c>
      <c r="BB627" s="213">
        <f t="shared" si="726"/>
        <v>0.70921884638094657</v>
      </c>
      <c r="BC627" s="38">
        <v>0.29505737421849898</v>
      </c>
      <c r="BD627" s="38">
        <f t="shared" si="727"/>
        <v>0.70494262578150102</v>
      </c>
      <c r="BE627" s="38">
        <v>0.355705216447462</v>
      </c>
      <c r="BF627" s="38">
        <f t="shared" si="727"/>
        <v>0.644294783552538</v>
      </c>
      <c r="BG627" s="38">
        <v>0.23850646798418701</v>
      </c>
      <c r="BH627" s="38">
        <f t="shared" si="728"/>
        <v>0.76149353201581294</v>
      </c>
      <c r="BI627" s="38">
        <v>0.28299296106337701</v>
      </c>
      <c r="BJ627" s="38">
        <v>0.71700703893662299</v>
      </c>
      <c r="BK627" s="39">
        <v>0.28803448756391498</v>
      </c>
      <c r="BL627" s="39">
        <f t="shared" si="729"/>
        <v>0.71196551243608508</v>
      </c>
      <c r="BM627" s="39">
        <v>0.34855420667484299</v>
      </c>
      <c r="BN627" s="39">
        <f t="shared" si="730"/>
        <v>0.65144579332515695</v>
      </c>
      <c r="BO627" s="39">
        <v>0.23033039630813201</v>
      </c>
      <c r="BP627" s="39">
        <f t="shared" si="718"/>
        <v>0.76966960369186799</v>
      </c>
      <c r="BQ627" s="39">
        <v>0.27541014098176825</v>
      </c>
      <c r="BR627" s="39">
        <f t="shared" si="731"/>
        <v>0.72458985901823181</v>
      </c>
      <c r="BS627" s="48">
        <v>0.89254841754803405</v>
      </c>
      <c r="BT627" s="49">
        <v>0.107451582451966</v>
      </c>
      <c r="BU627" s="219"/>
      <c r="CP627" s="21"/>
      <c r="CR627" s="21"/>
      <c r="CS627" s="22"/>
      <c r="CT627" s="22"/>
    </row>
    <row r="628" spans="38:98" x14ac:dyDescent="0.25">
      <c r="AL628" s="6">
        <v>621</v>
      </c>
      <c r="AM628" s="24">
        <v>0.30145520676177201</v>
      </c>
      <c r="AN628" s="24">
        <f t="shared" si="719"/>
        <v>0.69854479323822805</v>
      </c>
      <c r="AO628" s="24">
        <v>0.35361210488986999</v>
      </c>
      <c r="AP628" s="24">
        <f t="shared" si="720"/>
        <v>0.64638789511013006</v>
      </c>
      <c r="AQ628" s="24">
        <v>0.21609484567158899</v>
      </c>
      <c r="AR628" s="24">
        <f t="shared" si="721"/>
        <v>0.78390515432841101</v>
      </c>
      <c r="AS628" s="24">
        <f t="shared" si="722"/>
        <v>0.27418552722975031</v>
      </c>
      <c r="AT628" s="25">
        <f t="shared" si="767"/>
        <v>0.72581447277024957</v>
      </c>
      <c r="AU628" s="213">
        <v>0.31383977321252698</v>
      </c>
      <c r="AV628" s="213">
        <f t="shared" si="723"/>
        <v>0.68616022678747302</v>
      </c>
      <c r="AW628" s="213">
        <v>0.36704326125539399</v>
      </c>
      <c r="AX628" s="213">
        <f t="shared" ref="AX628" si="776">1-AW628</f>
        <v>0.63295673874460601</v>
      </c>
      <c r="AY628" s="213">
        <v>0.23784435936145701</v>
      </c>
      <c r="AZ628" s="213">
        <f t="shared" si="734"/>
        <v>0.76215564063854302</v>
      </c>
      <c r="BA628" s="213">
        <f t="shared" si="725"/>
        <v>0.29111868509089422</v>
      </c>
      <c r="BB628" s="213">
        <f t="shared" si="726"/>
        <v>0.70888131490910578</v>
      </c>
      <c r="BC628" s="38">
        <v>0.295358447264781</v>
      </c>
      <c r="BD628" s="38">
        <f t="shared" si="727"/>
        <v>0.704641552735219</v>
      </c>
      <c r="BE628" s="38">
        <v>0.35598800679190701</v>
      </c>
      <c r="BF628" s="38">
        <f t="shared" si="727"/>
        <v>0.64401199320809299</v>
      </c>
      <c r="BG628" s="38">
        <v>0.23888052703871601</v>
      </c>
      <c r="BH628" s="38">
        <f t="shared" si="728"/>
        <v>0.76111947296128402</v>
      </c>
      <c r="BI628" s="38">
        <v>0.2833234026520301</v>
      </c>
      <c r="BJ628" s="38">
        <v>0.71667659734796996</v>
      </c>
      <c r="BK628" s="39">
        <v>0.28833369598514702</v>
      </c>
      <c r="BL628" s="39">
        <f t="shared" si="729"/>
        <v>0.71166630401485298</v>
      </c>
      <c r="BM628" s="39">
        <v>0.34882976762593998</v>
      </c>
      <c r="BN628" s="39">
        <f t="shared" si="730"/>
        <v>0.65117023237406002</v>
      </c>
      <c r="BO628" s="39">
        <v>0.230695730473891</v>
      </c>
      <c r="BP628" s="39">
        <f t="shared" si="718"/>
        <v>0.76930426952610897</v>
      </c>
      <c r="BQ628" s="39">
        <v>0.27573432832735162</v>
      </c>
      <c r="BR628" s="39">
        <f t="shared" si="731"/>
        <v>0.72426567167264833</v>
      </c>
      <c r="BS628" s="48">
        <v>0.89271970846348803</v>
      </c>
      <c r="BT628" s="42">
        <v>0.107280291536512</v>
      </c>
      <c r="BU628" s="219"/>
      <c r="CP628" s="21"/>
      <c r="CR628" s="21"/>
      <c r="CS628" s="22"/>
      <c r="CT628" s="22"/>
    </row>
    <row r="629" spans="38:98" x14ac:dyDescent="0.25">
      <c r="AL629" s="6">
        <v>622</v>
      </c>
      <c r="AM629" s="24">
        <v>0.30175819021899097</v>
      </c>
      <c r="AN629" s="24">
        <f t="shared" si="719"/>
        <v>0.69824180978100903</v>
      </c>
      <c r="AO629" s="24">
        <v>0.35387821281303</v>
      </c>
      <c r="AP629" s="24">
        <f t="shared" si="720"/>
        <v>0.64612178718697</v>
      </c>
      <c r="AQ629" s="24">
        <v>0.216431745353698</v>
      </c>
      <c r="AR629" s="24">
        <f t="shared" si="721"/>
        <v>0.78356825464630198</v>
      </c>
      <c r="AS629" s="24">
        <f t="shared" si="722"/>
        <v>0.27449563077758521</v>
      </c>
      <c r="AT629" s="25">
        <f t="shared" si="767"/>
        <v>0.72550436922241479</v>
      </c>
      <c r="AU629" s="213">
        <v>0.31415316083072897</v>
      </c>
      <c r="AV629" s="213">
        <f t="shared" si="723"/>
        <v>0.68584683916927103</v>
      </c>
      <c r="AW629" s="213">
        <v>0.367342619871669</v>
      </c>
      <c r="AX629" s="213">
        <f t="shared" ref="AX629" si="777">1-AW629</f>
        <v>0.63265738012833106</v>
      </c>
      <c r="AY629" s="213">
        <v>0.23821685923741301</v>
      </c>
      <c r="AZ629" s="213">
        <f t="shared" si="734"/>
        <v>0.76178314076258702</v>
      </c>
      <c r="BA629" s="213">
        <f t="shared" si="725"/>
        <v>0.29145603767721984</v>
      </c>
      <c r="BB629" s="213">
        <f t="shared" si="726"/>
        <v>0.70854396232278016</v>
      </c>
      <c r="BC629" s="38">
        <v>0.29565934591235499</v>
      </c>
      <c r="BD629" s="38">
        <f t="shared" si="727"/>
        <v>0.70434065408764501</v>
      </c>
      <c r="BE629" s="38">
        <v>0.356270563101867</v>
      </c>
      <c r="BF629" s="38">
        <f t="shared" si="727"/>
        <v>0.643729436898133</v>
      </c>
      <c r="BG629" s="38">
        <v>0.23925447514530501</v>
      </c>
      <c r="BH629" s="38">
        <f t="shared" si="728"/>
        <v>0.76074552485469504</v>
      </c>
      <c r="BI629" s="38">
        <v>0.28365368531309976</v>
      </c>
      <c r="BJ629" s="38">
        <v>0.71634631468690024</v>
      </c>
      <c r="BK629" s="39">
        <v>0.28863266457425202</v>
      </c>
      <c r="BL629" s="39">
        <f t="shared" si="729"/>
        <v>0.71136733542574793</v>
      </c>
      <c r="BM629" s="39">
        <v>0.34910512484753498</v>
      </c>
      <c r="BN629" s="39">
        <f t="shared" si="730"/>
        <v>0.65089487515246502</v>
      </c>
      <c r="BO629" s="39">
        <v>0.23106094986735801</v>
      </c>
      <c r="BP629" s="39">
        <f t="shared" si="718"/>
        <v>0.76893905013264197</v>
      </c>
      <c r="BQ629" s="39">
        <v>0.27605834167193588</v>
      </c>
      <c r="BR629" s="39">
        <f t="shared" si="731"/>
        <v>0.72394165832806423</v>
      </c>
      <c r="BS629" s="48">
        <v>0.89289042939528995</v>
      </c>
      <c r="BT629" s="49">
        <v>0.10710957060471001</v>
      </c>
      <c r="BU629" s="219"/>
      <c r="CP629" s="21"/>
      <c r="CR629" s="21"/>
      <c r="CS629" s="22"/>
      <c r="CT629" s="22"/>
    </row>
    <row r="630" spans="38:98" x14ac:dyDescent="0.25">
      <c r="AL630" s="6">
        <v>623</v>
      </c>
      <c r="AM630" s="24">
        <v>0.30206078523566499</v>
      </c>
      <c r="AN630" s="24">
        <f t="shared" si="719"/>
        <v>0.69793921476433507</v>
      </c>
      <c r="AO630" s="24">
        <v>0.35414421319797801</v>
      </c>
      <c r="AP630" s="24">
        <f t="shared" si="720"/>
        <v>0.64585578680202205</v>
      </c>
      <c r="AQ630" s="24">
        <v>0.21676855848971699</v>
      </c>
      <c r="AR630" s="24">
        <f t="shared" si="721"/>
        <v>0.78323144151028301</v>
      </c>
      <c r="AS630" s="24">
        <f t="shared" si="722"/>
        <v>0.27480554936386092</v>
      </c>
      <c r="AT630" s="25">
        <f t="shared" si="767"/>
        <v>0.72519445063613919</v>
      </c>
      <c r="AU630" s="213">
        <v>0.31446629684519101</v>
      </c>
      <c r="AV630" s="213">
        <f t="shared" si="723"/>
        <v>0.68553370315480899</v>
      </c>
      <c r="AW630" s="213">
        <v>0.36764173495207098</v>
      </c>
      <c r="AX630" s="213">
        <f t="shared" ref="AX630" si="778">1-AW630</f>
        <v>0.63235826504792902</v>
      </c>
      <c r="AY630" s="213">
        <v>0.23858926170672301</v>
      </c>
      <c r="AZ630" s="213">
        <f t="shared" si="734"/>
        <v>0.76141073829327699</v>
      </c>
      <c r="BA630" s="213">
        <f t="shared" si="725"/>
        <v>0.29179321144607812</v>
      </c>
      <c r="BB630" s="213">
        <f t="shared" si="726"/>
        <v>0.70820678855392194</v>
      </c>
      <c r="BC630" s="38">
        <v>0.29596006969989702</v>
      </c>
      <c r="BD630" s="38">
        <f t="shared" si="727"/>
        <v>0.70403993030010303</v>
      </c>
      <c r="BE630" s="38">
        <v>0.356552885547679</v>
      </c>
      <c r="BF630" s="38">
        <f t="shared" si="727"/>
        <v>0.64344711445232106</v>
      </c>
      <c r="BG630" s="38">
        <v>0.23962831210670499</v>
      </c>
      <c r="BH630" s="38">
        <f t="shared" si="728"/>
        <v>0.76037168789329501</v>
      </c>
      <c r="BI630" s="38">
        <v>0.28398380885201857</v>
      </c>
      <c r="BJ630" s="38">
        <v>0.71601619114798143</v>
      </c>
      <c r="BK630" s="39">
        <v>0.28893139330161699</v>
      </c>
      <c r="BL630" s="39">
        <f t="shared" si="729"/>
        <v>0.71106860669838301</v>
      </c>
      <c r="BM630" s="39">
        <v>0.349380278472394</v>
      </c>
      <c r="BN630" s="39">
        <f t="shared" si="730"/>
        <v>0.65061972152760594</v>
      </c>
      <c r="BO630" s="39">
        <v>0.231426054235815</v>
      </c>
      <c r="BP630" s="39">
        <f t="shared" si="718"/>
        <v>0.76857394576418503</v>
      </c>
      <c r="BQ630" s="39">
        <v>0.27638218092062677</v>
      </c>
      <c r="BR630" s="39">
        <f t="shared" si="731"/>
        <v>0.72361781907937317</v>
      </c>
      <c r="BS630" s="48">
        <v>0.89306058222828799</v>
      </c>
      <c r="BT630" s="49">
        <v>0.10693941777171199</v>
      </c>
      <c r="BU630" s="219"/>
      <c r="CP630" s="21"/>
      <c r="CR630" s="21"/>
      <c r="CS630" s="22"/>
      <c r="CT630" s="22"/>
    </row>
    <row r="631" spans="38:98" x14ac:dyDescent="0.25">
      <c r="AL631" s="6">
        <v>624</v>
      </c>
      <c r="AM631" s="24">
        <v>0.302362993406598</v>
      </c>
      <c r="AN631" s="24">
        <f t="shared" si="719"/>
        <v>0.697637006593402</v>
      </c>
      <c r="AO631" s="24">
        <v>0.35441010547846902</v>
      </c>
      <c r="AP631" s="24">
        <f t="shared" si="720"/>
        <v>0.64558989452153104</v>
      </c>
      <c r="AQ631" s="24">
        <v>0.217105285057171</v>
      </c>
      <c r="AR631" s="24">
        <f t="shared" si="721"/>
        <v>0.78289471494282903</v>
      </c>
      <c r="AS631" s="24">
        <f t="shared" si="722"/>
        <v>0.27511528334239194</v>
      </c>
      <c r="AT631" s="25">
        <f t="shared" si="767"/>
        <v>0.72488471665760812</v>
      </c>
      <c r="AU631" s="213">
        <v>0.31477918154544898</v>
      </c>
      <c r="AV631" s="213">
        <f t="shared" si="723"/>
        <v>0.68522081845455096</v>
      </c>
      <c r="AW631" s="213">
        <v>0.367940606763976</v>
      </c>
      <c r="AX631" s="213">
        <f t="shared" ref="AX631" si="779">1-AW631</f>
        <v>0.632059393236024</v>
      </c>
      <c r="AY631" s="213">
        <v>0.23896156658851</v>
      </c>
      <c r="AZ631" s="213">
        <f t="shared" si="734"/>
        <v>0.76103843341149002</v>
      </c>
      <c r="BA631" s="213">
        <f t="shared" si="725"/>
        <v>0.29213020646551829</v>
      </c>
      <c r="BB631" s="213">
        <f t="shared" si="726"/>
        <v>0.70786979353448176</v>
      </c>
      <c r="BC631" s="38">
        <v>0.29626061816608601</v>
      </c>
      <c r="BD631" s="38">
        <f t="shared" si="727"/>
        <v>0.70373938183391394</v>
      </c>
      <c r="BE631" s="38">
        <v>0.35683497429967898</v>
      </c>
      <c r="BF631" s="38">
        <f t="shared" si="727"/>
        <v>0.64316502570032097</v>
      </c>
      <c r="BG631" s="38">
        <v>0.240002037725671</v>
      </c>
      <c r="BH631" s="38">
        <f t="shared" si="728"/>
        <v>0.75999796227432903</v>
      </c>
      <c r="BI631" s="38">
        <v>0.28431377307422151</v>
      </c>
      <c r="BJ631" s="38">
        <v>0.71568622692577855</v>
      </c>
      <c r="BK631" s="39">
        <v>0.28922988213762502</v>
      </c>
      <c r="BL631" s="39">
        <f t="shared" si="729"/>
        <v>0.71077011786237498</v>
      </c>
      <c r="BM631" s="39">
        <v>0.34965522863328002</v>
      </c>
      <c r="BN631" s="39">
        <f t="shared" si="730"/>
        <v>0.65034477136671998</v>
      </c>
      <c r="BO631" s="39">
        <v>0.23179104332654199</v>
      </c>
      <c r="BP631" s="39">
        <f t="shared" si="718"/>
        <v>0.76820895667345801</v>
      </c>
      <c r="BQ631" s="39">
        <v>0.27670584597852749</v>
      </c>
      <c r="BR631" s="39">
        <f t="shared" si="731"/>
        <v>0.72329415402147257</v>
      </c>
      <c r="BS631" s="48">
        <v>0.89323016884733597</v>
      </c>
      <c r="BT631" s="49">
        <v>0.106769831152664</v>
      </c>
      <c r="BU631" s="219"/>
      <c r="CP631" s="21"/>
      <c r="CR631" s="21"/>
      <c r="CS631" s="22"/>
      <c r="CT631" s="22"/>
    </row>
    <row r="632" spans="38:98" x14ac:dyDescent="0.25">
      <c r="AL632" s="6">
        <v>625</v>
      </c>
      <c r="AM632" s="24">
        <v>0.30266481632658998</v>
      </c>
      <c r="AN632" s="24">
        <f t="shared" si="719"/>
        <v>0.69733518367341008</v>
      </c>
      <c r="AO632" s="24">
        <v>0.35467588908825498</v>
      </c>
      <c r="AP632" s="24">
        <f t="shared" si="720"/>
        <v>0.64532411091174502</v>
      </c>
      <c r="AQ632" s="24">
        <v>0.217441925033589</v>
      </c>
      <c r="AR632" s="24">
        <f t="shared" si="721"/>
        <v>0.78255807496641094</v>
      </c>
      <c r="AS632" s="24">
        <f t="shared" si="722"/>
        <v>0.2754248330669925</v>
      </c>
      <c r="AT632" s="25">
        <f t="shared" si="767"/>
        <v>0.7245751669330075</v>
      </c>
      <c r="AU632" s="213">
        <v>0.31509181522103602</v>
      </c>
      <c r="AV632" s="213">
        <f t="shared" si="723"/>
        <v>0.68490818477896398</v>
      </c>
      <c r="AW632" s="213">
        <v>0.36823923557476301</v>
      </c>
      <c r="AX632" s="213">
        <f t="shared" ref="AX632" si="780">1-AW632</f>
        <v>0.63176076442523699</v>
      </c>
      <c r="AY632" s="213">
        <v>0.23933377370189199</v>
      </c>
      <c r="AZ632" s="213">
        <f t="shared" si="734"/>
        <v>0.76066622629810798</v>
      </c>
      <c r="BA632" s="213">
        <f t="shared" si="725"/>
        <v>0.292467022803587</v>
      </c>
      <c r="BB632" s="213">
        <f t="shared" si="726"/>
        <v>0.70753297719641306</v>
      </c>
      <c r="BC632" s="38">
        <v>0.29656099084959903</v>
      </c>
      <c r="BD632" s="38">
        <f t="shared" si="727"/>
        <v>0.70343900915040103</v>
      </c>
      <c r="BE632" s="38">
        <v>0.35711682952820201</v>
      </c>
      <c r="BF632" s="38">
        <f t="shared" si="727"/>
        <v>0.64288317047179799</v>
      </c>
      <c r="BG632" s="38">
        <v>0.24037565180495499</v>
      </c>
      <c r="BH632" s="38">
        <f t="shared" si="728"/>
        <v>0.75962434819504498</v>
      </c>
      <c r="BI632" s="38">
        <v>0.28464357778514143</v>
      </c>
      <c r="BJ632" s="38">
        <v>0.71535642221485862</v>
      </c>
      <c r="BK632" s="39">
        <v>0.28952813105266301</v>
      </c>
      <c r="BL632" s="39">
        <f t="shared" si="729"/>
        <v>0.71047186894733705</v>
      </c>
      <c r="BM632" s="39">
        <v>0.34992997546295801</v>
      </c>
      <c r="BN632" s="39">
        <f t="shared" si="730"/>
        <v>0.65007002453704199</v>
      </c>
      <c r="BO632" s="39">
        <v>0.232155916886819</v>
      </c>
      <c r="BP632" s="39">
        <f t="shared" si="718"/>
        <v>0.76784408311318098</v>
      </c>
      <c r="BQ632" s="39">
        <v>0.27702933675074259</v>
      </c>
      <c r="BR632" s="39">
        <f t="shared" si="731"/>
        <v>0.72297066324925741</v>
      </c>
      <c r="BS632" s="48">
        <v>0.89339919113728605</v>
      </c>
      <c r="BT632" s="49">
        <v>0.106600808862714</v>
      </c>
      <c r="BU632" s="219"/>
      <c r="CP632" s="21"/>
      <c r="CR632" s="21"/>
      <c r="CS632" s="22"/>
      <c r="CT632" s="22"/>
    </row>
    <row r="633" spans="38:98" x14ac:dyDescent="0.25">
      <c r="AL633" s="6">
        <v>626</v>
      </c>
      <c r="AM633" s="24">
        <v>0.30296625559044399</v>
      </c>
      <c r="AN633" s="24">
        <f t="shared" si="719"/>
        <v>0.69703374440955601</v>
      </c>
      <c r="AO633" s="24">
        <v>0.35494156346108802</v>
      </c>
      <c r="AP633" s="24">
        <f t="shared" si="720"/>
        <v>0.64505843653891204</v>
      </c>
      <c r="AQ633" s="24">
        <v>0.217778478396498</v>
      </c>
      <c r="AR633" s="24">
        <f t="shared" si="721"/>
        <v>0.782221521603502</v>
      </c>
      <c r="AS633" s="24">
        <f t="shared" si="722"/>
        <v>0.27573419889147699</v>
      </c>
      <c r="AT633" s="25">
        <f t="shared" si="767"/>
        <v>0.72426580110852301</v>
      </c>
      <c r="AU633" s="213">
        <v>0.31540419816148901</v>
      </c>
      <c r="AV633" s="213">
        <f t="shared" si="723"/>
        <v>0.68459580183851099</v>
      </c>
      <c r="AW633" s="213">
        <v>0.36853762165180998</v>
      </c>
      <c r="AX633" s="213">
        <f t="shared" ref="AX633" si="781">1-AW633</f>
        <v>0.63146237834819008</v>
      </c>
      <c r="AY633" s="213">
        <v>0.23970588286599101</v>
      </c>
      <c r="AZ633" s="213">
        <f t="shared" si="734"/>
        <v>0.76029411713400896</v>
      </c>
      <c r="BA633" s="213">
        <f t="shared" si="725"/>
        <v>0.29280366052833373</v>
      </c>
      <c r="BB633" s="213">
        <f t="shared" si="726"/>
        <v>0.70719633947166627</v>
      </c>
      <c r="BC633" s="38">
        <v>0.29686118728911498</v>
      </c>
      <c r="BD633" s="38">
        <f t="shared" si="727"/>
        <v>0.70313881271088507</v>
      </c>
      <c r="BE633" s="38">
        <v>0.35739845140358401</v>
      </c>
      <c r="BF633" s="38">
        <f t="shared" si="727"/>
        <v>0.64260154859641605</v>
      </c>
      <c r="BG633" s="38">
        <v>0.24074915414731099</v>
      </c>
      <c r="BH633" s="38">
        <f t="shared" si="728"/>
        <v>0.75925084585268898</v>
      </c>
      <c r="BI633" s="38">
        <v>0.28497322279021303</v>
      </c>
      <c r="BJ633" s="38">
        <v>0.71502677720978702</v>
      </c>
      <c r="BK633" s="39">
        <v>0.28982614001711399</v>
      </c>
      <c r="BL633" s="39">
        <f t="shared" si="729"/>
        <v>0.71017385998288596</v>
      </c>
      <c r="BM633" s="39">
        <v>0.35020451909419198</v>
      </c>
      <c r="BN633" s="39">
        <f t="shared" si="730"/>
        <v>0.64979548090580797</v>
      </c>
      <c r="BO633" s="39">
        <v>0.23252067466392601</v>
      </c>
      <c r="BP633" s="39">
        <f t="shared" si="718"/>
        <v>0.76747932533607399</v>
      </c>
      <c r="BQ633" s="39">
        <v>0.27735265314237545</v>
      </c>
      <c r="BR633" s="39">
        <f t="shared" si="731"/>
        <v>0.72264734685762455</v>
      </c>
      <c r="BS633" s="48">
        <v>0.89356765098298796</v>
      </c>
      <c r="BT633" s="49">
        <v>0.106432349017012</v>
      </c>
      <c r="BU633" s="219"/>
      <c r="CP633" s="21"/>
      <c r="CR633" s="21"/>
      <c r="CS633" s="22"/>
      <c r="CT633" s="22"/>
    </row>
    <row r="634" spans="38:98" x14ac:dyDescent="0.25">
      <c r="AL634" s="6">
        <v>627</v>
      </c>
      <c r="AM634" s="24">
        <v>0.30326731279296198</v>
      </c>
      <c r="AN634" s="24">
        <f t="shared" si="719"/>
        <v>0.69673268720703807</v>
      </c>
      <c r="AO634" s="24">
        <v>0.35520712803072302</v>
      </c>
      <c r="AP634" s="24">
        <f t="shared" si="720"/>
        <v>0.64479287196927704</v>
      </c>
      <c r="AQ634" s="24">
        <v>0.218114945123424</v>
      </c>
      <c r="AR634" s="24">
        <f t="shared" si="721"/>
        <v>0.781885054876576</v>
      </c>
      <c r="AS634" s="24">
        <f t="shared" si="722"/>
        <v>0.27604338116965954</v>
      </c>
      <c r="AT634" s="25">
        <f t="shared" si="767"/>
        <v>0.72395661883034046</v>
      </c>
      <c r="AU634" s="213">
        <v>0.31571633065634203</v>
      </c>
      <c r="AV634" s="213">
        <f t="shared" si="723"/>
        <v>0.68428366934365803</v>
      </c>
      <c r="AW634" s="213">
        <v>0.36883576526249601</v>
      </c>
      <c r="AX634" s="213">
        <f t="shared" ref="AX634" si="782">1-AW634</f>
        <v>0.63116423473750394</v>
      </c>
      <c r="AY634" s="213">
        <v>0.24007789389992601</v>
      </c>
      <c r="AZ634" s="213">
        <f t="shared" si="734"/>
        <v>0.75992210610007405</v>
      </c>
      <c r="BA634" s="213">
        <f t="shared" si="725"/>
        <v>0.29314011970780607</v>
      </c>
      <c r="BB634" s="213">
        <f t="shared" si="726"/>
        <v>0.70685988029219393</v>
      </c>
      <c r="BC634" s="38">
        <v>0.297161207023312</v>
      </c>
      <c r="BD634" s="38">
        <f t="shared" si="727"/>
        <v>0.70283879297668794</v>
      </c>
      <c r="BE634" s="38">
        <v>0.35767984009616099</v>
      </c>
      <c r="BF634" s="38">
        <f t="shared" si="727"/>
        <v>0.64232015990383906</v>
      </c>
      <c r="BG634" s="38">
        <v>0.24112254455549101</v>
      </c>
      <c r="BH634" s="38">
        <f t="shared" si="728"/>
        <v>0.75887745544450902</v>
      </c>
      <c r="BI634" s="38">
        <v>0.28530270789486961</v>
      </c>
      <c r="BJ634" s="38">
        <v>0.71469729210513044</v>
      </c>
      <c r="BK634" s="39">
        <v>0.29012390900136398</v>
      </c>
      <c r="BL634" s="39">
        <f t="shared" si="729"/>
        <v>0.70987609099863602</v>
      </c>
      <c r="BM634" s="39">
        <v>0.35047885965974901</v>
      </c>
      <c r="BN634" s="39">
        <f t="shared" si="730"/>
        <v>0.64952114034025099</v>
      </c>
      <c r="BO634" s="39">
        <v>0.23288531640514501</v>
      </c>
      <c r="BP634" s="39">
        <f t="shared" si="718"/>
        <v>0.76711468359485502</v>
      </c>
      <c r="BQ634" s="39">
        <v>0.27767579505853179</v>
      </c>
      <c r="BR634" s="39">
        <f t="shared" si="731"/>
        <v>0.72232420494146821</v>
      </c>
      <c r="BS634" s="48">
        <v>0.89373555026929397</v>
      </c>
      <c r="BT634" s="49">
        <v>0.10626444973070601</v>
      </c>
      <c r="BU634" s="219"/>
      <c r="CP634" s="21"/>
      <c r="CR634" s="21"/>
      <c r="CS634" s="22"/>
      <c r="CT634" s="22"/>
    </row>
    <row r="635" spans="38:98" x14ac:dyDescent="0.25">
      <c r="AL635" s="6">
        <v>628</v>
      </c>
      <c r="AM635" s="24">
        <v>0.30356798952894598</v>
      </c>
      <c r="AN635" s="24">
        <f t="shared" si="719"/>
        <v>0.69643201047105396</v>
      </c>
      <c r="AO635" s="24">
        <v>0.35547258223091199</v>
      </c>
      <c r="AP635" s="24">
        <f t="shared" si="720"/>
        <v>0.64452741776908806</v>
      </c>
      <c r="AQ635" s="24">
        <v>0.218451325191895</v>
      </c>
      <c r="AR635" s="24">
        <f t="shared" si="721"/>
        <v>0.78154867480810497</v>
      </c>
      <c r="AS635" s="24">
        <f t="shared" si="722"/>
        <v>0.27635238025535469</v>
      </c>
      <c r="AT635" s="25">
        <f t="shared" si="767"/>
        <v>0.72364761974464531</v>
      </c>
      <c r="AU635" s="213">
        <v>0.31602821299513001</v>
      </c>
      <c r="AV635" s="213">
        <f t="shared" si="723"/>
        <v>0.68397178700487005</v>
      </c>
      <c r="AW635" s="213">
        <v>0.369133666674197</v>
      </c>
      <c r="AX635" s="213">
        <f t="shared" ref="AX635" si="783">1-AW635</f>
        <v>0.630866333325803</v>
      </c>
      <c r="AY635" s="213">
        <v>0.24044980662281901</v>
      </c>
      <c r="AZ635" s="213">
        <f t="shared" si="734"/>
        <v>0.75955019337718099</v>
      </c>
      <c r="BA635" s="213">
        <f t="shared" si="725"/>
        <v>0.29347640041005241</v>
      </c>
      <c r="BB635" s="213">
        <f t="shared" si="726"/>
        <v>0.7065235995899477</v>
      </c>
      <c r="BC635" s="38">
        <v>0.297461049590867</v>
      </c>
      <c r="BD635" s="38">
        <f t="shared" si="727"/>
        <v>0.70253895040913306</v>
      </c>
      <c r="BE635" s="38">
        <v>0.357960995776268</v>
      </c>
      <c r="BF635" s="38">
        <f t="shared" si="727"/>
        <v>0.64203900422373206</v>
      </c>
      <c r="BG635" s="38">
        <v>0.24149582283224899</v>
      </c>
      <c r="BH635" s="38">
        <f t="shared" si="728"/>
        <v>0.75850417716775098</v>
      </c>
      <c r="BI635" s="38">
        <v>0.28563203290454497</v>
      </c>
      <c r="BJ635" s="38">
        <v>0.71436796709545503</v>
      </c>
      <c r="BK635" s="39">
        <v>0.290421437975798</v>
      </c>
      <c r="BL635" s="39">
        <f t="shared" si="729"/>
        <v>0.709578562024202</v>
      </c>
      <c r="BM635" s="39">
        <v>0.35075299729239101</v>
      </c>
      <c r="BN635" s="39">
        <f t="shared" si="730"/>
        <v>0.64924700270760893</v>
      </c>
      <c r="BO635" s="39">
        <v>0.23324984185775499</v>
      </c>
      <c r="BP635" s="39">
        <f t="shared" si="718"/>
        <v>0.76675015814224501</v>
      </c>
      <c r="BQ635" s="39">
        <v>0.27799876240431459</v>
      </c>
      <c r="BR635" s="39">
        <f t="shared" si="731"/>
        <v>0.72200123759568535</v>
      </c>
      <c r="BS635" s="48">
        <v>0.89390289088105701</v>
      </c>
      <c r="BT635" s="49">
        <v>0.106097109118943</v>
      </c>
      <c r="BU635" s="219"/>
      <c r="CP635" s="21"/>
      <c r="CR635" s="21"/>
      <c r="CS635" s="22"/>
      <c r="CT635" s="22"/>
    </row>
    <row r="636" spans="38:98" x14ac:dyDescent="0.25">
      <c r="AL636" s="6">
        <v>629</v>
      </c>
      <c r="AM636" s="24">
        <v>0.30386828739319799</v>
      </c>
      <c r="AN636" s="24">
        <f t="shared" si="719"/>
        <v>0.69613171260680207</v>
      </c>
      <c r="AO636" s="24">
        <v>0.355737925495408</v>
      </c>
      <c r="AP636" s="24">
        <f t="shared" si="720"/>
        <v>0.64426207450459194</v>
      </c>
      <c r="AQ636" s="24">
        <v>0.21878761857943699</v>
      </c>
      <c r="AR636" s="24">
        <f t="shared" si="721"/>
        <v>0.78121238142056304</v>
      </c>
      <c r="AS636" s="24">
        <f t="shared" si="722"/>
        <v>0.27666119650237625</v>
      </c>
      <c r="AT636" s="25">
        <f t="shared" si="767"/>
        <v>0.72333880349762381</v>
      </c>
      <c r="AU636" s="213">
        <v>0.31633984546738803</v>
      </c>
      <c r="AV636" s="213">
        <f t="shared" si="723"/>
        <v>0.68366015453261197</v>
      </c>
      <c r="AW636" s="213">
        <v>0.36943132615429303</v>
      </c>
      <c r="AX636" s="213">
        <f t="shared" ref="AX636" si="784">1-AW636</f>
        <v>0.63056867384570703</v>
      </c>
      <c r="AY636" s="213">
        <v>0.240821620853789</v>
      </c>
      <c r="AZ636" s="213">
        <f t="shared" si="734"/>
        <v>0.759178379146211</v>
      </c>
      <c r="BA636" s="213">
        <f t="shared" si="725"/>
        <v>0.29381250270312065</v>
      </c>
      <c r="BB636" s="213">
        <f t="shared" si="726"/>
        <v>0.70618749729687935</v>
      </c>
      <c r="BC636" s="38">
        <v>0.29776071453045799</v>
      </c>
      <c r="BD636" s="38">
        <f t="shared" si="727"/>
        <v>0.70223928546954206</v>
      </c>
      <c r="BE636" s="38">
        <v>0.35824191861424198</v>
      </c>
      <c r="BF636" s="38">
        <f t="shared" si="727"/>
        <v>0.64175808138575796</v>
      </c>
      <c r="BG636" s="38">
        <v>0.24186898878033899</v>
      </c>
      <c r="BH636" s="38">
        <f t="shared" si="728"/>
        <v>0.75813101121966098</v>
      </c>
      <c r="BI636" s="38">
        <v>0.28596119762467359</v>
      </c>
      <c r="BJ636" s="38">
        <v>0.71403880237532646</v>
      </c>
      <c r="BK636" s="39">
        <v>0.29071872691080097</v>
      </c>
      <c r="BL636" s="39">
        <f t="shared" si="729"/>
        <v>0.70928127308919908</v>
      </c>
      <c r="BM636" s="39">
        <v>0.35102693212488401</v>
      </c>
      <c r="BN636" s="39">
        <f t="shared" si="730"/>
        <v>0.64897306787511599</v>
      </c>
      <c r="BO636" s="39">
        <v>0.233614250769037</v>
      </c>
      <c r="BP636" s="39">
        <f t="shared" si="718"/>
        <v>0.76638574923096303</v>
      </c>
      <c r="BQ636" s="39">
        <v>0.27832155508482864</v>
      </c>
      <c r="BR636" s="39">
        <f t="shared" si="731"/>
        <v>0.72167844491517141</v>
      </c>
      <c r="BS636" s="48">
        <v>0.89406967470312704</v>
      </c>
      <c r="BT636" s="49">
        <v>0.105930325296873</v>
      </c>
      <c r="BU636" s="219"/>
      <c r="CP636" s="21"/>
      <c r="CR636" s="21"/>
      <c r="CS636" s="22"/>
      <c r="CT636" s="22"/>
    </row>
    <row r="637" spans="38:98" x14ac:dyDescent="0.25">
      <c r="AL637" s="6">
        <v>630</v>
      </c>
      <c r="AM637" s="24">
        <v>0.30416820798052002</v>
      </c>
      <c r="AN637" s="24">
        <f t="shared" si="719"/>
        <v>0.69583179201947998</v>
      </c>
      <c r="AO637" s="24">
        <v>0.356003157257965</v>
      </c>
      <c r="AP637" s="24">
        <f t="shared" si="720"/>
        <v>0.64399684274203506</v>
      </c>
      <c r="AQ637" s="24">
        <v>0.21912382526357799</v>
      </c>
      <c r="AR637" s="24">
        <f t="shared" si="721"/>
        <v>0.78087617473642201</v>
      </c>
      <c r="AS637" s="24">
        <f t="shared" si="722"/>
        <v>0.27696983026453903</v>
      </c>
      <c r="AT637" s="25">
        <f t="shared" si="767"/>
        <v>0.72303016973546108</v>
      </c>
      <c r="AU637" s="213">
        <v>0.31665122836265103</v>
      </c>
      <c r="AV637" s="213">
        <f t="shared" si="723"/>
        <v>0.68334877163734897</v>
      </c>
      <c r="AW637" s="213">
        <v>0.36972874397016098</v>
      </c>
      <c r="AX637" s="213">
        <f t="shared" ref="AX637" si="785">1-AW637</f>
        <v>0.63027125602983902</v>
      </c>
      <c r="AY637" s="213">
        <v>0.241193336411957</v>
      </c>
      <c r="AZ637" s="213">
        <f t="shared" si="734"/>
        <v>0.75880666358804305</v>
      </c>
      <c r="BA637" s="213">
        <f t="shared" si="725"/>
        <v>0.29414842665505908</v>
      </c>
      <c r="BB637" s="213">
        <f t="shared" si="726"/>
        <v>0.70585157334494097</v>
      </c>
      <c r="BC637" s="38">
        <v>0.298060201380763</v>
      </c>
      <c r="BD637" s="38">
        <f t="shared" si="727"/>
        <v>0.70193979861923705</v>
      </c>
      <c r="BE637" s="38">
        <v>0.35852260878041697</v>
      </c>
      <c r="BF637" s="38">
        <f t="shared" si="727"/>
        <v>0.64147739121958303</v>
      </c>
      <c r="BG637" s="38">
        <v>0.242242042202512</v>
      </c>
      <c r="BH637" s="38">
        <f t="shared" si="728"/>
        <v>0.757757957797488</v>
      </c>
      <c r="BI637" s="38">
        <v>0.28629020186068799</v>
      </c>
      <c r="BJ637" s="38">
        <v>0.71370979813931212</v>
      </c>
      <c r="BK637" s="39">
        <v>0.29101577577675702</v>
      </c>
      <c r="BL637" s="39">
        <f t="shared" si="729"/>
        <v>0.70898422422324292</v>
      </c>
      <c r="BM637" s="39">
        <v>0.35130066428999202</v>
      </c>
      <c r="BN637" s="39">
        <f t="shared" si="730"/>
        <v>0.64869933571000793</v>
      </c>
      <c r="BO637" s="39">
        <v>0.23397854288627101</v>
      </c>
      <c r="BP637" s="39">
        <f t="shared" si="718"/>
        <v>0.76602145711372893</v>
      </c>
      <c r="BQ637" s="39">
        <v>0.27864417300517752</v>
      </c>
      <c r="BR637" s="39">
        <f t="shared" si="731"/>
        <v>0.72135582699482237</v>
      </c>
      <c r="BS637" s="48">
        <v>0.89423590362035699</v>
      </c>
      <c r="BT637" s="49">
        <v>0.105764096379643</v>
      </c>
      <c r="BU637" s="219"/>
      <c r="CP637" s="21"/>
      <c r="CR637" s="21"/>
      <c r="CS637" s="22"/>
      <c r="CT637" s="22"/>
    </row>
    <row r="638" spans="38:98" x14ac:dyDescent="0.25">
      <c r="AL638" s="6">
        <v>631</v>
      </c>
      <c r="AM638" s="24">
        <v>0.30446775288571498</v>
      </c>
      <c r="AN638" s="24">
        <f t="shared" si="719"/>
        <v>0.69553224711428507</v>
      </c>
      <c r="AO638" s="24">
        <v>0.35626827695233498</v>
      </c>
      <c r="AP638" s="24">
        <f t="shared" si="720"/>
        <v>0.64373172304766502</v>
      </c>
      <c r="AQ638" s="24">
        <v>0.219459945221844</v>
      </c>
      <c r="AR638" s="24">
        <f t="shared" si="721"/>
        <v>0.78054005477815602</v>
      </c>
      <c r="AS638" s="24">
        <f t="shared" si="722"/>
        <v>0.27727828189565695</v>
      </c>
      <c r="AT638" s="25">
        <f t="shared" si="767"/>
        <v>0.72272171810434305</v>
      </c>
      <c r="AU638" s="213">
        <v>0.31696236197045402</v>
      </c>
      <c r="AV638" s="213">
        <f t="shared" si="723"/>
        <v>0.68303763802954598</v>
      </c>
      <c r="AW638" s="213">
        <v>0.37002592038917997</v>
      </c>
      <c r="AX638" s="213">
        <f t="shared" ref="AX638" si="786">1-AW638</f>
        <v>0.62997407961081997</v>
      </c>
      <c r="AY638" s="213">
        <v>0.24156495311644399</v>
      </c>
      <c r="AZ638" s="213">
        <f t="shared" si="734"/>
        <v>0.75843504688355601</v>
      </c>
      <c r="BA638" s="213">
        <f t="shared" si="725"/>
        <v>0.29448417233391638</v>
      </c>
      <c r="BB638" s="213">
        <f t="shared" si="726"/>
        <v>0.70551582766608367</v>
      </c>
      <c r="BC638" s="38">
        <v>0.29835950968046099</v>
      </c>
      <c r="BD638" s="38">
        <f t="shared" si="727"/>
        <v>0.70164049031953901</v>
      </c>
      <c r="BE638" s="38">
        <v>0.35880306644512999</v>
      </c>
      <c r="BF638" s="38">
        <f t="shared" si="727"/>
        <v>0.64119693355486995</v>
      </c>
      <c r="BG638" s="38">
        <v>0.242614982901523</v>
      </c>
      <c r="BH638" s="38">
        <f t="shared" si="728"/>
        <v>0.75738501709847705</v>
      </c>
      <c r="BI638" s="38">
        <v>0.28661904541802341</v>
      </c>
      <c r="BJ638" s="38">
        <v>0.7133809545819767</v>
      </c>
      <c r="BK638" s="39">
        <v>0.29131258454405201</v>
      </c>
      <c r="BL638" s="39">
        <f t="shared" si="729"/>
        <v>0.70868741545594793</v>
      </c>
      <c r="BM638" s="39">
        <v>0.35157419392048</v>
      </c>
      <c r="BN638" s="39">
        <f t="shared" si="730"/>
        <v>0.64842580607952005</v>
      </c>
      <c r="BO638" s="39">
        <v>0.234342717956738</v>
      </c>
      <c r="BP638" s="39">
        <f t="shared" si="718"/>
        <v>0.765657282043262</v>
      </c>
      <c r="BQ638" s="39">
        <v>0.27896661607046602</v>
      </c>
      <c r="BR638" s="39">
        <f t="shared" si="731"/>
        <v>0.72103338392953398</v>
      </c>
      <c r="BS638" s="48">
        <v>0.89440157951759902</v>
      </c>
      <c r="BT638" s="49">
        <v>0.10559842048240101</v>
      </c>
      <c r="BU638" s="219"/>
      <c r="CP638" s="21"/>
      <c r="CR638" s="21"/>
      <c r="CS638" s="22"/>
      <c r="CT638" s="22"/>
    </row>
    <row r="639" spans="38:98" x14ac:dyDescent="0.25">
      <c r="AL639" s="6">
        <v>632</v>
      </c>
      <c r="AM639" s="24">
        <v>0.30476692370358299</v>
      </c>
      <c r="AN639" s="24">
        <f t="shared" si="719"/>
        <v>0.69523307629641695</v>
      </c>
      <c r="AO639" s="24">
        <v>0.35653328401227202</v>
      </c>
      <c r="AP639" s="24">
        <f t="shared" si="720"/>
        <v>0.64346671598772798</v>
      </c>
      <c r="AQ639" s="24">
        <v>0.21979597843176299</v>
      </c>
      <c r="AR639" s="24">
        <f t="shared" si="721"/>
        <v>0.78020402156823698</v>
      </c>
      <c r="AS639" s="24">
        <f t="shared" si="722"/>
        <v>0.27758655174954427</v>
      </c>
      <c r="AT639" s="25">
        <f t="shared" si="767"/>
        <v>0.72241344825045561</v>
      </c>
      <c r="AU639" s="213">
        <v>0.31727324658033201</v>
      </c>
      <c r="AV639" s="213">
        <f t="shared" si="723"/>
        <v>0.68272675341966793</v>
      </c>
      <c r="AW639" s="213">
        <v>0.37032285567872802</v>
      </c>
      <c r="AX639" s="213">
        <f t="shared" ref="AX639" si="787">1-AW639</f>
        <v>0.62967714432127198</v>
      </c>
      <c r="AY639" s="213">
        <v>0.24193647078636901</v>
      </c>
      <c r="AZ639" s="213">
        <f t="shared" si="734"/>
        <v>0.75806352921363096</v>
      </c>
      <c r="BA639" s="213">
        <f t="shared" si="725"/>
        <v>0.29481973980774012</v>
      </c>
      <c r="BB639" s="213">
        <f t="shared" si="726"/>
        <v>0.70518026019225988</v>
      </c>
      <c r="BC639" s="38">
        <v>0.29865863896822797</v>
      </c>
      <c r="BD639" s="38">
        <f t="shared" si="727"/>
        <v>0.70134136103177203</v>
      </c>
      <c r="BE639" s="38">
        <v>0.35908329177871601</v>
      </c>
      <c r="BF639" s="38">
        <f t="shared" si="727"/>
        <v>0.64091670822128399</v>
      </c>
      <c r="BG639" s="38">
        <v>0.24298781068012401</v>
      </c>
      <c r="BH639" s="38">
        <f t="shared" si="728"/>
        <v>0.75701218931987602</v>
      </c>
      <c r="BI639" s="38">
        <v>0.28694772810211239</v>
      </c>
      <c r="BJ639" s="38">
        <v>0.71305227189788767</v>
      </c>
      <c r="BK639" s="39">
        <v>0.29160915318307001</v>
      </c>
      <c r="BL639" s="39">
        <f t="shared" si="729"/>
        <v>0.70839084681692999</v>
      </c>
      <c r="BM639" s="39">
        <v>0.351847521149113</v>
      </c>
      <c r="BN639" s="39">
        <f t="shared" si="730"/>
        <v>0.648152478850887</v>
      </c>
      <c r="BO639" s="39">
        <v>0.234706775727719</v>
      </c>
      <c r="BP639" s="39">
        <f t="shared" si="718"/>
        <v>0.76529322427228097</v>
      </c>
      <c r="BQ639" s="39">
        <v>0.27928888418579845</v>
      </c>
      <c r="BR639" s="39">
        <f t="shared" si="731"/>
        <v>0.72071111581420166</v>
      </c>
      <c r="BS639" s="48">
        <v>0.89456670427970297</v>
      </c>
      <c r="BT639" s="49">
        <v>0.105433295720297</v>
      </c>
      <c r="BU639" s="219"/>
      <c r="CP639" s="21"/>
      <c r="CR639" s="21"/>
      <c r="CS639" s="22"/>
      <c r="CT639" s="22"/>
    </row>
    <row r="640" spans="38:98" x14ac:dyDescent="0.25">
      <c r="AL640" s="6">
        <v>633</v>
      </c>
      <c r="AM640" s="24">
        <v>0.30506572202892901</v>
      </c>
      <c r="AN640" s="24">
        <f t="shared" si="719"/>
        <v>0.69493427797107099</v>
      </c>
      <c r="AO640" s="24">
        <v>0.35679817787152801</v>
      </c>
      <c r="AP640" s="24">
        <f t="shared" si="720"/>
        <v>0.64320182212847199</v>
      </c>
      <c r="AQ640" s="24">
        <v>0.220131924870861</v>
      </c>
      <c r="AR640" s="24">
        <f t="shared" si="721"/>
        <v>0.77986807512913903</v>
      </c>
      <c r="AS640" s="24">
        <f t="shared" si="722"/>
        <v>0.27789464018001553</v>
      </c>
      <c r="AT640" s="25">
        <f t="shared" si="767"/>
        <v>0.72210535981998447</v>
      </c>
      <c r="AU640" s="213">
        <v>0.31758388248182001</v>
      </c>
      <c r="AV640" s="213">
        <f t="shared" si="723"/>
        <v>0.68241611751817999</v>
      </c>
      <c r="AW640" s="213">
        <v>0.37061955010618303</v>
      </c>
      <c r="AX640" s="213">
        <f t="shared" ref="AX640" si="788">1-AW640</f>
        <v>0.62938044989381692</v>
      </c>
      <c r="AY640" s="213">
        <v>0.242307889240853</v>
      </c>
      <c r="AZ640" s="213">
        <f t="shared" si="734"/>
        <v>0.757692110759147</v>
      </c>
      <c r="BA640" s="213">
        <f t="shared" si="725"/>
        <v>0.2951551291445787</v>
      </c>
      <c r="BB640" s="213">
        <f t="shared" si="726"/>
        <v>0.70484487085542136</v>
      </c>
      <c r="BC640" s="38">
        <v>0.29895758878274298</v>
      </c>
      <c r="BD640" s="38">
        <f t="shared" si="727"/>
        <v>0.70104241121725708</v>
      </c>
      <c r="BE640" s="38">
        <v>0.35936328495151099</v>
      </c>
      <c r="BF640" s="38">
        <f t="shared" si="727"/>
        <v>0.64063671504848907</v>
      </c>
      <c r="BG640" s="38">
        <v>0.243360525341069</v>
      </c>
      <c r="BH640" s="38">
        <f t="shared" si="728"/>
        <v>0.756639474658931</v>
      </c>
      <c r="BI640" s="38">
        <v>0.28727624971838961</v>
      </c>
      <c r="BJ640" s="38">
        <v>0.71272375028161039</v>
      </c>
      <c r="BK640" s="39">
        <v>0.291905481664197</v>
      </c>
      <c r="BL640" s="39">
        <f t="shared" si="729"/>
        <v>0.70809451833580295</v>
      </c>
      <c r="BM640" s="39">
        <v>0.35212064610865501</v>
      </c>
      <c r="BN640" s="39">
        <f t="shared" si="730"/>
        <v>0.64787935389134499</v>
      </c>
      <c r="BO640" s="39">
        <v>0.23507071594649301</v>
      </c>
      <c r="BP640" s="39">
        <f t="shared" si="718"/>
        <v>0.76492928405350702</v>
      </c>
      <c r="BQ640" s="39">
        <v>0.27961097725627854</v>
      </c>
      <c r="BR640" s="39">
        <f t="shared" si="731"/>
        <v>0.72038902274372152</v>
      </c>
      <c r="BS640" s="48">
        <v>0.89473127979152201</v>
      </c>
      <c r="BT640" s="49">
        <v>0.10526872020847799</v>
      </c>
      <c r="BU640" s="219"/>
      <c r="CP640" s="21"/>
      <c r="CR640" s="21"/>
      <c r="CS640" s="22"/>
      <c r="CT640" s="22"/>
    </row>
    <row r="641" spans="38:98" x14ac:dyDescent="0.25">
      <c r="AL641" s="6">
        <v>634</v>
      </c>
      <c r="AM641" s="24">
        <v>0.30536414945655199</v>
      </c>
      <c r="AN641" s="24">
        <f t="shared" si="719"/>
        <v>0.69463585054344801</v>
      </c>
      <c r="AO641" s="24">
        <v>0.35706295796385701</v>
      </c>
      <c r="AP641" s="24">
        <f t="shared" si="720"/>
        <v>0.64293704203614299</v>
      </c>
      <c r="AQ641" s="24">
        <v>0.22046778451666599</v>
      </c>
      <c r="AR641" s="24">
        <f t="shared" si="721"/>
        <v>0.77953221548333396</v>
      </c>
      <c r="AS641" s="24">
        <f t="shared" si="722"/>
        <v>0.27820254754088464</v>
      </c>
      <c r="AT641" s="25">
        <f t="shared" si="767"/>
        <v>0.72179745245911542</v>
      </c>
      <c r="AU641" s="213">
        <v>0.31789426996445302</v>
      </c>
      <c r="AV641" s="213">
        <f t="shared" si="723"/>
        <v>0.68210573003554698</v>
      </c>
      <c r="AW641" s="213">
        <v>0.37091600393892299</v>
      </c>
      <c r="AX641" s="213">
        <f t="shared" ref="AX641" si="789">1-AW641</f>
        <v>0.62908399606107701</v>
      </c>
      <c r="AY641" s="213">
        <v>0.24267920829901601</v>
      </c>
      <c r="AZ641" s="213">
        <f t="shared" si="734"/>
        <v>0.75732079170098399</v>
      </c>
      <c r="BA641" s="213">
        <f t="shared" si="725"/>
        <v>0.29549034041248012</v>
      </c>
      <c r="BB641" s="213">
        <f t="shared" si="726"/>
        <v>0.70450965958751988</v>
      </c>
      <c r="BC641" s="38">
        <v>0.29925635866268402</v>
      </c>
      <c r="BD641" s="38">
        <f t="shared" si="727"/>
        <v>0.70074364133731604</v>
      </c>
      <c r="BE641" s="38">
        <v>0.35964304613385101</v>
      </c>
      <c r="BF641" s="38">
        <f t="shared" si="727"/>
        <v>0.64035695386614899</v>
      </c>
      <c r="BG641" s="38">
        <v>0.243733126687111</v>
      </c>
      <c r="BH641" s="38">
        <f t="shared" si="728"/>
        <v>0.756266873312889</v>
      </c>
      <c r="BI641" s="38">
        <v>0.28760461007228888</v>
      </c>
      <c r="BJ641" s="38">
        <v>0.71239538992771123</v>
      </c>
      <c r="BK641" s="39">
        <v>0.29220156995781799</v>
      </c>
      <c r="BL641" s="39">
        <f t="shared" si="729"/>
        <v>0.70779843004218201</v>
      </c>
      <c r="BM641" s="39">
        <v>0.35239356893187102</v>
      </c>
      <c r="BN641" s="39">
        <f t="shared" si="730"/>
        <v>0.64760643106812898</v>
      </c>
      <c r="BO641" s="39">
        <v>0.23543453836034101</v>
      </c>
      <c r="BP641" s="39">
        <f t="shared" si="718"/>
        <v>0.76456546163965899</v>
      </c>
      <c r="BQ641" s="39">
        <v>0.27993289518701081</v>
      </c>
      <c r="BR641" s="39">
        <f t="shared" si="731"/>
        <v>0.72006710481298919</v>
      </c>
      <c r="BS641" s="48">
        <v>0.89489530793790695</v>
      </c>
      <c r="BT641" s="49">
        <v>0.105104692062093</v>
      </c>
      <c r="BU641" s="219"/>
      <c r="CP641" s="21"/>
      <c r="CR641" s="21"/>
      <c r="CS641" s="22"/>
      <c r="CT641" s="22"/>
    </row>
    <row r="642" spans="38:98" x14ac:dyDescent="0.25">
      <c r="AL642" s="6">
        <v>635</v>
      </c>
      <c r="AM642" s="24">
        <v>0.30566220758125601</v>
      </c>
      <c r="AN642" s="24">
        <f t="shared" si="719"/>
        <v>0.69433779241874394</v>
      </c>
      <c r="AO642" s="24">
        <v>0.35732762372301202</v>
      </c>
      <c r="AP642" s="24">
        <f t="shared" si="720"/>
        <v>0.64267237627698792</v>
      </c>
      <c r="AQ642" s="24">
        <v>0.22080355734670501</v>
      </c>
      <c r="AR642" s="24">
        <f t="shared" si="721"/>
        <v>0.77919644265329502</v>
      </c>
      <c r="AS642" s="24">
        <f t="shared" si="722"/>
        <v>0.27851027418596641</v>
      </c>
      <c r="AT642" s="25">
        <f t="shared" si="767"/>
        <v>0.72148972581403359</v>
      </c>
      <c r="AU642" s="213">
        <v>0.318204409317766</v>
      </c>
      <c r="AV642" s="213">
        <f t="shared" si="723"/>
        <v>0.68179559068223394</v>
      </c>
      <c r="AW642" s="213">
        <v>0.37121221744432498</v>
      </c>
      <c r="AX642" s="213">
        <f t="shared" ref="AX642" si="790">1-AW642</f>
        <v>0.62878778255567502</v>
      </c>
      <c r="AY642" s="213">
        <v>0.24305042777998001</v>
      </c>
      <c r="AZ642" s="213">
        <f t="shared" si="734"/>
        <v>0.75694957222002002</v>
      </c>
      <c r="BA642" s="213">
        <f t="shared" si="725"/>
        <v>0.29582537367949302</v>
      </c>
      <c r="BB642" s="213">
        <f t="shared" si="726"/>
        <v>0.70417462632050709</v>
      </c>
      <c r="BC642" s="38">
        <v>0.29955494814672901</v>
      </c>
      <c r="BD642" s="38">
        <f t="shared" si="727"/>
        <v>0.70044505185327099</v>
      </c>
      <c r="BE642" s="38">
        <v>0.35992257549607098</v>
      </c>
      <c r="BF642" s="38">
        <f t="shared" si="727"/>
        <v>0.64007742450392902</v>
      </c>
      <c r="BG642" s="38">
        <v>0.24410561452100199</v>
      </c>
      <c r="BH642" s="38">
        <f t="shared" si="728"/>
        <v>0.75589438547899801</v>
      </c>
      <c r="BI642" s="38">
        <v>0.28793280896924323</v>
      </c>
      <c r="BJ642" s="38">
        <v>0.71206719103075677</v>
      </c>
      <c r="BK642" s="39">
        <v>0.292497418034317</v>
      </c>
      <c r="BL642" s="39">
        <f t="shared" si="729"/>
        <v>0.70750258196568305</v>
      </c>
      <c r="BM642" s="39">
        <v>0.35266628975152498</v>
      </c>
      <c r="BN642" s="39">
        <f t="shared" si="730"/>
        <v>0.64733371024847508</v>
      </c>
      <c r="BO642" s="39">
        <v>0.23579824271654301</v>
      </c>
      <c r="BP642" s="39">
        <f t="shared" si="718"/>
        <v>0.76420175728345696</v>
      </c>
      <c r="BQ642" s="39">
        <v>0.28025463788309879</v>
      </c>
      <c r="BR642" s="39">
        <f t="shared" si="731"/>
        <v>0.71974536211690121</v>
      </c>
      <c r="BS642" s="48">
        <v>0.89505879060370996</v>
      </c>
      <c r="BT642" s="49">
        <v>0.10494120939628999</v>
      </c>
      <c r="BU642" s="219"/>
      <c r="CP642" s="21"/>
      <c r="CR642" s="21"/>
      <c r="CS642" s="22"/>
      <c r="CT642" s="22"/>
    </row>
    <row r="643" spans="38:98" x14ac:dyDescent="0.25">
      <c r="AL643" s="6">
        <v>636</v>
      </c>
      <c r="AM643" s="24">
        <v>0.30595989799784301</v>
      </c>
      <c r="AN643" s="24">
        <f t="shared" si="719"/>
        <v>0.69404010200215693</v>
      </c>
      <c r="AO643" s="24">
        <v>0.357592174582746</v>
      </c>
      <c r="AP643" s="24">
        <f t="shared" si="720"/>
        <v>0.64240782541725405</v>
      </c>
      <c r="AQ643" s="24">
        <v>0.22113924333850499</v>
      </c>
      <c r="AR643" s="24">
        <f t="shared" si="721"/>
        <v>0.77886075666149501</v>
      </c>
      <c r="AS643" s="24">
        <f t="shared" si="722"/>
        <v>0.27881782046907522</v>
      </c>
      <c r="AT643" s="25">
        <f t="shared" si="767"/>
        <v>0.72118217953092478</v>
      </c>
      <c r="AU643" s="213">
        <v>0.31851430083129301</v>
      </c>
      <c r="AV643" s="213">
        <f t="shared" si="723"/>
        <v>0.68148569916870705</v>
      </c>
      <c r="AW643" s="213">
        <v>0.371508190889769</v>
      </c>
      <c r="AX643" s="213">
        <f t="shared" ref="AX643" si="791">1-AW643</f>
        <v>0.62849180911023095</v>
      </c>
      <c r="AY643" s="213">
        <v>0.24342154750286399</v>
      </c>
      <c r="AZ643" s="213">
        <f t="shared" si="734"/>
        <v>0.75657845249713596</v>
      </c>
      <c r="BA643" s="213">
        <f t="shared" si="725"/>
        <v>0.29616022901366512</v>
      </c>
      <c r="BB643" s="213">
        <f t="shared" si="726"/>
        <v>0.70383977098633488</v>
      </c>
      <c r="BC643" s="38">
        <v>0.29985335677355501</v>
      </c>
      <c r="BD643" s="38">
        <f t="shared" si="727"/>
        <v>0.70014664322644493</v>
      </c>
      <c r="BE643" s="38">
        <v>0.360201873208507</v>
      </c>
      <c r="BF643" s="38">
        <f t="shared" si="727"/>
        <v>0.63979812679149295</v>
      </c>
      <c r="BG643" s="38">
        <v>0.244477988645497</v>
      </c>
      <c r="BH643" s="38">
        <f t="shared" si="728"/>
        <v>0.75552201135450303</v>
      </c>
      <c r="BI643" s="38">
        <v>0.28826084621468728</v>
      </c>
      <c r="BJ643" s="38">
        <v>0.71173915378531272</v>
      </c>
      <c r="BK643" s="39">
        <v>0.29279302586407902</v>
      </c>
      <c r="BL643" s="39">
        <f t="shared" si="729"/>
        <v>0.70720697413592104</v>
      </c>
      <c r="BM643" s="39">
        <v>0.35293880870038202</v>
      </c>
      <c r="BN643" s="39">
        <f t="shared" si="730"/>
        <v>0.64706119129961803</v>
      </c>
      <c r="BO643" s="39">
        <v>0.23616182876238001</v>
      </c>
      <c r="BP643" s="39">
        <f t="shared" si="718"/>
        <v>0.76383817123761999</v>
      </c>
      <c r="BQ643" s="39">
        <v>0.28057620524964716</v>
      </c>
      <c r="BR643" s="39">
        <f t="shared" si="731"/>
        <v>0.7194237947503529</v>
      </c>
      <c r="BS643" s="48">
        <v>0.895221729673783</v>
      </c>
      <c r="BT643" s="49">
        <v>0.104778270326217</v>
      </c>
      <c r="BU643" s="219"/>
      <c r="CP643" s="21"/>
      <c r="CR643" s="21"/>
      <c r="CS643" s="22"/>
      <c r="CT643" s="22"/>
    </row>
    <row r="644" spans="38:98" x14ac:dyDescent="0.25">
      <c r="AL644" s="6">
        <v>637</v>
      </c>
      <c r="AM644" s="24">
        <v>0.30625722230111402</v>
      </c>
      <c r="AN644" s="24">
        <f t="shared" si="719"/>
        <v>0.69374277769888604</v>
      </c>
      <c r="AO644" s="24">
        <v>0.35785660997681201</v>
      </c>
      <c r="AP644" s="24">
        <f t="shared" si="720"/>
        <v>0.64214339002318799</v>
      </c>
      <c r="AQ644" s="24">
        <v>0.22147484246959201</v>
      </c>
      <c r="AR644" s="24">
        <f t="shared" si="721"/>
        <v>0.77852515753040796</v>
      </c>
      <c r="AS644" s="24">
        <f t="shared" si="722"/>
        <v>0.27912518674402442</v>
      </c>
      <c r="AT644" s="25">
        <f t="shared" si="767"/>
        <v>0.72087481325597558</v>
      </c>
      <c r="AU644" s="213">
        <v>0.31882394479456999</v>
      </c>
      <c r="AV644" s="213">
        <f t="shared" si="723"/>
        <v>0.68117605520543001</v>
      </c>
      <c r="AW644" s="213">
        <v>0.371803924542633</v>
      </c>
      <c r="AX644" s="213">
        <f t="shared" ref="AX644" si="792">1-AW644</f>
        <v>0.628196075457367</v>
      </c>
      <c r="AY644" s="213">
        <v>0.243792567286788</v>
      </c>
      <c r="AZ644" s="213">
        <f t="shared" si="734"/>
        <v>0.756207432713212</v>
      </c>
      <c r="BA644" s="213">
        <f t="shared" si="725"/>
        <v>0.29649490648304477</v>
      </c>
      <c r="BB644" s="213">
        <f t="shared" si="726"/>
        <v>0.70350509351695534</v>
      </c>
      <c r="BC644" s="38">
        <v>0.30015158408184001</v>
      </c>
      <c r="BD644" s="38">
        <f t="shared" si="727"/>
        <v>0.69984841591815994</v>
      </c>
      <c r="BE644" s="38">
        <v>0.36048093944149501</v>
      </c>
      <c r="BF644" s="38">
        <f t="shared" si="727"/>
        <v>0.63951906055850505</v>
      </c>
      <c r="BG644" s="38">
        <v>0.244850248863348</v>
      </c>
      <c r="BH644" s="38">
        <f t="shared" si="728"/>
        <v>0.75514975113665206</v>
      </c>
      <c r="BI644" s="38">
        <v>0.28858872161405436</v>
      </c>
      <c r="BJ644" s="38">
        <v>0.71141127838594564</v>
      </c>
      <c r="BK644" s="39">
        <v>0.29308839341748999</v>
      </c>
      <c r="BL644" s="39">
        <f t="shared" si="729"/>
        <v>0.70691160658251007</v>
      </c>
      <c r="BM644" s="39">
        <v>0.35321112591120701</v>
      </c>
      <c r="BN644" s="39">
        <f t="shared" si="730"/>
        <v>0.64678887408879304</v>
      </c>
      <c r="BO644" s="39">
        <v>0.23652529624513299</v>
      </c>
      <c r="BP644" s="39">
        <f t="shared" si="718"/>
        <v>0.76347470375486703</v>
      </c>
      <c r="BQ644" s="39">
        <v>0.28089759719176066</v>
      </c>
      <c r="BR644" s="39">
        <f t="shared" si="731"/>
        <v>0.71910240280823934</v>
      </c>
      <c r="BS644" s="48">
        <v>0.89538412703297698</v>
      </c>
      <c r="BT644" s="49">
        <v>0.104615872967023</v>
      </c>
      <c r="BU644" s="219"/>
      <c r="CP644" s="21"/>
      <c r="CR644" s="21"/>
      <c r="CS644" s="22"/>
      <c r="CT644" s="22"/>
    </row>
    <row r="645" spans="38:98" x14ac:dyDescent="0.25">
      <c r="AL645" s="6">
        <v>638</v>
      </c>
      <c r="AM645" s="24">
        <v>0.30655418208587099</v>
      </c>
      <c r="AN645" s="24">
        <f t="shared" si="719"/>
        <v>0.69344581791412896</v>
      </c>
      <c r="AO645" s="24">
        <v>0.358120929338963</v>
      </c>
      <c r="AP645" s="24">
        <f t="shared" si="720"/>
        <v>0.641879070661037</v>
      </c>
      <c r="AQ645" s="24">
        <v>0.221810354717494</v>
      </c>
      <c r="AR645" s="24">
        <f t="shared" si="721"/>
        <v>0.778189645282506</v>
      </c>
      <c r="AS645" s="24">
        <f t="shared" si="722"/>
        <v>0.27943237336462873</v>
      </c>
      <c r="AT645" s="25">
        <f t="shared" si="767"/>
        <v>0.72056762663537133</v>
      </c>
      <c r="AU645" s="213">
        <v>0.31913334149713202</v>
      </c>
      <c r="AV645" s="213">
        <f t="shared" si="723"/>
        <v>0.68086665850286798</v>
      </c>
      <c r="AW645" s="213">
        <v>0.372099418670293</v>
      </c>
      <c r="AX645" s="213">
        <f t="shared" ref="AX645" si="793">1-AW645</f>
        <v>0.62790058132970694</v>
      </c>
      <c r="AY645" s="213">
        <v>0.244163486950873</v>
      </c>
      <c r="AZ645" s="213">
        <f t="shared" si="734"/>
        <v>0.75583651304912702</v>
      </c>
      <c r="BA645" s="213">
        <f t="shared" si="725"/>
        <v>0.29682940615567988</v>
      </c>
      <c r="BB645" s="213">
        <f t="shared" si="726"/>
        <v>0.70317059384432001</v>
      </c>
      <c r="BC645" s="38">
        <v>0.300449629610263</v>
      </c>
      <c r="BD645" s="38">
        <f t="shared" si="727"/>
        <v>0.699550370389737</v>
      </c>
      <c r="BE645" s="38">
        <v>0.36075977436537099</v>
      </c>
      <c r="BF645" s="38">
        <f t="shared" si="727"/>
        <v>0.63924022563462901</v>
      </c>
      <c r="BG645" s="38">
        <v>0.24522239497730799</v>
      </c>
      <c r="BH645" s="38">
        <f t="shared" si="728"/>
        <v>0.75477760502269198</v>
      </c>
      <c r="BI645" s="38">
        <v>0.28891643497277852</v>
      </c>
      <c r="BJ645" s="38">
        <v>0.71108356502722148</v>
      </c>
      <c r="BK645" s="39">
        <v>0.29338352066493401</v>
      </c>
      <c r="BL645" s="39">
        <f t="shared" si="729"/>
        <v>0.70661647933506599</v>
      </c>
      <c r="BM645" s="39">
        <v>0.35348324151676502</v>
      </c>
      <c r="BN645" s="39">
        <f t="shared" si="730"/>
        <v>0.64651675848323498</v>
      </c>
      <c r="BO645" s="39">
        <v>0.236888644912081</v>
      </c>
      <c r="BP645" s="39">
        <f t="shared" si="718"/>
        <v>0.76311135508791894</v>
      </c>
      <c r="BQ645" s="39">
        <v>0.28121881361454276</v>
      </c>
      <c r="BR645" s="39">
        <f t="shared" si="731"/>
        <v>0.71878118638545718</v>
      </c>
      <c r="BS645" s="48">
        <v>0.89554598456614398</v>
      </c>
      <c r="BT645" s="49">
        <v>0.104454015433856</v>
      </c>
      <c r="BU645" s="219"/>
      <c r="CP645" s="21"/>
      <c r="CR645" s="21"/>
      <c r="CS645" s="22"/>
      <c r="CT645" s="22"/>
    </row>
    <row r="646" spans="38:98" x14ac:dyDescent="0.25">
      <c r="AL646" s="6">
        <v>639</v>
      </c>
      <c r="AM646" s="24">
        <v>0.30685077894691798</v>
      </c>
      <c r="AN646" s="24">
        <f t="shared" si="719"/>
        <v>0.69314922105308208</v>
      </c>
      <c r="AO646" s="24">
        <v>0.35838513210295297</v>
      </c>
      <c r="AP646" s="24">
        <f t="shared" si="720"/>
        <v>0.64161486789704703</v>
      </c>
      <c r="AQ646" s="24">
        <v>0.22214578005973801</v>
      </c>
      <c r="AR646" s="24">
        <f t="shared" si="721"/>
        <v>0.77785421994026205</v>
      </c>
      <c r="AS646" s="24">
        <f t="shared" si="722"/>
        <v>0.27973938068470322</v>
      </c>
      <c r="AT646" s="25">
        <f t="shared" si="767"/>
        <v>0.72026061931529672</v>
      </c>
      <c r="AU646" s="213">
        <v>0.31944249122851398</v>
      </c>
      <c r="AV646" s="213">
        <f t="shared" si="723"/>
        <v>0.68055750877148602</v>
      </c>
      <c r="AW646" s="213">
        <v>0.37239467354012901</v>
      </c>
      <c r="AX646" s="213">
        <f t="shared" ref="AX646" si="794">1-AW646</f>
        <v>0.62760532645987099</v>
      </c>
      <c r="AY646" s="213">
        <v>0.24453430631424</v>
      </c>
      <c r="AZ646" s="213">
        <f t="shared" si="734"/>
        <v>0.75546569368576</v>
      </c>
      <c r="BA646" s="213">
        <f t="shared" si="725"/>
        <v>0.29716372809961944</v>
      </c>
      <c r="BB646" s="213">
        <f t="shared" si="726"/>
        <v>0.70283627190038067</v>
      </c>
      <c r="BC646" s="38">
        <v>0.30074749289750002</v>
      </c>
      <c r="BD646" s="38">
        <f t="shared" si="727"/>
        <v>0.69925250710249998</v>
      </c>
      <c r="BE646" s="38">
        <v>0.36103837815046902</v>
      </c>
      <c r="BF646" s="38">
        <f t="shared" si="727"/>
        <v>0.63896162184953098</v>
      </c>
      <c r="BG646" s="38">
        <v>0.24559442679012999</v>
      </c>
      <c r="BH646" s="38">
        <f t="shared" si="728"/>
        <v>0.75440557320987001</v>
      </c>
      <c r="BI646" s="38">
        <v>0.28924398609629265</v>
      </c>
      <c r="BJ646" s="38">
        <v>0.71075601390370735</v>
      </c>
      <c r="BK646" s="39">
        <v>0.29367840757679597</v>
      </c>
      <c r="BL646" s="39">
        <f t="shared" si="729"/>
        <v>0.70632159242320403</v>
      </c>
      <c r="BM646" s="39">
        <v>0.35375515564981902</v>
      </c>
      <c r="BN646" s="39">
        <f t="shared" si="730"/>
        <v>0.64624484435018092</v>
      </c>
      <c r="BO646" s="39">
        <v>0.237251874510506</v>
      </c>
      <c r="BP646" s="39">
        <f t="shared" si="718"/>
        <v>0.762748125489494</v>
      </c>
      <c r="BQ646" s="39">
        <v>0.28153985442309792</v>
      </c>
      <c r="BR646" s="39">
        <f t="shared" si="731"/>
        <v>0.71846014557690219</v>
      </c>
      <c r="BS646" s="48">
        <v>0.89570730415813604</v>
      </c>
      <c r="BT646" s="49">
        <v>0.104292695841864</v>
      </c>
      <c r="BU646" s="219"/>
      <c r="CP646" s="21"/>
      <c r="CR646" s="21"/>
      <c r="CS646" s="22"/>
      <c r="CT646" s="22"/>
    </row>
    <row r="647" spans="38:98" x14ac:dyDescent="0.25">
      <c r="AL647" s="6">
        <v>640</v>
      </c>
      <c r="AM647" s="24">
        <v>0.30714701447905501</v>
      </c>
      <c r="AN647" s="24">
        <f t="shared" si="719"/>
        <v>0.69285298552094499</v>
      </c>
      <c r="AO647" s="24">
        <v>0.358649217702533</v>
      </c>
      <c r="AP647" s="24">
        <f t="shared" si="720"/>
        <v>0.641350782297467</v>
      </c>
      <c r="AQ647" s="24">
        <v>0.22248111847385099</v>
      </c>
      <c r="AR647" s="24">
        <f t="shared" si="721"/>
        <v>0.77751888152614901</v>
      </c>
      <c r="AS647" s="24">
        <f t="shared" si="722"/>
        <v>0.2800462090580611</v>
      </c>
      <c r="AT647" s="25">
        <f t="shared" si="767"/>
        <v>0.7199537909419389</v>
      </c>
      <c r="AU647" s="213">
        <v>0.31975139427825</v>
      </c>
      <c r="AV647" s="213">
        <f t="shared" si="723"/>
        <v>0.68024860572175005</v>
      </c>
      <c r="AW647" s="213">
        <v>0.37268968941951902</v>
      </c>
      <c r="AX647" s="213">
        <f t="shared" ref="AX647" si="795">1-AW647</f>
        <v>0.62731031058048092</v>
      </c>
      <c r="AY647" s="213">
        <v>0.24490502519600801</v>
      </c>
      <c r="AZ647" s="213">
        <f t="shared" si="734"/>
        <v>0.75509497480399201</v>
      </c>
      <c r="BA647" s="213">
        <f t="shared" si="725"/>
        <v>0.29749787238291059</v>
      </c>
      <c r="BB647" s="213">
        <f t="shared" si="726"/>
        <v>0.70250212761708941</v>
      </c>
      <c r="BC647" s="38">
        <v>0.30104517348223098</v>
      </c>
      <c r="BD647" s="38">
        <f t="shared" si="727"/>
        <v>0.69895482651776897</v>
      </c>
      <c r="BE647" s="38">
        <v>0.36131675096712701</v>
      </c>
      <c r="BF647" s="38">
        <f t="shared" si="727"/>
        <v>0.63868324903287299</v>
      </c>
      <c r="BG647" s="38">
        <v>0.245966344104569</v>
      </c>
      <c r="BH647" s="38">
        <f t="shared" si="728"/>
        <v>0.75403365589543103</v>
      </c>
      <c r="BI647" s="38">
        <v>0.28957137479003253</v>
      </c>
      <c r="BJ647" s="38">
        <v>0.71042862520996741</v>
      </c>
      <c r="BK647" s="39">
        <v>0.29397305412346197</v>
      </c>
      <c r="BL647" s="39">
        <f t="shared" si="729"/>
        <v>0.70602694587653803</v>
      </c>
      <c r="BM647" s="39">
        <v>0.35402686844313502</v>
      </c>
      <c r="BN647" s="39">
        <f t="shared" si="730"/>
        <v>0.64597313155686498</v>
      </c>
      <c r="BO647" s="39">
        <v>0.237614984787687</v>
      </c>
      <c r="BP647" s="39">
        <f t="shared" si="718"/>
        <v>0.76238501521231306</v>
      </c>
      <c r="BQ647" s="39">
        <v>0.28186071952253028</v>
      </c>
      <c r="BR647" s="39">
        <f t="shared" si="731"/>
        <v>0.71813928047746978</v>
      </c>
      <c r="BS647" s="48">
        <v>0.89586808769380499</v>
      </c>
      <c r="BT647" s="49">
        <v>0.10413191230619501</v>
      </c>
      <c r="BU647" s="219"/>
      <c r="CP647" s="21"/>
      <c r="CR647" s="21"/>
      <c r="CS647" s="22"/>
      <c r="CT647" s="22"/>
    </row>
    <row r="648" spans="38:98" x14ac:dyDescent="0.25">
      <c r="AL648" s="6">
        <v>641</v>
      </c>
      <c r="AM648" s="24">
        <v>0.30744289027708499</v>
      </c>
      <c r="AN648" s="24">
        <f t="shared" si="719"/>
        <v>0.69255710972291507</v>
      </c>
      <c r="AO648" s="24">
        <v>0.35891318557145802</v>
      </c>
      <c r="AP648" s="24">
        <f t="shared" si="720"/>
        <v>0.64108681442854198</v>
      </c>
      <c r="AQ648" s="24">
        <v>0.22281636993735901</v>
      </c>
      <c r="AR648" s="24">
        <f t="shared" si="721"/>
        <v>0.77718363006264102</v>
      </c>
      <c r="AS648" s="24">
        <f t="shared" si="722"/>
        <v>0.28035285883851685</v>
      </c>
      <c r="AT648" s="25">
        <f t="shared" si="767"/>
        <v>0.71964714116148321</v>
      </c>
      <c r="AU648" s="213">
        <v>0.32006005093587597</v>
      </c>
      <c r="AV648" s="213">
        <f t="shared" si="723"/>
        <v>0.67993994906412403</v>
      </c>
      <c r="AW648" s="213">
        <v>0.372984466575841</v>
      </c>
      <c r="AX648" s="213">
        <f t="shared" ref="AX648" si="796">1-AW648</f>
        <v>0.62701553342415894</v>
      </c>
      <c r="AY648" s="213">
        <v>0.24527564341529801</v>
      </c>
      <c r="AZ648" s="213">
        <f t="shared" si="734"/>
        <v>0.75472435658470194</v>
      </c>
      <c r="BA648" s="213">
        <f t="shared" si="725"/>
        <v>0.29783183907360211</v>
      </c>
      <c r="BB648" s="213">
        <f t="shared" si="726"/>
        <v>0.70216816092639789</v>
      </c>
      <c r="BC648" s="38">
        <v>0.30134267090313299</v>
      </c>
      <c r="BD648" s="38">
        <f t="shared" si="727"/>
        <v>0.69865732909686695</v>
      </c>
      <c r="BE648" s="38">
        <v>0.36159489298567898</v>
      </c>
      <c r="BF648" s="38">
        <f t="shared" si="727"/>
        <v>0.63840510701432107</v>
      </c>
      <c r="BG648" s="38">
        <v>0.24633814672337601</v>
      </c>
      <c r="BH648" s="38">
        <f t="shared" si="728"/>
        <v>0.75366185327662394</v>
      </c>
      <c r="BI648" s="38">
        <v>0.28989860085943037</v>
      </c>
      <c r="BJ648" s="38">
        <v>0.71010139914056958</v>
      </c>
      <c r="BK648" s="39">
        <v>0.29426746027531597</v>
      </c>
      <c r="BL648" s="39">
        <f t="shared" si="729"/>
        <v>0.70573253972468408</v>
      </c>
      <c r="BM648" s="39">
        <v>0.354298380029477</v>
      </c>
      <c r="BN648" s="39">
        <f t="shared" si="730"/>
        <v>0.645701619970523</v>
      </c>
      <c r="BO648" s="39">
        <v>0.23797797549090499</v>
      </c>
      <c r="BP648" s="39">
        <f t="shared" ref="BP648:BP711" si="797">1-BO648</f>
        <v>0.76202202450909495</v>
      </c>
      <c r="BQ648" s="39">
        <v>0.28218140881794396</v>
      </c>
      <c r="BR648" s="39">
        <f t="shared" si="731"/>
        <v>0.71781859118205604</v>
      </c>
      <c r="BS648" s="48">
        <v>0.896028337058001</v>
      </c>
      <c r="BT648" s="49">
        <v>0.103971662941999</v>
      </c>
      <c r="BU648" s="219"/>
      <c r="CP648" s="21"/>
      <c r="CR648" s="21"/>
      <c r="CS648" s="22"/>
      <c r="CT648" s="22"/>
    </row>
    <row r="649" spans="38:98" x14ac:dyDescent="0.25">
      <c r="AL649" s="6">
        <v>642</v>
      </c>
      <c r="AM649" s="24">
        <v>0.30773840793580998</v>
      </c>
      <c r="AN649" s="24">
        <f t="shared" ref="AN649:AN712" si="798">1-AM649</f>
        <v>0.69226159206419002</v>
      </c>
      <c r="AO649" s="24">
        <v>0.35917703514348098</v>
      </c>
      <c r="AP649" s="24">
        <f t="shared" ref="AP649:AP712" si="799">1-AO649</f>
        <v>0.64082296485651902</v>
      </c>
      <c r="AQ649" s="24">
        <v>0.22315153442779101</v>
      </c>
      <c r="AR649" s="24">
        <f t="shared" ref="AR649:AR712" si="800">1-AQ649</f>
        <v>0.77684846557220899</v>
      </c>
      <c r="AS649" s="24">
        <f t="shared" ref="AS649:AS712" si="801">(AO649*0.23)+(AM649*0.31)+(AQ649*0.46)</f>
        <v>0.28065933037988555</v>
      </c>
      <c r="AT649" s="25">
        <f t="shared" si="767"/>
        <v>0.71934066962011445</v>
      </c>
      <c r="AU649" s="213">
        <v>0.32036846149092602</v>
      </c>
      <c r="AV649" s="213">
        <f t="shared" ref="AV649:AV712" si="802">1-AU649</f>
        <v>0.67963153850907398</v>
      </c>
      <c r="AW649" s="213">
        <v>0.37327900527647301</v>
      </c>
      <c r="AX649" s="213">
        <f t="shared" ref="AX649" si="803">1-AW649</f>
        <v>0.62672099472352705</v>
      </c>
      <c r="AY649" s="213">
        <v>0.245646160791231</v>
      </c>
      <c r="AZ649" s="213">
        <f t="shared" si="734"/>
        <v>0.75435383920876897</v>
      </c>
      <c r="BA649" s="213">
        <f t="shared" ref="BA649:BA712" si="804">(AW649*0.23)+(AU649*0.31)+(AY649*0.46)</f>
        <v>0.29816562823974213</v>
      </c>
      <c r="BB649" s="213">
        <f t="shared" ref="BB649:BB712" si="805">(AX649*0.23)+(AV649*0.31)+(AZ649*0.46)</f>
        <v>0.70183437176025787</v>
      </c>
      <c r="BC649" s="38">
        <v>0.30163998469888398</v>
      </c>
      <c r="BD649" s="38">
        <f t="shared" ref="BD649:BF712" si="806">1-BC649</f>
        <v>0.69836001530111602</v>
      </c>
      <c r="BE649" s="38">
        <v>0.36187280437646102</v>
      </c>
      <c r="BF649" s="38">
        <f t="shared" si="806"/>
        <v>0.63812719562353903</v>
      </c>
      <c r="BG649" s="38">
        <v>0.246709834449304</v>
      </c>
      <c r="BH649" s="38">
        <f t="shared" ref="BH649:BH712" si="807">1-BG649</f>
        <v>0.75329016555069606</v>
      </c>
      <c r="BI649" s="38">
        <v>0.2902256641099199</v>
      </c>
      <c r="BJ649" s="38">
        <v>0.7097743358900801</v>
      </c>
      <c r="BK649" s="39">
        <v>0.29456162600274299</v>
      </c>
      <c r="BL649" s="39">
        <f t="shared" ref="BL649:BL712" si="808">1-BK649</f>
        <v>0.70543837399725695</v>
      </c>
      <c r="BM649" s="39">
        <v>0.35456969054161103</v>
      </c>
      <c r="BN649" s="39">
        <f t="shared" ref="BN649:BN712" si="809">1-BM649</f>
        <v>0.64543030945838897</v>
      </c>
      <c r="BO649" s="39">
        <v>0.23834084636743999</v>
      </c>
      <c r="BP649" s="39">
        <f t="shared" si="797"/>
        <v>0.76165915363255998</v>
      </c>
      <c r="BQ649" s="39">
        <v>0.28250192221444326</v>
      </c>
      <c r="BR649" s="39">
        <f t="shared" ref="BR649:BR712" si="810">(BN649*0.23)+(BL649*0.31)+(BP649*0.46)</f>
        <v>0.71749807778555663</v>
      </c>
      <c r="BS649" s="48">
        <v>0.896188054135578</v>
      </c>
      <c r="BT649" s="49">
        <v>0.103811945864422</v>
      </c>
      <c r="BU649" s="219"/>
      <c r="CP649" s="21"/>
      <c r="CR649" s="21"/>
      <c r="CS649" s="22"/>
      <c r="CT649" s="22"/>
    </row>
    <row r="650" spans="38:98" x14ac:dyDescent="0.25">
      <c r="AL650" s="6">
        <v>643</v>
      </c>
      <c r="AM650" s="24">
        <v>0.30803356905003199</v>
      </c>
      <c r="AN650" s="24">
        <f t="shared" si="798"/>
        <v>0.69196643094996801</v>
      </c>
      <c r="AO650" s="24">
        <v>0.35944076585235402</v>
      </c>
      <c r="AP650" s="24">
        <f t="shared" si="799"/>
        <v>0.64055923414764604</v>
      </c>
      <c r="AQ650" s="24">
        <v>0.223486611922672</v>
      </c>
      <c r="AR650" s="24">
        <f t="shared" si="800"/>
        <v>0.77651338807732806</v>
      </c>
      <c r="AS650" s="24">
        <f t="shared" si="801"/>
        <v>0.28096562403598047</v>
      </c>
      <c r="AT650" s="25">
        <f t="shared" si="767"/>
        <v>0.71903437596401965</v>
      </c>
      <c r="AU650" s="213">
        <v>0.32067662623293602</v>
      </c>
      <c r="AV650" s="213">
        <f t="shared" si="802"/>
        <v>0.67932337376706398</v>
      </c>
      <c r="AW650" s="213">
        <v>0.373573305788792</v>
      </c>
      <c r="AX650" s="213">
        <f t="shared" ref="AX650" si="811">1-AW650</f>
        <v>0.626426694211208</v>
      </c>
      <c r="AY650" s="213">
        <v>0.24601657714292699</v>
      </c>
      <c r="AZ650" s="213">
        <f t="shared" si="734"/>
        <v>0.75398342285707298</v>
      </c>
      <c r="BA650" s="213">
        <f t="shared" si="804"/>
        <v>0.29849923994937877</v>
      </c>
      <c r="BB650" s="213">
        <f t="shared" si="805"/>
        <v>0.70150076005062134</v>
      </c>
      <c r="BC650" s="38">
        <v>0.30193711440816201</v>
      </c>
      <c r="BD650" s="38">
        <f t="shared" si="806"/>
        <v>0.69806288559183804</v>
      </c>
      <c r="BE650" s="38">
        <v>0.36215048530980998</v>
      </c>
      <c r="BF650" s="38">
        <f t="shared" si="806"/>
        <v>0.63784951469019002</v>
      </c>
      <c r="BG650" s="38">
        <v>0.24708140708510801</v>
      </c>
      <c r="BH650" s="38">
        <f t="shared" si="807"/>
        <v>0.75291859291489205</v>
      </c>
      <c r="BI650" s="38">
        <v>0.29055256434693622</v>
      </c>
      <c r="BJ650" s="38">
        <v>0.7094474356530639</v>
      </c>
      <c r="BK650" s="39">
        <v>0.294855551276128</v>
      </c>
      <c r="BL650" s="39">
        <f t="shared" si="808"/>
        <v>0.70514444872387205</v>
      </c>
      <c r="BM650" s="39">
        <v>0.35484080011229902</v>
      </c>
      <c r="BN650" s="39">
        <f t="shared" si="809"/>
        <v>0.64515919988770098</v>
      </c>
      <c r="BO650" s="39">
        <v>0.23870359716457401</v>
      </c>
      <c r="BP650" s="39">
        <f t="shared" si="797"/>
        <v>0.76129640283542599</v>
      </c>
      <c r="BQ650" s="39">
        <v>0.28282225961713248</v>
      </c>
      <c r="BR650" s="39">
        <f t="shared" si="810"/>
        <v>0.71717774038286763</v>
      </c>
      <c r="BS650" s="48">
        <v>0.89634724081138595</v>
      </c>
      <c r="BT650" s="49">
        <v>0.103652759188614</v>
      </c>
      <c r="BU650" s="219"/>
      <c r="CP650" s="21"/>
      <c r="CR650" s="21"/>
      <c r="CS650" s="22"/>
      <c r="CT650" s="22"/>
    </row>
    <row r="651" spans="38:98" x14ac:dyDescent="0.25">
      <c r="AL651" s="6">
        <v>644</v>
      </c>
      <c r="AM651" s="24">
        <v>0.30832837521455297</v>
      </c>
      <c r="AN651" s="24">
        <f t="shared" si="798"/>
        <v>0.69167162478544708</v>
      </c>
      <c r="AO651" s="24">
        <v>0.35970437713183101</v>
      </c>
      <c r="AP651" s="24">
        <f t="shared" si="799"/>
        <v>0.64029562286816899</v>
      </c>
      <c r="AQ651" s="24">
        <v>0.223821602399531</v>
      </c>
      <c r="AR651" s="24">
        <f t="shared" si="800"/>
        <v>0.77617839760046903</v>
      </c>
      <c r="AS651" s="24">
        <f t="shared" si="801"/>
        <v>0.28127174016061685</v>
      </c>
      <c r="AT651" s="25">
        <f t="shared" si="767"/>
        <v>0.71872825983938327</v>
      </c>
      <c r="AU651" s="213">
        <v>0.32098454545144001</v>
      </c>
      <c r="AV651" s="213">
        <f t="shared" si="802"/>
        <v>0.67901545454856005</v>
      </c>
      <c r="AW651" s="213">
        <v>0.37386736838017798</v>
      </c>
      <c r="AX651" s="213">
        <f t="shared" ref="AX651" si="812">1-AW651</f>
        <v>0.62613263161982202</v>
      </c>
      <c r="AY651" s="213">
        <v>0.246386892289506</v>
      </c>
      <c r="AZ651" s="213">
        <f t="shared" ref="AZ651:AZ714" si="813">1-AY651</f>
        <v>0.75361310771049395</v>
      </c>
      <c r="BA651" s="213">
        <f t="shared" si="804"/>
        <v>0.29883267427056009</v>
      </c>
      <c r="BB651" s="213">
        <f t="shared" si="805"/>
        <v>0.70116732572943996</v>
      </c>
      <c r="BC651" s="38">
        <v>0.302234059569644</v>
      </c>
      <c r="BD651" s="38">
        <f t="shared" si="806"/>
        <v>0.697765940430356</v>
      </c>
      <c r="BE651" s="38">
        <v>0.36242793595605999</v>
      </c>
      <c r="BF651" s="38">
        <f t="shared" si="806"/>
        <v>0.63757206404393996</v>
      </c>
      <c r="BG651" s="38">
        <v>0.24745286443354</v>
      </c>
      <c r="BH651" s="38">
        <f t="shared" si="807"/>
        <v>0.75254713556646002</v>
      </c>
      <c r="BI651" s="38">
        <v>0.29087930137591184</v>
      </c>
      <c r="BJ651" s="38">
        <v>0.70912069862408811</v>
      </c>
      <c r="BK651" s="39">
        <v>0.29514923606585602</v>
      </c>
      <c r="BL651" s="39">
        <f t="shared" si="808"/>
        <v>0.70485076393414392</v>
      </c>
      <c r="BM651" s="39">
        <v>0.35511170887430799</v>
      </c>
      <c r="BN651" s="39">
        <f t="shared" si="809"/>
        <v>0.64488829112569201</v>
      </c>
      <c r="BO651" s="39">
        <v>0.23906622762958499</v>
      </c>
      <c r="BP651" s="39">
        <f t="shared" si="797"/>
        <v>0.76093377237041504</v>
      </c>
      <c r="BQ651" s="39">
        <v>0.2831424209311153</v>
      </c>
      <c r="BR651" s="39">
        <f t="shared" si="810"/>
        <v>0.7168575790688847</v>
      </c>
      <c r="BS651" s="48">
        <v>0.89650589897027699</v>
      </c>
      <c r="BT651" s="42">
        <v>0.10349410102972301</v>
      </c>
      <c r="BU651" s="219"/>
      <c r="CP651" s="21"/>
      <c r="CR651" s="21"/>
      <c r="CS651" s="22"/>
      <c r="CT651" s="22"/>
    </row>
    <row r="652" spans="38:98" x14ac:dyDescent="0.25">
      <c r="AL652" s="6">
        <v>645</v>
      </c>
      <c r="AM652" s="24">
        <v>0.30862282802417501</v>
      </c>
      <c r="AN652" s="24">
        <f t="shared" si="798"/>
        <v>0.69137717197582504</v>
      </c>
      <c r="AO652" s="24">
        <v>0.35996786841566403</v>
      </c>
      <c r="AP652" s="24">
        <f t="shared" si="799"/>
        <v>0.64003213158433603</v>
      </c>
      <c r="AQ652" s="24">
        <v>0.224156505835893</v>
      </c>
      <c r="AR652" s="24">
        <f t="shared" si="800"/>
        <v>0.77584349416410703</v>
      </c>
      <c r="AS652" s="24">
        <f t="shared" si="801"/>
        <v>0.28157767910760778</v>
      </c>
      <c r="AT652" s="25">
        <f t="shared" si="767"/>
        <v>0.71842232089239233</v>
      </c>
      <c r="AU652" s="213">
        <v>0.32129221943597402</v>
      </c>
      <c r="AV652" s="213">
        <f t="shared" si="802"/>
        <v>0.67870778056402603</v>
      </c>
      <c r="AW652" s="213">
        <v>0.37416119331800801</v>
      </c>
      <c r="AX652" s="213">
        <f t="shared" ref="AX652" si="814">1-AW652</f>
        <v>0.62583880668199199</v>
      </c>
      <c r="AY652" s="213">
        <v>0.24675710605008899</v>
      </c>
      <c r="AZ652" s="213">
        <f t="shared" si="813"/>
        <v>0.75324289394991095</v>
      </c>
      <c r="BA652" s="213">
        <f t="shared" si="804"/>
        <v>0.29916593127133473</v>
      </c>
      <c r="BB652" s="213">
        <f t="shared" si="805"/>
        <v>0.70083406872866527</v>
      </c>
      <c r="BC652" s="38">
        <v>0.30253081972200901</v>
      </c>
      <c r="BD652" s="38">
        <f t="shared" si="806"/>
        <v>0.69746918027799099</v>
      </c>
      <c r="BE652" s="38">
        <v>0.36270515648554702</v>
      </c>
      <c r="BF652" s="38">
        <f t="shared" si="806"/>
        <v>0.63729484351445298</v>
      </c>
      <c r="BG652" s="38">
        <v>0.24782420629735399</v>
      </c>
      <c r="BH652" s="38">
        <f t="shared" si="807"/>
        <v>0.75217579370264598</v>
      </c>
      <c r="BI652" s="38">
        <v>0.29120587500228146</v>
      </c>
      <c r="BJ652" s="38">
        <v>0.70879412499771854</v>
      </c>
      <c r="BK652" s="39">
        <v>0.29544268034231203</v>
      </c>
      <c r="BL652" s="39">
        <f t="shared" si="808"/>
        <v>0.70455731965768797</v>
      </c>
      <c r="BM652" s="39">
        <v>0.35538241696040201</v>
      </c>
      <c r="BN652" s="39">
        <f t="shared" si="809"/>
        <v>0.64461758303959793</v>
      </c>
      <c r="BO652" s="39">
        <v>0.23942873750975499</v>
      </c>
      <c r="BP652" s="39">
        <f t="shared" si="797"/>
        <v>0.76057126249024498</v>
      </c>
      <c r="BQ652" s="39">
        <v>0.28346240606149653</v>
      </c>
      <c r="BR652" s="39">
        <f t="shared" si="810"/>
        <v>0.71653759393850347</v>
      </c>
      <c r="BS652" s="48">
        <v>0.89666403049710297</v>
      </c>
      <c r="BT652" s="49">
        <v>0.103335969502897</v>
      </c>
      <c r="BU652" s="219"/>
      <c r="CP652" s="21"/>
      <c r="CR652" s="21"/>
      <c r="CS652" s="22"/>
      <c r="CT652" s="22"/>
    </row>
    <row r="653" spans="38:98" x14ac:dyDescent="0.25">
      <c r="AL653" s="6">
        <v>646</v>
      </c>
      <c r="AM653" s="24">
        <v>0.3089169290737</v>
      </c>
      <c r="AN653" s="24">
        <f t="shared" si="798"/>
        <v>0.69108307092630006</v>
      </c>
      <c r="AO653" s="24">
        <v>0.36023123913760802</v>
      </c>
      <c r="AP653" s="24">
        <f t="shared" si="799"/>
        <v>0.63976876086239198</v>
      </c>
      <c r="AQ653" s="24">
        <v>0.224491322209286</v>
      </c>
      <c r="AR653" s="24">
        <f t="shared" si="800"/>
        <v>0.77550867779071397</v>
      </c>
      <c r="AS653" s="24">
        <f t="shared" si="801"/>
        <v>0.28188344123076842</v>
      </c>
      <c r="AT653" s="25">
        <f t="shared" si="767"/>
        <v>0.71811655876923164</v>
      </c>
      <c r="AU653" s="213">
        <v>0.32159964847607198</v>
      </c>
      <c r="AV653" s="213">
        <f t="shared" si="802"/>
        <v>0.67840035152392808</v>
      </c>
      <c r="AW653" s="213">
        <v>0.37445478086966</v>
      </c>
      <c r="AX653" s="213">
        <f t="shared" ref="AX653" si="815">1-AW653</f>
        <v>0.62554521913034</v>
      </c>
      <c r="AY653" s="213">
        <v>0.24712721824379599</v>
      </c>
      <c r="AZ653" s="213">
        <f t="shared" si="813"/>
        <v>0.75287278175620398</v>
      </c>
      <c r="BA653" s="213">
        <f t="shared" si="804"/>
        <v>0.29949901101975029</v>
      </c>
      <c r="BB653" s="213">
        <f t="shared" si="805"/>
        <v>0.70050098898024982</v>
      </c>
      <c r="BC653" s="38">
        <v>0.30282739440393502</v>
      </c>
      <c r="BD653" s="38">
        <f t="shared" si="806"/>
        <v>0.69717260559606498</v>
      </c>
      <c r="BE653" s="38">
        <v>0.36298214706860799</v>
      </c>
      <c r="BF653" s="38">
        <f t="shared" si="806"/>
        <v>0.63701785293139201</v>
      </c>
      <c r="BG653" s="38">
        <v>0.24819543247930201</v>
      </c>
      <c r="BH653" s="38">
        <f t="shared" si="807"/>
        <v>0.75180456752069802</v>
      </c>
      <c r="BI653" s="38">
        <v>0.2915322850314786</v>
      </c>
      <c r="BJ653" s="38">
        <v>0.70846771496852146</v>
      </c>
      <c r="BK653" s="39">
        <v>0.29573588407588097</v>
      </c>
      <c r="BL653" s="39">
        <f t="shared" si="808"/>
        <v>0.70426411592411897</v>
      </c>
      <c r="BM653" s="39">
        <v>0.35565292450334501</v>
      </c>
      <c r="BN653" s="39">
        <f t="shared" si="809"/>
        <v>0.64434707549665493</v>
      </c>
      <c r="BO653" s="39">
        <v>0.23979112655236501</v>
      </c>
      <c r="BP653" s="39">
        <f t="shared" si="797"/>
        <v>0.76020887344763499</v>
      </c>
      <c r="BQ653" s="39">
        <v>0.2837822149133804</v>
      </c>
      <c r="BR653" s="39">
        <f t="shared" si="810"/>
        <v>0.7162177850866196</v>
      </c>
      <c r="BS653" s="48">
        <v>0.89682163727671504</v>
      </c>
      <c r="BT653" s="49">
        <v>0.103178362723285</v>
      </c>
      <c r="BU653" s="219"/>
      <c r="CP653" s="21"/>
      <c r="CR653" s="21"/>
      <c r="CS653" s="22"/>
      <c r="CT653" s="22"/>
    </row>
    <row r="654" spans="38:98" x14ac:dyDescent="0.25">
      <c r="AL654" s="6">
        <v>647</v>
      </c>
      <c r="AM654" s="24">
        <v>0.30921067995793</v>
      </c>
      <c r="AN654" s="24">
        <f t="shared" si="798"/>
        <v>0.69078932004207005</v>
      </c>
      <c r="AO654" s="24">
        <v>0.36049448873141399</v>
      </c>
      <c r="AP654" s="24">
        <f t="shared" si="799"/>
        <v>0.63950551126858601</v>
      </c>
      <c r="AQ654" s="24">
        <v>0.224826051497237</v>
      </c>
      <c r="AR654" s="24">
        <f t="shared" si="800"/>
        <v>0.775173948502763</v>
      </c>
      <c r="AS654" s="24">
        <f t="shared" si="801"/>
        <v>0.28218902688391256</v>
      </c>
      <c r="AT654" s="25">
        <f t="shared" si="767"/>
        <v>0.71781097311608755</v>
      </c>
      <c r="AU654" s="213">
        <v>0.32190683286126998</v>
      </c>
      <c r="AV654" s="213">
        <f t="shared" si="802"/>
        <v>0.67809316713873002</v>
      </c>
      <c r="AW654" s="213">
        <v>0.374748131302513</v>
      </c>
      <c r="AX654" s="213">
        <f t="shared" ref="AX654" si="816">1-AW654</f>
        <v>0.62525186869748706</v>
      </c>
      <c r="AY654" s="213">
        <v>0.247497228689747</v>
      </c>
      <c r="AZ654" s="213">
        <f t="shared" si="813"/>
        <v>0.752502771310253</v>
      </c>
      <c r="BA654" s="213">
        <f t="shared" si="804"/>
        <v>0.2998319135838553</v>
      </c>
      <c r="BB654" s="213">
        <f t="shared" si="805"/>
        <v>0.70016808641614481</v>
      </c>
      <c r="BC654" s="38">
        <v>0.30312378315409799</v>
      </c>
      <c r="BD654" s="38">
        <f t="shared" si="806"/>
        <v>0.69687621684590195</v>
      </c>
      <c r="BE654" s="38">
        <v>0.36325890787557802</v>
      </c>
      <c r="BF654" s="38">
        <f t="shared" si="806"/>
        <v>0.63674109212442198</v>
      </c>
      <c r="BG654" s="38">
        <v>0.24856654278213799</v>
      </c>
      <c r="BH654" s="38">
        <f t="shared" si="807"/>
        <v>0.75143345721786203</v>
      </c>
      <c r="BI654" s="38">
        <v>0.29185853126893679</v>
      </c>
      <c r="BJ654" s="38">
        <v>0.70814146873106321</v>
      </c>
      <c r="BK654" s="39">
        <v>0.296028847236948</v>
      </c>
      <c r="BL654" s="39">
        <f t="shared" si="808"/>
        <v>0.703971152763052</v>
      </c>
      <c r="BM654" s="39">
        <v>0.355923231635902</v>
      </c>
      <c r="BN654" s="39">
        <f t="shared" si="809"/>
        <v>0.644076768364098</v>
      </c>
      <c r="BO654" s="39">
        <v>0.240153394504694</v>
      </c>
      <c r="BP654" s="39">
        <f t="shared" si="797"/>
        <v>0.75984660549530603</v>
      </c>
      <c r="BQ654" s="39">
        <v>0.28410184739187061</v>
      </c>
      <c r="BR654" s="39">
        <f t="shared" si="810"/>
        <v>0.7158981526081295</v>
      </c>
      <c r="BS654" s="48">
        <v>0.89697872119396604</v>
      </c>
      <c r="BT654" s="49">
        <v>0.103021278806034</v>
      </c>
      <c r="BU654" s="219"/>
      <c r="CP654" s="21"/>
      <c r="CR654" s="21"/>
      <c r="CS654" s="22"/>
      <c r="CT654" s="22"/>
    </row>
    <row r="655" spans="38:98" x14ac:dyDescent="0.25">
      <c r="AL655" s="6">
        <v>648</v>
      </c>
      <c r="AM655" s="24">
        <v>0.30950408227166798</v>
      </c>
      <c r="AN655" s="24">
        <f t="shared" si="798"/>
        <v>0.69049591772833208</v>
      </c>
      <c r="AO655" s="24">
        <v>0.360757616630836</v>
      </c>
      <c r="AP655" s="24">
        <f t="shared" si="799"/>
        <v>0.63924238336916406</v>
      </c>
      <c r="AQ655" s="24">
        <v>0.22516069367727301</v>
      </c>
      <c r="AR655" s="24">
        <f t="shared" si="800"/>
        <v>0.77483930632272702</v>
      </c>
      <c r="AS655" s="24">
        <f t="shared" si="801"/>
        <v>0.28249443642085492</v>
      </c>
      <c r="AT655" s="25">
        <f t="shared" si="767"/>
        <v>0.71750556357914519</v>
      </c>
      <c r="AU655" s="213">
        <v>0.32221377288110098</v>
      </c>
      <c r="AV655" s="213">
        <f t="shared" si="802"/>
        <v>0.67778622711889902</v>
      </c>
      <c r="AW655" s="213">
        <v>0.37504124488394402</v>
      </c>
      <c r="AX655" s="213">
        <f t="shared" ref="AX655" si="817">1-AW655</f>
        <v>0.62495875511605603</v>
      </c>
      <c r="AY655" s="213">
        <v>0.24786713720706299</v>
      </c>
      <c r="AZ655" s="213">
        <f t="shared" si="813"/>
        <v>0.75213286279293701</v>
      </c>
      <c r="BA655" s="213">
        <f t="shared" si="804"/>
        <v>0.30016463903169743</v>
      </c>
      <c r="BB655" s="213">
        <f t="shared" si="805"/>
        <v>0.69983536096830257</v>
      </c>
      <c r="BC655" s="38">
        <v>0.30341998551117799</v>
      </c>
      <c r="BD655" s="38">
        <f t="shared" si="806"/>
        <v>0.69658001448882201</v>
      </c>
      <c r="BE655" s="38">
        <v>0.36353543907679098</v>
      </c>
      <c r="BF655" s="38">
        <f t="shared" si="806"/>
        <v>0.63646456092320902</v>
      </c>
      <c r="BG655" s="38">
        <v>0.24893753700861401</v>
      </c>
      <c r="BH655" s="38">
        <f t="shared" si="807"/>
        <v>0.75106246299138602</v>
      </c>
      <c r="BI655" s="38">
        <v>0.29218461352008956</v>
      </c>
      <c r="BJ655" s="38">
        <v>0.7078153864799106</v>
      </c>
      <c r="BK655" s="39">
        <v>0.29632156979589802</v>
      </c>
      <c r="BL655" s="39">
        <f t="shared" si="808"/>
        <v>0.70367843020410192</v>
      </c>
      <c r="BM655" s="39">
        <v>0.35619333849083801</v>
      </c>
      <c r="BN655" s="39">
        <f t="shared" si="809"/>
        <v>0.64380666150916199</v>
      </c>
      <c r="BO655" s="39">
        <v>0.24051554111402201</v>
      </c>
      <c r="BP655" s="39">
        <f t="shared" si="797"/>
        <v>0.75948445888597793</v>
      </c>
      <c r="BQ655" s="39">
        <v>0.28442130340207128</v>
      </c>
      <c r="BR655" s="39">
        <f t="shared" si="810"/>
        <v>0.71557869659792872</v>
      </c>
      <c r="BS655" s="48">
        <v>0.89713528413370702</v>
      </c>
      <c r="BT655" s="49">
        <v>0.10286471586629301</v>
      </c>
      <c r="BU655" s="219"/>
      <c r="CP655" s="21"/>
      <c r="CR655" s="21"/>
      <c r="CS655" s="22"/>
      <c r="CT655" s="22"/>
    </row>
    <row r="656" spans="38:98" x14ac:dyDescent="0.25">
      <c r="AL656" s="6">
        <v>649</v>
      </c>
      <c r="AM656" s="24">
        <v>0.309797137609715</v>
      </c>
      <c r="AN656" s="24">
        <f t="shared" si="798"/>
        <v>0.69020286239028494</v>
      </c>
      <c r="AO656" s="24">
        <v>0.361020622269628</v>
      </c>
      <c r="AP656" s="24">
        <f t="shared" si="799"/>
        <v>0.63897937773037206</v>
      </c>
      <c r="AQ656" s="24">
        <v>0.225495248726922</v>
      </c>
      <c r="AR656" s="24">
        <f t="shared" si="800"/>
        <v>0.77450475127307805</v>
      </c>
      <c r="AS656" s="24">
        <f t="shared" si="801"/>
        <v>0.28279967019541019</v>
      </c>
      <c r="AT656" s="25">
        <f t="shared" si="767"/>
        <v>0.71720032980458981</v>
      </c>
      <c r="AU656" s="213">
        <v>0.32252046882510299</v>
      </c>
      <c r="AV656" s="213">
        <f t="shared" si="802"/>
        <v>0.67747953117489701</v>
      </c>
      <c r="AW656" s="213">
        <v>0.37533412188133197</v>
      </c>
      <c r="AX656" s="213">
        <f t="shared" ref="AX656" si="818">1-AW656</f>
        <v>0.62466587811866803</v>
      </c>
      <c r="AY656" s="213">
        <v>0.24823694361486401</v>
      </c>
      <c r="AZ656" s="213">
        <f t="shared" si="813"/>
        <v>0.75176305638513596</v>
      </c>
      <c r="BA656" s="213">
        <f t="shared" si="804"/>
        <v>0.30049718743132575</v>
      </c>
      <c r="BB656" s="213">
        <f t="shared" si="805"/>
        <v>0.6995028125686743</v>
      </c>
      <c r="BC656" s="38">
        <v>0.30371600101385199</v>
      </c>
      <c r="BD656" s="38">
        <f t="shared" si="806"/>
        <v>0.69628399898614801</v>
      </c>
      <c r="BE656" s="38">
        <v>0.363811740842586</v>
      </c>
      <c r="BF656" s="38">
        <f t="shared" si="806"/>
        <v>0.63618825915741395</v>
      </c>
      <c r="BG656" s="38">
        <v>0.24930841496148401</v>
      </c>
      <c r="BH656" s="38">
        <f t="shared" si="807"/>
        <v>0.75069158503851596</v>
      </c>
      <c r="BI656" s="38">
        <v>0.29251053159037155</v>
      </c>
      <c r="BJ656" s="38">
        <v>0.70748946840962845</v>
      </c>
      <c r="BK656" s="39">
        <v>0.296614051723116</v>
      </c>
      <c r="BL656" s="39">
        <f t="shared" si="808"/>
        <v>0.70338594827688405</v>
      </c>
      <c r="BM656" s="39">
        <v>0.35646324520091699</v>
      </c>
      <c r="BN656" s="39">
        <f t="shared" si="809"/>
        <v>0.64353675479908301</v>
      </c>
      <c r="BO656" s="39">
        <v>0.240877566127631</v>
      </c>
      <c r="BP656" s="39">
        <f t="shared" si="797"/>
        <v>0.759122433872369</v>
      </c>
      <c r="BQ656" s="39">
        <v>0.2847405828490871</v>
      </c>
      <c r="BR656" s="39">
        <f t="shared" si="810"/>
        <v>0.71525941715091301</v>
      </c>
      <c r="BS656" s="48">
        <v>0.89729132798078903</v>
      </c>
      <c r="BT656" s="49">
        <v>0.10270867201921099</v>
      </c>
      <c r="BU656" s="219"/>
      <c r="CP656" s="21"/>
      <c r="CR656" s="21"/>
      <c r="CS656" s="22"/>
      <c r="CT656" s="22"/>
    </row>
    <row r="657" spans="38:98" x14ac:dyDescent="0.25">
      <c r="AL657" s="6">
        <v>650</v>
      </c>
      <c r="AM657" s="24">
        <v>0.31008984756687302</v>
      </c>
      <c r="AN657" s="24">
        <f t="shared" si="798"/>
        <v>0.68991015243312703</v>
      </c>
      <c r="AO657" s="24">
        <v>0.361283505081541</v>
      </c>
      <c r="AP657" s="24">
        <f t="shared" si="799"/>
        <v>0.63871649491845894</v>
      </c>
      <c r="AQ657" s="24">
        <v>0.22582971662370899</v>
      </c>
      <c r="AR657" s="24">
        <f t="shared" si="800"/>
        <v>0.77417028337629101</v>
      </c>
      <c r="AS657" s="24">
        <f t="shared" si="801"/>
        <v>0.28310472856139118</v>
      </c>
      <c r="AT657" s="25">
        <f t="shared" si="767"/>
        <v>0.71689527143860876</v>
      </c>
      <c r="AU657" s="213">
        <v>0.32282692098280802</v>
      </c>
      <c r="AV657" s="213">
        <f t="shared" si="802"/>
        <v>0.67717307901719193</v>
      </c>
      <c r="AW657" s="213">
        <v>0.37562676256205502</v>
      </c>
      <c r="AX657" s="213">
        <f t="shared" ref="AX657" si="819">1-AW657</f>
        <v>0.62437323743794493</v>
      </c>
      <c r="AY657" s="213">
        <v>0.24860664773227101</v>
      </c>
      <c r="AZ657" s="213">
        <f t="shared" si="813"/>
        <v>0.75139335226772896</v>
      </c>
      <c r="BA657" s="213">
        <f t="shared" si="804"/>
        <v>0.30082955885078777</v>
      </c>
      <c r="BB657" s="213">
        <f t="shared" si="805"/>
        <v>0.69917044114921212</v>
      </c>
      <c r="BC657" s="38">
        <v>0.304011829200799</v>
      </c>
      <c r="BD657" s="38">
        <f t="shared" si="806"/>
        <v>0.69598817079920106</v>
      </c>
      <c r="BE657" s="38">
        <v>0.36408781334329599</v>
      </c>
      <c r="BF657" s="38">
        <f t="shared" si="806"/>
        <v>0.63591218665670401</v>
      </c>
      <c r="BG657" s="38">
        <v>0.24967917644350199</v>
      </c>
      <c r="BH657" s="38">
        <f t="shared" si="807"/>
        <v>0.75032082355649798</v>
      </c>
      <c r="BI657" s="38">
        <v>0.29283628528521666</v>
      </c>
      <c r="BJ657" s="38">
        <v>0.70716371471478334</v>
      </c>
      <c r="BK657" s="39">
        <v>0.29690629298898702</v>
      </c>
      <c r="BL657" s="39">
        <f t="shared" si="808"/>
        <v>0.70309370701101304</v>
      </c>
      <c r="BM657" s="39">
        <v>0.35673295189890403</v>
      </c>
      <c r="BN657" s="39">
        <f t="shared" si="809"/>
        <v>0.64326704810109603</v>
      </c>
      <c r="BO657" s="39">
        <v>0.24123946929280099</v>
      </c>
      <c r="BP657" s="39">
        <f t="shared" si="797"/>
        <v>0.75876053070719895</v>
      </c>
      <c r="BQ657" s="39">
        <v>0.28505968563802236</v>
      </c>
      <c r="BR657" s="39">
        <f t="shared" si="810"/>
        <v>0.71494031436197769</v>
      </c>
      <c r="BS657" s="48">
        <v>0.89744685462006502</v>
      </c>
      <c r="BT657" s="49">
        <v>0.102553145379935</v>
      </c>
      <c r="BU657" s="219"/>
      <c r="CP657" s="21"/>
      <c r="CR657" s="21"/>
      <c r="CS657" s="22"/>
      <c r="CT657" s="22"/>
    </row>
    <row r="658" spans="38:98" x14ac:dyDescent="0.25">
      <c r="AL658" s="6">
        <v>651</v>
      </c>
      <c r="AM658" s="24">
        <v>0.310382213737945</v>
      </c>
      <c r="AN658" s="24">
        <f t="shared" si="798"/>
        <v>0.68961778626205494</v>
      </c>
      <c r="AO658" s="24">
        <v>0.36154626450033001</v>
      </c>
      <c r="AP658" s="24">
        <f t="shared" si="799"/>
        <v>0.63845373549966999</v>
      </c>
      <c r="AQ658" s="24">
        <v>0.22616409734516299</v>
      </c>
      <c r="AR658" s="24">
        <f t="shared" si="800"/>
        <v>0.77383590265483704</v>
      </c>
      <c r="AS658" s="24">
        <f t="shared" si="801"/>
        <v>0.28340961187261382</v>
      </c>
      <c r="AT658" s="25">
        <f t="shared" si="767"/>
        <v>0.71659038812738618</v>
      </c>
      <c r="AU658" s="213">
        <v>0.32313312964375301</v>
      </c>
      <c r="AV658" s="213">
        <f t="shared" si="802"/>
        <v>0.67686687035624704</v>
      </c>
      <c r="AW658" s="213">
        <v>0.375919167193491</v>
      </c>
      <c r="AX658" s="213">
        <f t="shared" ref="AX658" si="820">1-AW658</f>
        <v>0.62408083280650906</v>
      </c>
      <c r="AY658" s="213">
        <v>0.24897624937840401</v>
      </c>
      <c r="AZ658" s="213">
        <f t="shared" si="813"/>
        <v>0.75102375062159599</v>
      </c>
      <c r="BA658" s="213">
        <f t="shared" si="804"/>
        <v>0.30116175335813222</v>
      </c>
      <c r="BB658" s="213">
        <f t="shared" si="805"/>
        <v>0.69883824664186778</v>
      </c>
      <c r="BC658" s="38">
        <v>0.30430746961069499</v>
      </c>
      <c r="BD658" s="38">
        <f t="shared" si="806"/>
        <v>0.69569253038930501</v>
      </c>
      <c r="BE658" s="38">
        <v>0.36436365674925802</v>
      </c>
      <c r="BF658" s="38">
        <f t="shared" si="806"/>
        <v>0.63563634325074192</v>
      </c>
      <c r="BG658" s="38">
        <v>0.25004982125741898</v>
      </c>
      <c r="BH658" s="38">
        <f t="shared" si="807"/>
        <v>0.74995017874258108</v>
      </c>
      <c r="BI658" s="38">
        <v>0.29316187441005753</v>
      </c>
      <c r="BJ658" s="38">
        <v>0.70683812558994252</v>
      </c>
      <c r="BK658" s="39">
        <v>0.29719829356389499</v>
      </c>
      <c r="BL658" s="39">
        <f t="shared" si="808"/>
        <v>0.70280170643610496</v>
      </c>
      <c r="BM658" s="39">
        <v>0.35700245871756298</v>
      </c>
      <c r="BN658" s="39">
        <f t="shared" si="809"/>
        <v>0.64299754128243702</v>
      </c>
      <c r="BO658" s="39">
        <v>0.24160125035681199</v>
      </c>
      <c r="BP658" s="39">
        <f t="shared" si="797"/>
        <v>0.75839874964318799</v>
      </c>
      <c r="BQ658" s="39">
        <v>0.28537861167398043</v>
      </c>
      <c r="BR658" s="39">
        <f t="shared" si="810"/>
        <v>0.71462138832601951</v>
      </c>
      <c r="BS658" s="48">
        <v>0.89760186593638502</v>
      </c>
      <c r="BT658" s="49">
        <v>0.102398134063615</v>
      </c>
      <c r="BU658" s="219"/>
      <c r="CP658" s="21"/>
      <c r="CR658" s="21"/>
      <c r="CS658" s="22"/>
      <c r="CT658" s="22"/>
    </row>
    <row r="659" spans="38:98" x14ac:dyDescent="0.25">
      <c r="AL659" s="6">
        <v>652</v>
      </c>
      <c r="AM659" s="24">
        <v>0.310674237717732</v>
      </c>
      <c r="AN659" s="24">
        <f t="shared" si="798"/>
        <v>0.68932576228226794</v>
      </c>
      <c r="AO659" s="24">
        <v>0.36180889995974702</v>
      </c>
      <c r="AP659" s="24">
        <f t="shared" si="799"/>
        <v>0.63819110004025292</v>
      </c>
      <c r="AQ659" s="24">
        <v>0.22649839086880899</v>
      </c>
      <c r="AR659" s="24">
        <f t="shared" si="800"/>
        <v>0.77350160913119104</v>
      </c>
      <c r="AS659" s="24">
        <f t="shared" si="801"/>
        <v>0.28371432048289091</v>
      </c>
      <c r="AT659" s="25">
        <f t="shared" si="767"/>
        <v>0.71628567951710909</v>
      </c>
      <c r="AU659" s="213">
        <v>0.32343909509747099</v>
      </c>
      <c r="AV659" s="213">
        <f t="shared" si="802"/>
        <v>0.67656090490252896</v>
      </c>
      <c r="AW659" s="213">
        <v>0.37621133604301799</v>
      </c>
      <c r="AX659" s="213">
        <f t="shared" ref="AX659" si="821">1-AW659</f>
        <v>0.62378866395698207</v>
      </c>
      <c r="AY659" s="213">
        <v>0.24934574837238199</v>
      </c>
      <c r="AZ659" s="213">
        <f t="shared" si="813"/>
        <v>0.75065425162761801</v>
      </c>
      <c r="BA659" s="213">
        <f t="shared" si="804"/>
        <v>0.3014937710214059</v>
      </c>
      <c r="BB659" s="213">
        <f t="shared" si="805"/>
        <v>0.69850622897859416</v>
      </c>
      <c r="BC659" s="38">
        <v>0.30460292178221898</v>
      </c>
      <c r="BD659" s="38">
        <f t="shared" si="806"/>
        <v>0.69539707821778096</v>
      </c>
      <c r="BE659" s="38">
        <v>0.36463927123080703</v>
      </c>
      <c r="BF659" s="38">
        <f t="shared" si="806"/>
        <v>0.63536072876919292</v>
      </c>
      <c r="BG659" s="38">
        <v>0.25042034920599099</v>
      </c>
      <c r="BH659" s="38">
        <f t="shared" si="807"/>
        <v>0.74957965079400901</v>
      </c>
      <c r="BI659" s="38">
        <v>0.29348729877032936</v>
      </c>
      <c r="BJ659" s="38">
        <v>0.70651270122967058</v>
      </c>
      <c r="BK659" s="39">
        <v>0.29749005341822599</v>
      </c>
      <c r="BL659" s="39">
        <f t="shared" si="808"/>
        <v>0.70250994658177401</v>
      </c>
      <c r="BM659" s="39">
        <v>0.35727176578966002</v>
      </c>
      <c r="BN659" s="39">
        <f t="shared" si="809"/>
        <v>0.64272823421033998</v>
      </c>
      <c r="BO659" s="39">
        <v>0.24196290906694501</v>
      </c>
      <c r="BP659" s="39">
        <f t="shared" si="797"/>
        <v>0.75803709093305494</v>
      </c>
      <c r="BQ659" s="39">
        <v>0.2856973608620666</v>
      </c>
      <c r="BR659" s="39">
        <f t="shared" si="810"/>
        <v>0.71430263913793346</v>
      </c>
      <c r="BS659" s="48">
        <v>0.897756363814603</v>
      </c>
      <c r="BT659" s="49">
        <v>0.102243636185397</v>
      </c>
      <c r="BU659" s="219"/>
      <c r="CP659" s="21"/>
      <c r="CR659" s="21"/>
      <c r="CS659" s="22"/>
      <c r="CT659" s="22"/>
    </row>
    <row r="660" spans="38:98" x14ac:dyDescent="0.25">
      <c r="AL660" s="6">
        <v>653</v>
      </c>
      <c r="AM660" s="24">
        <v>0.31096592110103699</v>
      </c>
      <c r="AN660" s="24">
        <f t="shared" si="798"/>
        <v>0.68903407889896306</v>
      </c>
      <c r="AO660" s="24">
        <v>0.362071410893546</v>
      </c>
      <c r="AP660" s="24">
        <f t="shared" si="799"/>
        <v>0.637928589106454</v>
      </c>
      <c r="AQ660" s="24">
        <v>0.22683259717217599</v>
      </c>
      <c r="AR660" s="24">
        <f t="shared" si="800"/>
        <v>0.77316740282782404</v>
      </c>
      <c r="AS660" s="24">
        <f t="shared" si="801"/>
        <v>0.284018854746038</v>
      </c>
      <c r="AT660" s="25">
        <f t="shared" si="767"/>
        <v>0.71598114525396206</v>
      </c>
      <c r="AU660" s="213">
        <v>0.32374481763349899</v>
      </c>
      <c r="AV660" s="213">
        <f t="shared" si="802"/>
        <v>0.67625518236650106</v>
      </c>
      <c r="AW660" s="213">
        <v>0.37650326937801398</v>
      </c>
      <c r="AX660" s="213">
        <f t="shared" ref="AX660" si="822">1-AW660</f>
        <v>0.62349673062198607</v>
      </c>
      <c r="AY660" s="213">
        <v>0.24971514453332799</v>
      </c>
      <c r="AZ660" s="213">
        <f t="shared" si="813"/>
        <v>0.75028485546667201</v>
      </c>
      <c r="BA660" s="213">
        <f t="shared" si="804"/>
        <v>0.30182561190865875</v>
      </c>
      <c r="BB660" s="213">
        <f t="shared" si="805"/>
        <v>0.69817438809134125</v>
      </c>
      <c r="BC660" s="38">
        <v>0.30489818525404799</v>
      </c>
      <c r="BD660" s="38">
        <f t="shared" si="806"/>
        <v>0.69510181474595201</v>
      </c>
      <c r="BE660" s="38">
        <v>0.36491465695827902</v>
      </c>
      <c r="BF660" s="38">
        <f t="shared" si="806"/>
        <v>0.63508534304172093</v>
      </c>
      <c r="BG660" s="38">
        <v>0.25079076009196799</v>
      </c>
      <c r="BH660" s="38">
        <f t="shared" si="807"/>
        <v>0.74920923990803201</v>
      </c>
      <c r="BI660" s="38">
        <v>0.29381255817146434</v>
      </c>
      <c r="BJ660" s="38">
        <v>0.70618744182853566</v>
      </c>
      <c r="BK660" s="39">
        <v>0.29778157252236498</v>
      </c>
      <c r="BL660" s="39">
        <f t="shared" si="808"/>
        <v>0.70221842747763508</v>
      </c>
      <c r="BM660" s="39">
        <v>0.35754087324795902</v>
      </c>
      <c r="BN660" s="39">
        <f t="shared" si="809"/>
        <v>0.64245912675204098</v>
      </c>
      <c r="BO660" s="39">
        <v>0.24232444517047999</v>
      </c>
      <c r="BP660" s="39">
        <f t="shared" si="797"/>
        <v>0.75767555482951998</v>
      </c>
      <c r="BQ660" s="39">
        <v>0.28601593310738449</v>
      </c>
      <c r="BR660" s="39">
        <f t="shared" si="810"/>
        <v>0.71398406689261562</v>
      </c>
      <c r="BS660" s="48">
        <v>0.89791035013956799</v>
      </c>
      <c r="BT660" s="49">
        <v>0.10208964986043199</v>
      </c>
      <c r="BU660" s="219"/>
      <c r="CP660" s="21"/>
      <c r="CR660" s="21"/>
      <c r="CS660" s="22"/>
      <c r="CT660" s="22"/>
    </row>
    <row r="661" spans="38:98" x14ac:dyDescent="0.25">
      <c r="AL661" s="6">
        <v>654</v>
      </c>
      <c r="AM661" s="24">
        <v>0.31125726548266203</v>
      </c>
      <c r="AN661" s="24">
        <f t="shared" si="798"/>
        <v>0.68874273451733803</v>
      </c>
      <c r="AO661" s="24">
        <v>0.362333796735479</v>
      </c>
      <c r="AP661" s="24">
        <f t="shared" si="799"/>
        <v>0.63766620326452106</v>
      </c>
      <c r="AQ661" s="24">
        <v>0.22716671623279</v>
      </c>
      <c r="AR661" s="24">
        <f t="shared" si="800"/>
        <v>0.77283328376721006</v>
      </c>
      <c r="AS661" s="24">
        <f t="shared" si="801"/>
        <v>0.28432321501586877</v>
      </c>
      <c r="AT661" s="25">
        <f t="shared" si="767"/>
        <v>0.71567678498413123</v>
      </c>
      <c r="AU661" s="213">
        <v>0.32405029754137099</v>
      </c>
      <c r="AV661" s="213">
        <f t="shared" si="802"/>
        <v>0.67594970245862895</v>
      </c>
      <c r="AW661" s="213">
        <v>0.376794967465857</v>
      </c>
      <c r="AX661" s="213">
        <f t="shared" ref="AX661" si="823">1-AW661</f>
        <v>0.62320503253414294</v>
      </c>
      <c r="AY661" s="213">
        <v>0.25008443768036098</v>
      </c>
      <c r="AZ661" s="213">
        <f t="shared" si="813"/>
        <v>0.74991556231963896</v>
      </c>
      <c r="BA661" s="213">
        <f t="shared" si="804"/>
        <v>0.30215727608793819</v>
      </c>
      <c r="BB661" s="213">
        <f t="shared" si="805"/>
        <v>0.69784272391206181</v>
      </c>
      <c r="BC661" s="38">
        <v>0.30519325956486199</v>
      </c>
      <c r="BD661" s="38">
        <f t="shared" si="806"/>
        <v>0.69480674043513801</v>
      </c>
      <c r="BE661" s="38">
        <v>0.36518981410201001</v>
      </c>
      <c r="BF661" s="38">
        <f t="shared" si="806"/>
        <v>0.63481018589798999</v>
      </c>
      <c r="BG661" s="38">
        <v>0.25116105371810499</v>
      </c>
      <c r="BH661" s="38">
        <f t="shared" si="807"/>
        <v>0.74883894628189496</v>
      </c>
      <c r="BI661" s="38">
        <v>0.29413765241889778</v>
      </c>
      <c r="BJ661" s="38">
        <v>0.70586234758110211</v>
      </c>
      <c r="BK661" s="39">
        <v>0.29807285084669599</v>
      </c>
      <c r="BL661" s="39">
        <f t="shared" si="808"/>
        <v>0.70192714915330401</v>
      </c>
      <c r="BM661" s="39">
        <v>0.357809781225224</v>
      </c>
      <c r="BN661" s="39">
        <f t="shared" si="809"/>
        <v>0.642190218774776</v>
      </c>
      <c r="BO661" s="39">
        <v>0.242685858414697</v>
      </c>
      <c r="BP661" s="39">
        <f t="shared" si="797"/>
        <v>0.75731414158530297</v>
      </c>
      <c r="BQ661" s="39">
        <v>0.28633432831503791</v>
      </c>
      <c r="BR661" s="39">
        <f t="shared" si="810"/>
        <v>0.71366567168496209</v>
      </c>
      <c r="BS661" s="48">
        <v>0.89806382679613406</v>
      </c>
      <c r="BT661" s="49">
        <v>0.101936173203866</v>
      </c>
      <c r="BU661" s="219"/>
      <c r="CP661" s="21"/>
      <c r="CR661" s="21"/>
      <c r="CS661" s="22"/>
      <c r="CT661" s="22"/>
    </row>
    <row r="662" spans="38:98" x14ac:dyDescent="0.25">
      <c r="AL662" s="6">
        <v>655</v>
      </c>
      <c r="AM662" s="24">
        <v>0.31154827245740802</v>
      </c>
      <c r="AN662" s="24">
        <f t="shared" si="798"/>
        <v>0.68845172754259198</v>
      </c>
      <c r="AO662" s="24">
        <v>0.36259605691930002</v>
      </c>
      <c r="AP662" s="24">
        <f t="shared" si="799"/>
        <v>0.63740394308069992</v>
      </c>
      <c r="AQ662" s="24">
        <v>0.22750074802817899</v>
      </c>
      <c r="AR662" s="24">
        <f t="shared" si="800"/>
        <v>0.77249925197182101</v>
      </c>
      <c r="AS662" s="24">
        <f t="shared" si="801"/>
        <v>0.28462740164619782</v>
      </c>
      <c r="AT662" s="25">
        <f t="shared" si="767"/>
        <v>0.71537259835380218</v>
      </c>
      <c r="AU662" s="213">
        <v>0.32435553511062198</v>
      </c>
      <c r="AV662" s="213">
        <f t="shared" si="802"/>
        <v>0.67564446488937802</v>
      </c>
      <c r="AW662" s="213">
        <v>0.37708643057392599</v>
      </c>
      <c r="AX662" s="213">
        <f t="shared" ref="AX662" si="824">1-AW662</f>
        <v>0.62291356942607401</v>
      </c>
      <c r="AY662" s="213">
        <v>0.25045362763260098</v>
      </c>
      <c r="AZ662" s="213">
        <f t="shared" si="813"/>
        <v>0.74954637236739896</v>
      </c>
      <c r="BA662" s="213">
        <f t="shared" si="804"/>
        <v>0.30248876362729227</v>
      </c>
      <c r="BB662" s="213">
        <f t="shared" si="805"/>
        <v>0.69751123637270773</v>
      </c>
      <c r="BC662" s="38">
        <v>0.30548814425333698</v>
      </c>
      <c r="BD662" s="38">
        <f t="shared" si="806"/>
        <v>0.69451185574666296</v>
      </c>
      <c r="BE662" s="38">
        <v>0.36546474283233499</v>
      </c>
      <c r="BF662" s="38">
        <f t="shared" si="806"/>
        <v>0.63453525716766501</v>
      </c>
      <c r="BG662" s="38">
        <v>0.25153122988715498</v>
      </c>
      <c r="BH662" s="38">
        <f t="shared" si="807"/>
        <v>0.74846877011284496</v>
      </c>
      <c r="BI662" s="38">
        <v>0.2944625813180628</v>
      </c>
      <c r="BJ662" s="38">
        <v>0.7055374186819372</v>
      </c>
      <c r="BK662" s="39">
        <v>0.29836388836160499</v>
      </c>
      <c r="BL662" s="39">
        <f t="shared" si="808"/>
        <v>0.70163611163839501</v>
      </c>
      <c r="BM662" s="39">
        <v>0.35807848985421997</v>
      </c>
      <c r="BN662" s="39">
        <f t="shared" si="809"/>
        <v>0.64192151014578003</v>
      </c>
      <c r="BO662" s="39">
        <v>0.24304714854687701</v>
      </c>
      <c r="BP662" s="39">
        <f t="shared" si="797"/>
        <v>0.75695285145312297</v>
      </c>
      <c r="BQ662" s="39">
        <v>0.2866525463901316</v>
      </c>
      <c r="BR662" s="39">
        <f t="shared" si="810"/>
        <v>0.71334745360986851</v>
      </c>
      <c r="BS662" s="48">
        <v>0.89821679566915202</v>
      </c>
      <c r="BT662" s="49">
        <v>0.101783204330848</v>
      </c>
      <c r="BU662" s="219"/>
      <c r="CP662" s="21"/>
      <c r="CR662" s="21"/>
      <c r="CS662" s="22"/>
      <c r="CT662" s="22"/>
    </row>
    <row r="663" spans="38:98" x14ac:dyDescent="0.25">
      <c r="AL663" s="6">
        <v>656</v>
      </c>
      <c r="AM663" s="24">
        <v>0.31183894362007802</v>
      </c>
      <c r="AN663" s="24">
        <f t="shared" si="798"/>
        <v>0.68816105637992198</v>
      </c>
      <c r="AO663" s="24">
        <v>0.36285819087876198</v>
      </c>
      <c r="AP663" s="24">
        <f t="shared" si="799"/>
        <v>0.63714180912123797</v>
      </c>
      <c r="AQ663" s="24">
        <v>0.22783469253586799</v>
      </c>
      <c r="AR663" s="24">
        <f t="shared" si="800"/>
        <v>0.77216530746413203</v>
      </c>
      <c r="AS663" s="24">
        <f t="shared" si="801"/>
        <v>0.28493141499083874</v>
      </c>
      <c r="AT663" s="25">
        <f t="shared" si="767"/>
        <v>0.71506858500916137</v>
      </c>
      <c r="AU663" s="213">
        <v>0.32466053063078698</v>
      </c>
      <c r="AV663" s="213">
        <f t="shared" si="802"/>
        <v>0.67533946936921296</v>
      </c>
      <c r="AW663" s="213">
        <v>0.37737765896959802</v>
      </c>
      <c r="AX663" s="213">
        <f t="shared" ref="AX663" si="825">1-AW663</f>
        <v>0.62262234103040193</v>
      </c>
      <c r="AY663" s="213">
        <v>0.25082271420916902</v>
      </c>
      <c r="AZ663" s="213">
        <f t="shared" si="813"/>
        <v>0.74917728579083098</v>
      </c>
      <c r="BA663" s="213">
        <f t="shared" si="804"/>
        <v>0.30282007459476928</v>
      </c>
      <c r="BB663" s="213">
        <f t="shared" si="805"/>
        <v>0.69717992540523066</v>
      </c>
      <c r="BC663" s="38">
        <v>0.305782838858151</v>
      </c>
      <c r="BD663" s="38">
        <f t="shared" si="806"/>
        <v>0.69421716114184906</v>
      </c>
      <c r="BE663" s="38">
        <v>0.36573944331959102</v>
      </c>
      <c r="BF663" s="38">
        <f t="shared" si="806"/>
        <v>0.63426055668040893</v>
      </c>
      <c r="BG663" s="38">
        <v>0.25190128840187198</v>
      </c>
      <c r="BH663" s="38">
        <f t="shared" si="807"/>
        <v>0.74809871159812802</v>
      </c>
      <c r="BI663" s="38">
        <v>0.29478734467439388</v>
      </c>
      <c r="BJ663" s="38">
        <v>0.70521265532560617</v>
      </c>
      <c r="BK663" s="39">
        <v>0.298654685037476</v>
      </c>
      <c r="BL663" s="39">
        <f t="shared" si="808"/>
        <v>0.70134531496252395</v>
      </c>
      <c r="BM663" s="39">
        <v>0.35834699926771202</v>
      </c>
      <c r="BN663" s="39">
        <f t="shared" si="809"/>
        <v>0.64165300073228804</v>
      </c>
      <c r="BO663" s="39">
        <v>0.24340831531430099</v>
      </c>
      <c r="BP663" s="39">
        <f t="shared" si="797"/>
        <v>0.75659168468569904</v>
      </c>
      <c r="BQ663" s="39">
        <v>0.2869705872377698</v>
      </c>
      <c r="BR663" s="39">
        <f t="shared" si="810"/>
        <v>0.71302941276223031</v>
      </c>
      <c r="BS663" s="48">
        <v>0.89836925864347306</v>
      </c>
      <c r="BT663" s="49">
        <v>0.101630741356527</v>
      </c>
      <c r="BU663" s="219"/>
      <c r="CP663" s="21"/>
      <c r="CR663" s="21"/>
      <c r="CS663" s="22"/>
      <c r="CT663" s="22"/>
    </row>
    <row r="664" spans="38:98" x14ac:dyDescent="0.25">
      <c r="AL664" s="6">
        <v>657</v>
      </c>
      <c r="AM664" s="24">
        <v>0.31212928056547301</v>
      </c>
      <c r="AN664" s="24">
        <f t="shared" si="798"/>
        <v>0.68787071943452704</v>
      </c>
      <c r="AO664" s="24">
        <v>0.36312019804761703</v>
      </c>
      <c r="AP664" s="24">
        <f t="shared" si="799"/>
        <v>0.63687980195238292</v>
      </c>
      <c r="AQ664" s="24">
        <v>0.22816854973338599</v>
      </c>
      <c r="AR664" s="24">
        <f t="shared" si="800"/>
        <v>0.77183145026661404</v>
      </c>
      <c r="AS664" s="24">
        <f t="shared" si="801"/>
        <v>0.28523525540360611</v>
      </c>
      <c r="AT664" s="25">
        <f t="shared" si="767"/>
        <v>0.71476474459639394</v>
      </c>
      <c r="AU664" s="213">
        <v>0.32496528439140099</v>
      </c>
      <c r="AV664" s="213">
        <f t="shared" si="802"/>
        <v>0.67503471560859896</v>
      </c>
      <c r="AW664" s="213">
        <v>0.37766865292025198</v>
      </c>
      <c r="AX664" s="213">
        <f t="shared" ref="AX664" si="826">1-AW664</f>
        <v>0.62233134707974802</v>
      </c>
      <c r="AY664" s="213">
        <v>0.251191697229186</v>
      </c>
      <c r="AZ664" s="213">
        <f t="shared" si="813"/>
        <v>0.748808302770814</v>
      </c>
      <c r="BA664" s="213">
        <f t="shared" si="804"/>
        <v>0.3031512090584178</v>
      </c>
      <c r="BB664" s="213">
        <f t="shared" si="805"/>
        <v>0.69684879094158214</v>
      </c>
      <c r="BC664" s="38">
        <v>0.306077342917982</v>
      </c>
      <c r="BD664" s="38">
        <f t="shared" si="806"/>
        <v>0.69392265708201806</v>
      </c>
      <c r="BE664" s="38">
        <v>0.36601391573411202</v>
      </c>
      <c r="BF664" s="38">
        <f t="shared" si="806"/>
        <v>0.63398608426588798</v>
      </c>
      <c r="BG664" s="38">
        <v>0.25227122906500699</v>
      </c>
      <c r="BH664" s="38">
        <f t="shared" si="807"/>
        <v>0.74772877093499301</v>
      </c>
      <c r="BI664" s="38">
        <v>0.29511194229332338</v>
      </c>
      <c r="BJ664" s="38">
        <v>0.70488805770667662</v>
      </c>
      <c r="BK664" s="39">
        <v>0.29894524084469498</v>
      </c>
      <c r="BL664" s="39">
        <f t="shared" si="808"/>
        <v>0.70105475915530502</v>
      </c>
      <c r="BM664" s="39">
        <v>0.35861530959846399</v>
      </c>
      <c r="BN664" s="39">
        <f t="shared" si="809"/>
        <v>0.64138469040153601</v>
      </c>
      <c r="BO664" s="39">
        <v>0.24376935846424799</v>
      </c>
      <c r="BP664" s="39">
        <f t="shared" si="797"/>
        <v>0.75623064153575204</v>
      </c>
      <c r="BQ664" s="39">
        <v>0.28728845076305626</v>
      </c>
      <c r="BR664" s="39">
        <f t="shared" si="810"/>
        <v>0.7127115492369438</v>
      </c>
      <c r="BS664" s="48">
        <v>0.89852121760394899</v>
      </c>
      <c r="BT664" s="49">
        <v>0.101478782396051</v>
      </c>
      <c r="BU664" s="219"/>
      <c r="CP664" s="21"/>
      <c r="CR664" s="21"/>
      <c r="CS664" s="22"/>
      <c r="CT664" s="22"/>
    </row>
    <row r="665" spans="38:98" x14ac:dyDescent="0.25">
      <c r="AL665" s="6">
        <v>658</v>
      </c>
      <c r="AM665" s="24">
        <v>0.31241928488839699</v>
      </c>
      <c r="AN665" s="24">
        <f t="shared" si="798"/>
        <v>0.68758071511160301</v>
      </c>
      <c r="AO665" s="24">
        <v>0.36338207785961901</v>
      </c>
      <c r="AP665" s="24">
        <f t="shared" si="799"/>
        <v>0.63661792214038093</v>
      </c>
      <c r="AQ665" s="24">
        <v>0.22850231959825901</v>
      </c>
      <c r="AR665" s="24">
        <f t="shared" si="800"/>
        <v>0.77149768040174105</v>
      </c>
      <c r="AS665" s="24">
        <f t="shared" si="801"/>
        <v>0.28553892323831459</v>
      </c>
      <c r="AT665" s="25">
        <f t="shared" si="767"/>
        <v>0.71446107676168547</v>
      </c>
      <c r="AU665" s="213">
        <v>0.32526979668199901</v>
      </c>
      <c r="AV665" s="213">
        <f t="shared" si="802"/>
        <v>0.67473020331800093</v>
      </c>
      <c r="AW665" s="213">
        <v>0.37795941269326599</v>
      </c>
      <c r="AX665" s="213">
        <f t="shared" ref="AX665" si="827">1-AW665</f>
        <v>0.62204058730673406</v>
      </c>
      <c r="AY665" s="213">
        <v>0.25156057651177099</v>
      </c>
      <c r="AZ665" s="213">
        <f t="shared" si="813"/>
        <v>0.74843942348822901</v>
      </c>
      <c r="BA665" s="213">
        <f t="shared" si="804"/>
        <v>0.30348216708628556</v>
      </c>
      <c r="BB665" s="213">
        <f t="shared" si="805"/>
        <v>0.6965178329137145</v>
      </c>
      <c r="BC665" s="38">
        <v>0.306371655971509</v>
      </c>
      <c r="BD665" s="38">
        <f t="shared" si="806"/>
        <v>0.69362834402849094</v>
      </c>
      <c r="BE665" s="38">
        <v>0.36628816024623501</v>
      </c>
      <c r="BF665" s="38">
        <f t="shared" si="806"/>
        <v>0.63371183975376499</v>
      </c>
      <c r="BG665" s="38">
        <v>0.252641051679314</v>
      </c>
      <c r="BH665" s="38">
        <f t="shared" si="807"/>
        <v>0.74735894832068595</v>
      </c>
      <c r="BI665" s="38">
        <v>0.29543637398028627</v>
      </c>
      <c r="BJ665" s="38">
        <v>0.70456362601971367</v>
      </c>
      <c r="BK665" s="39">
        <v>0.29923555575364602</v>
      </c>
      <c r="BL665" s="39">
        <f t="shared" si="808"/>
        <v>0.70076444424635398</v>
      </c>
      <c r="BM665" s="39">
        <v>0.35888342097924097</v>
      </c>
      <c r="BN665" s="39">
        <f t="shared" si="809"/>
        <v>0.64111657902075903</v>
      </c>
      <c r="BO665" s="39">
        <v>0.24413027774399901</v>
      </c>
      <c r="BP665" s="39">
        <f t="shared" si="797"/>
        <v>0.75586972225600102</v>
      </c>
      <c r="BQ665" s="39">
        <v>0.28760613687109526</v>
      </c>
      <c r="BR665" s="39">
        <f t="shared" si="810"/>
        <v>0.71239386312890485</v>
      </c>
      <c r="BS665" s="48">
        <v>0.89867267443543197</v>
      </c>
      <c r="BT665" s="49">
        <v>0.101327325564568</v>
      </c>
      <c r="BU665" s="219"/>
      <c r="CP665" s="21"/>
      <c r="CR665" s="21"/>
      <c r="CS665" s="22"/>
      <c r="CT665" s="22"/>
    </row>
    <row r="666" spans="38:98" x14ac:dyDescent="0.25">
      <c r="AL666" s="6">
        <v>659</v>
      </c>
      <c r="AM666" s="24">
        <v>0.31270895818365102</v>
      </c>
      <c r="AN666" s="24">
        <f t="shared" si="798"/>
        <v>0.68729104181634892</v>
      </c>
      <c r="AO666" s="24">
        <v>0.363643829748522</v>
      </c>
      <c r="AP666" s="24">
        <f t="shared" si="799"/>
        <v>0.63635617025147795</v>
      </c>
      <c r="AQ666" s="24">
        <v>0.228836002108014</v>
      </c>
      <c r="AR666" s="24">
        <f t="shared" si="800"/>
        <v>0.77116399789198598</v>
      </c>
      <c r="AS666" s="24">
        <f t="shared" si="801"/>
        <v>0.28584241884877831</v>
      </c>
      <c r="AT666" s="25">
        <f t="shared" si="767"/>
        <v>0.71415758115122174</v>
      </c>
      <c r="AU666" s="213">
        <v>0.32557406779211601</v>
      </c>
      <c r="AV666" s="213">
        <f t="shared" si="802"/>
        <v>0.67442593220788405</v>
      </c>
      <c r="AW666" s="213">
        <v>0.37824993855601702</v>
      </c>
      <c r="AX666" s="213">
        <f t="shared" ref="AX666" si="828">1-AW666</f>
        <v>0.62175006144398304</v>
      </c>
      <c r="AY666" s="213">
        <v>0.25192935187604498</v>
      </c>
      <c r="AZ666" s="213">
        <f t="shared" si="813"/>
        <v>0.74807064812395496</v>
      </c>
      <c r="BA666" s="213">
        <f t="shared" si="804"/>
        <v>0.30381294874642056</v>
      </c>
      <c r="BB666" s="213">
        <f t="shared" si="805"/>
        <v>0.69618705125357938</v>
      </c>
      <c r="BC666" s="38">
        <v>0.30666577755740898</v>
      </c>
      <c r="BD666" s="38">
        <f t="shared" si="806"/>
        <v>0.69333422244259102</v>
      </c>
      <c r="BE666" s="38">
        <v>0.36656217702629601</v>
      </c>
      <c r="BF666" s="38">
        <f t="shared" si="806"/>
        <v>0.63343782297370399</v>
      </c>
      <c r="BG666" s="38">
        <v>0.25301075604754703</v>
      </c>
      <c r="BH666" s="38">
        <f t="shared" si="807"/>
        <v>0.74698924395245303</v>
      </c>
      <c r="BI666" s="38">
        <v>0.29576063954071652</v>
      </c>
      <c r="BJ666" s="38">
        <v>0.70423936045928359</v>
      </c>
      <c r="BK666" s="39">
        <v>0.29952562973471503</v>
      </c>
      <c r="BL666" s="39">
        <f t="shared" si="808"/>
        <v>0.70047437026528492</v>
      </c>
      <c r="BM666" s="39">
        <v>0.35915133354280798</v>
      </c>
      <c r="BN666" s="39">
        <f t="shared" si="809"/>
        <v>0.64084866645719196</v>
      </c>
      <c r="BO666" s="39">
        <v>0.24449107290083499</v>
      </c>
      <c r="BP666" s="39">
        <f t="shared" si="797"/>
        <v>0.75550892709916506</v>
      </c>
      <c r="BQ666" s="39">
        <v>0.28792364546699156</v>
      </c>
      <c r="BR666" s="39">
        <f t="shared" si="810"/>
        <v>0.71207635453300844</v>
      </c>
      <c r="BS666" s="48">
        <v>0.89882363102277396</v>
      </c>
      <c r="BT666" s="49">
        <v>0.101176368977226</v>
      </c>
      <c r="BU666" s="219"/>
      <c r="CP666" s="21"/>
      <c r="CR666" s="21"/>
      <c r="CS666" s="22"/>
      <c r="CT666" s="22"/>
    </row>
    <row r="667" spans="38:98" x14ac:dyDescent="0.25">
      <c r="AL667" s="6">
        <v>660</v>
      </c>
      <c r="AM667" s="24">
        <v>0.31299830204603601</v>
      </c>
      <c r="AN667" s="24">
        <f t="shared" si="798"/>
        <v>0.68700169795396393</v>
      </c>
      <c r="AO667" s="24">
        <v>0.36390545314807698</v>
      </c>
      <c r="AP667" s="24">
        <f t="shared" si="799"/>
        <v>0.63609454685192302</v>
      </c>
      <c r="AQ667" s="24">
        <v>0.22916959724017899</v>
      </c>
      <c r="AR667" s="24">
        <f t="shared" si="800"/>
        <v>0.77083040275982095</v>
      </c>
      <c r="AS667" s="24">
        <f t="shared" si="801"/>
        <v>0.2861457425888112</v>
      </c>
      <c r="AT667" s="25">
        <f t="shared" si="767"/>
        <v>0.7138542574111888</v>
      </c>
      <c r="AU667" s="213">
        <v>0.32587809801128698</v>
      </c>
      <c r="AV667" s="213">
        <f t="shared" si="802"/>
        <v>0.67412190198871302</v>
      </c>
      <c r="AW667" s="213">
        <v>0.378540230775884</v>
      </c>
      <c r="AX667" s="213">
        <f t="shared" ref="AX667" si="829">1-AW667</f>
        <v>0.62145976922411594</v>
      </c>
      <c r="AY667" s="213">
        <v>0.25229802314112798</v>
      </c>
      <c r="AZ667" s="213">
        <f t="shared" si="813"/>
        <v>0.74770197685887196</v>
      </c>
      <c r="BA667" s="213">
        <f t="shared" si="804"/>
        <v>0.30414355410687116</v>
      </c>
      <c r="BB667" s="213">
        <f t="shared" si="805"/>
        <v>0.69585644589312878</v>
      </c>
      <c r="BC667" s="38">
        <v>0.30695970721436</v>
      </c>
      <c r="BD667" s="38">
        <f t="shared" si="806"/>
        <v>0.69304029278564006</v>
      </c>
      <c r="BE667" s="38">
        <v>0.366835966244629</v>
      </c>
      <c r="BF667" s="38">
        <f t="shared" si="806"/>
        <v>0.633164033755371</v>
      </c>
      <c r="BG667" s="38">
        <v>0.25338034197245801</v>
      </c>
      <c r="BH667" s="38">
        <f t="shared" si="807"/>
        <v>0.74661965802754193</v>
      </c>
      <c r="BI667" s="38">
        <v>0.29608473878004693</v>
      </c>
      <c r="BJ667" s="38">
        <v>0.70391526121995307</v>
      </c>
      <c r="BK667" s="39">
        <v>0.29981546275828602</v>
      </c>
      <c r="BL667" s="39">
        <f t="shared" si="808"/>
        <v>0.70018453724171392</v>
      </c>
      <c r="BM667" s="39">
        <v>0.35941904742192898</v>
      </c>
      <c r="BN667" s="39">
        <f t="shared" si="809"/>
        <v>0.64058095257807102</v>
      </c>
      <c r="BO667" s="39">
        <v>0.24485174368203599</v>
      </c>
      <c r="BP667" s="39">
        <f t="shared" si="797"/>
        <v>0.75514825631796401</v>
      </c>
      <c r="BQ667" s="39">
        <v>0.2882409764558489</v>
      </c>
      <c r="BR667" s="39">
        <f t="shared" si="810"/>
        <v>0.7117590235441511</v>
      </c>
      <c r="BS667" s="48">
        <v>0.898974089250826</v>
      </c>
      <c r="BT667" s="49">
        <v>0.101025910749174</v>
      </c>
      <c r="BU667" s="219"/>
      <c r="CP667" s="21"/>
      <c r="CR667" s="21"/>
      <c r="CS667" s="22"/>
      <c r="CT667" s="22"/>
    </row>
    <row r="668" spans="38:98" x14ac:dyDescent="0.25">
      <c r="AL668" s="6">
        <v>661</v>
      </c>
      <c r="AM668" s="24">
        <v>0.31328731807035598</v>
      </c>
      <c r="AN668" s="24">
        <f t="shared" si="798"/>
        <v>0.68671268192964408</v>
      </c>
      <c r="AO668" s="24">
        <v>0.36416694749203898</v>
      </c>
      <c r="AP668" s="24">
        <f t="shared" si="799"/>
        <v>0.63583305250796096</v>
      </c>
      <c r="AQ668" s="24">
        <v>0.22950310497227999</v>
      </c>
      <c r="AR668" s="24">
        <f t="shared" si="800"/>
        <v>0.77049689502772001</v>
      </c>
      <c r="AS668" s="24">
        <f t="shared" si="801"/>
        <v>0.28644889481222813</v>
      </c>
      <c r="AT668" s="25">
        <f t="shared" si="767"/>
        <v>0.71355110518777187</v>
      </c>
      <c r="AU668" s="213">
        <v>0.32618188762904599</v>
      </c>
      <c r="AV668" s="213">
        <f t="shared" si="802"/>
        <v>0.67381811237095401</v>
      </c>
      <c r="AW668" s="213">
        <v>0.37883028962024601</v>
      </c>
      <c r="AX668" s="213">
        <f t="shared" ref="AX668" si="830">1-AW668</f>
        <v>0.62116971037975399</v>
      </c>
      <c r="AY668" s="213">
        <v>0.25266659012614101</v>
      </c>
      <c r="AZ668" s="213">
        <f t="shared" si="813"/>
        <v>0.74733340987385899</v>
      </c>
      <c r="BA668" s="213">
        <f t="shared" si="804"/>
        <v>0.3044739832356857</v>
      </c>
      <c r="BB668" s="213">
        <f t="shared" si="805"/>
        <v>0.69552601676431425</v>
      </c>
      <c r="BC668" s="38">
        <v>0.30725344448103997</v>
      </c>
      <c r="BD668" s="38">
        <f t="shared" si="806"/>
        <v>0.69274655551896003</v>
      </c>
      <c r="BE668" s="38">
        <v>0.36710952807157099</v>
      </c>
      <c r="BF668" s="38">
        <f t="shared" si="806"/>
        <v>0.63289047192842895</v>
      </c>
      <c r="BG668" s="38">
        <v>0.25374980925680102</v>
      </c>
      <c r="BH668" s="38">
        <f t="shared" si="807"/>
        <v>0.74625019074319898</v>
      </c>
      <c r="BI668" s="38">
        <v>0.2964086715037122</v>
      </c>
      <c r="BJ668" s="38">
        <v>0.7035913284962878</v>
      </c>
      <c r="BK668" s="39">
        <v>0.30010505479474398</v>
      </c>
      <c r="BL668" s="39">
        <f t="shared" si="808"/>
        <v>0.69989494520525608</v>
      </c>
      <c r="BM668" s="39">
        <v>0.359686562749369</v>
      </c>
      <c r="BN668" s="39">
        <f t="shared" si="809"/>
        <v>0.64031343725063095</v>
      </c>
      <c r="BO668" s="39">
        <v>0.245212289834882</v>
      </c>
      <c r="BP668" s="39">
        <f t="shared" si="797"/>
        <v>0.75478771016511803</v>
      </c>
      <c r="BQ668" s="39">
        <v>0.28855812974277123</v>
      </c>
      <c r="BR668" s="39">
        <f t="shared" si="810"/>
        <v>0.71144187025722883</v>
      </c>
      <c r="BS668" s="48">
        <v>0.89912405100444004</v>
      </c>
      <c r="BT668" s="49">
        <v>0.10087594899556</v>
      </c>
      <c r="BU668" s="219"/>
      <c r="CP668" s="21"/>
      <c r="CR668" s="21"/>
      <c r="CS668" s="22"/>
      <c r="CT668" s="22"/>
    </row>
    <row r="669" spans="38:98" x14ac:dyDescent="0.25">
      <c r="AL669" s="6">
        <v>662</v>
      </c>
      <c r="AM669" s="24">
        <v>0.31357600785141199</v>
      </c>
      <c r="AN669" s="24">
        <f t="shared" si="798"/>
        <v>0.68642399214858796</v>
      </c>
      <c r="AO669" s="24">
        <v>0.36442831221416</v>
      </c>
      <c r="AP669" s="24">
        <f t="shared" si="799"/>
        <v>0.63557168778583994</v>
      </c>
      <c r="AQ669" s="24">
        <v>0.22983652528184501</v>
      </c>
      <c r="AR669" s="24">
        <f t="shared" si="800"/>
        <v>0.77016347471815494</v>
      </c>
      <c r="AS669" s="24">
        <f t="shared" si="801"/>
        <v>0.28675187587284323</v>
      </c>
      <c r="AT669" s="25">
        <f t="shared" si="767"/>
        <v>0.71324812412715666</v>
      </c>
      <c r="AU669" s="213">
        <v>0.32648543693492998</v>
      </c>
      <c r="AV669" s="213">
        <f t="shared" si="802"/>
        <v>0.67351456306507007</v>
      </c>
      <c r="AW669" s="213">
        <v>0.37912011535647999</v>
      </c>
      <c r="AX669" s="213">
        <f t="shared" ref="AX669" si="831">1-AW669</f>
        <v>0.62087988464351995</v>
      </c>
      <c r="AY669" s="213">
        <v>0.25303505265020398</v>
      </c>
      <c r="AZ669" s="213">
        <f t="shared" si="813"/>
        <v>0.74696494734979602</v>
      </c>
      <c r="BA669" s="213">
        <f t="shared" si="804"/>
        <v>0.30480423620091252</v>
      </c>
      <c r="BB669" s="213">
        <f t="shared" si="805"/>
        <v>0.69519576379908754</v>
      </c>
      <c r="BC669" s="38">
        <v>0.30754698889612597</v>
      </c>
      <c r="BD669" s="38">
        <f t="shared" si="806"/>
        <v>0.69245301110387403</v>
      </c>
      <c r="BE669" s="38">
        <v>0.36738286267745701</v>
      </c>
      <c r="BF669" s="38">
        <f t="shared" si="806"/>
        <v>0.63261713732254299</v>
      </c>
      <c r="BG669" s="38">
        <v>0.25411915770332899</v>
      </c>
      <c r="BH669" s="38">
        <f t="shared" si="807"/>
        <v>0.74588084229667095</v>
      </c>
      <c r="BI669" s="38">
        <v>0.29673243751714551</v>
      </c>
      <c r="BJ669" s="38">
        <v>0.70326756248285449</v>
      </c>
      <c r="BK669" s="39">
        <v>0.30039440581447502</v>
      </c>
      <c r="BL669" s="39">
        <f t="shared" si="808"/>
        <v>0.69960559418552504</v>
      </c>
      <c r="BM669" s="39">
        <v>0.35995387965789299</v>
      </c>
      <c r="BN669" s="39">
        <f t="shared" si="809"/>
        <v>0.64004612034210706</v>
      </c>
      <c r="BO669" s="39">
        <v>0.24557271110665399</v>
      </c>
      <c r="BP669" s="39">
        <f t="shared" si="797"/>
        <v>0.75442728889334598</v>
      </c>
      <c r="BQ669" s="39">
        <v>0.28887510523286353</v>
      </c>
      <c r="BR669" s="39">
        <f t="shared" si="810"/>
        <v>0.71112489476713658</v>
      </c>
      <c r="BS669" s="48">
        <v>0.89927351816846701</v>
      </c>
      <c r="BT669" s="49">
        <v>0.100726481831533</v>
      </c>
      <c r="BU669" s="219"/>
      <c r="CP669" s="21"/>
      <c r="CR669" s="21"/>
      <c r="CS669" s="22"/>
      <c r="CT669" s="22"/>
    </row>
    <row r="670" spans="38:98" x14ac:dyDescent="0.25">
      <c r="AL670" s="6">
        <v>663</v>
      </c>
      <c r="AM670" s="24">
        <v>0.31386437298400599</v>
      </c>
      <c r="AN670" s="24">
        <f t="shared" si="798"/>
        <v>0.68613562701599395</v>
      </c>
      <c r="AO670" s="24">
        <v>0.36468954674819298</v>
      </c>
      <c r="AP670" s="24">
        <f t="shared" si="799"/>
        <v>0.63531045325180702</v>
      </c>
      <c r="AQ670" s="24">
        <v>0.23016985814640001</v>
      </c>
      <c r="AR670" s="24">
        <f t="shared" si="800"/>
        <v>0.76983014185359999</v>
      </c>
      <c r="AS670" s="24">
        <f t="shared" si="801"/>
        <v>0.28705468612447027</v>
      </c>
      <c r="AT670" s="25">
        <f t="shared" si="767"/>
        <v>0.71294531387552973</v>
      </c>
      <c r="AU670" s="213">
        <v>0.32678874621847198</v>
      </c>
      <c r="AV670" s="213">
        <f t="shared" si="802"/>
        <v>0.67321125378152802</v>
      </c>
      <c r="AW670" s="213">
        <v>0.37940970825196402</v>
      </c>
      <c r="AX670" s="213">
        <f t="shared" ref="AX670" si="832">1-AW670</f>
        <v>0.62059029174803593</v>
      </c>
      <c r="AY670" s="213">
        <v>0.25340341053243798</v>
      </c>
      <c r="AZ670" s="213">
        <f t="shared" si="813"/>
        <v>0.74659658946756202</v>
      </c>
      <c r="BA670" s="213">
        <f t="shared" si="804"/>
        <v>0.30513431307059952</v>
      </c>
      <c r="BB670" s="213">
        <f t="shared" si="805"/>
        <v>0.69486568692940054</v>
      </c>
      <c r="BC670" s="38">
        <v>0.30784033999829802</v>
      </c>
      <c r="BD670" s="38">
        <f t="shared" si="806"/>
        <v>0.69215966000170193</v>
      </c>
      <c r="BE670" s="38">
        <v>0.36765597023262397</v>
      </c>
      <c r="BF670" s="38">
        <f t="shared" si="806"/>
        <v>0.63234402976737603</v>
      </c>
      <c r="BG670" s="38">
        <v>0.25448838711479499</v>
      </c>
      <c r="BH670" s="38">
        <f t="shared" si="807"/>
        <v>0.74551161288520507</v>
      </c>
      <c r="BI670" s="38">
        <v>0.29705603662578162</v>
      </c>
      <c r="BJ670" s="38">
        <v>0.70294396337421838</v>
      </c>
      <c r="BK670" s="39">
        <v>0.30068351578786301</v>
      </c>
      <c r="BL670" s="39">
        <f t="shared" si="808"/>
        <v>0.69931648421213699</v>
      </c>
      <c r="BM670" s="39">
        <v>0.36022099828026499</v>
      </c>
      <c r="BN670" s="39">
        <f t="shared" si="809"/>
        <v>0.63977900171973501</v>
      </c>
      <c r="BO670" s="39">
        <v>0.24593300724463299</v>
      </c>
      <c r="BP670" s="39">
        <f t="shared" si="797"/>
        <v>0.75406699275536704</v>
      </c>
      <c r="BQ670" s="39">
        <v>0.2891919028312297</v>
      </c>
      <c r="BR670" s="39">
        <f t="shared" si="810"/>
        <v>0.71080809716877036</v>
      </c>
      <c r="BS670" s="48">
        <v>0.89942249262775997</v>
      </c>
      <c r="BT670" s="49">
        <v>0.10057750737224</v>
      </c>
      <c r="BU670" s="219"/>
      <c r="CP670" s="21"/>
      <c r="CR670" s="21"/>
      <c r="CS670" s="22"/>
      <c r="CT670" s="22"/>
    </row>
    <row r="671" spans="38:98" x14ac:dyDescent="0.25">
      <c r="AL671" s="6">
        <v>664</v>
      </c>
      <c r="AM671" s="24">
        <v>0.31415241506294</v>
      </c>
      <c r="AN671" s="24">
        <f t="shared" si="798"/>
        <v>0.68584758493706</v>
      </c>
      <c r="AO671" s="24">
        <v>0.364950650527891</v>
      </c>
      <c r="AP671" s="24">
        <f t="shared" si="799"/>
        <v>0.635049349472109</v>
      </c>
      <c r="AQ671" s="24">
        <v>0.230503103543473</v>
      </c>
      <c r="AR671" s="24">
        <f t="shared" si="800"/>
        <v>0.76949689645652697</v>
      </c>
      <c r="AS671" s="24">
        <f t="shared" si="801"/>
        <v>0.28735732592092389</v>
      </c>
      <c r="AT671" s="25">
        <f t="shared" si="767"/>
        <v>0.71264267407907611</v>
      </c>
      <c r="AU671" s="213">
        <v>0.32709181576920798</v>
      </c>
      <c r="AV671" s="213">
        <f t="shared" si="802"/>
        <v>0.67290818423079202</v>
      </c>
      <c r="AW671" s="213">
        <v>0.37969906857407598</v>
      </c>
      <c r="AX671" s="213">
        <f t="shared" ref="AX671" si="833">1-AW671</f>
        <v>0.62030093142592402</v>
      </c>
      <c r="AY671" s="213">
        <v>0.25377166359196301</v>
      </c>
      <c r="AZ671" s="213">
        <f t="shared" si="813"/>
        <v>0.74622833640803699</v>
      </c>
      <c r="BA671" s="213">
        <f t="shared" si="804"/>
        <v>0.30546421391279494</v>
      </c>
      <c r="BB671" s="213">
        <f t="shared" si="805"/>
        <v>0.69453578608720501</v>
      </c>
      <c r="BC671" s="38">
        <v>0.30813349732623102</v>
      </c>
      <c r="BD671" s="38">
        <f t="shared" si="806"/>
        <v>0.69186650267376892</v>
      </c>
      <c r="BE671" s="38">
        <v>0.36792885090740601</v>
      </c>
      <c r="BF671" s="38">
        <f t="shared" si="806"/>
        <v>0.63207114909259399</v>
      </c>
      <c r="BG671" s="38">
        <v>0.25485749729395202</v>
      </c>
      <c r="BH671" s="38">
        <f t="shared" si="807"/>
        <v>0.74514250270604798</v>
      </c>
      <c r="BI671" s="38">
        <v>0.29737946863505293</v>
      </c>
      <c r="BJ671" s="38">
        <v>0.70262053136494718</v>
      </c>
      <c r="BK671" s="39">
        <v>0.30097238468529303</v>
      </c>
      <c r="BL671" s="39">
        <f t="shared" si="808"/>
        <v>0.69902761531470703</v>
      </c>
      <c r="BM671" s="39">
        <v>0.36048791874924901</v>
      </c>
      <c r="BN671" s="39">
        <f t="shared" si="809"/>
        <v>0.63951208125075099</v>
      </c>
      <c r="BO671" s="39">
        <v>0.24629317799609801</v>
      </c>
      <c r="BP671" s="39">
        <f t="shared" si="797"/>
        <v>0.75370682200390204</v>
      </c>
      <c r="BQ671" s="39">
        <v>0.2895085224429732</v>
      </c>
      <c r="BR671" s="39">
        <f t="shared" si="810"/>
        <v>0.7104914775570268</v>
      </c>
      <c r="BS671" s="48">
        <v>0.89957097626716898</v>
      </c>
      <c r="BT671" s="49">
        <v>0.100429023732831</v>
      </c>
      <c r="BU671" s="219"/>
      <c r="CP671" s="21"/>
      <c r="CR671" s="21"/>
      <c r="CS671" s="22"/>
      <c r="CT671" s="22"/>
    </row>
    <row r="672" spans="38:98" x14ac:dyDescent="0.25">
      <c r="AL672" s="6">
        <v>665</v>
      </c>
      <c r="AM672" s="24">
        <v>0.31444013568301599</v>
      </c>
      <c r="AN672" s="24">
        <f t="shared" si="798"/>
        <v>0.68555986431698401</v>
      </c>
      <c r="AO672" s="24">
        <v>0.36521162298700899</v>
      </c>
      <c r="AP672" s="24">
        <f t="shared" si="799"/>
        <v>0.63478837701299096</v>
      </c>
      <c r="AQ672" s="24">
        <v>0.23083626145059</v>
      </c>
      <c r="AR672" s="24">
        <f t="shared" si="800"/>
        <v>0.76916373854941</v>
      </c>
      <c r="AS672" s="24">
        <f t="shared" si="801"/>
        <v>0.28765979561601845</v>
      </c>
      <c r="AT672" s="25">
        <f t="shared" si="767"/>
        <v>0.7123402043839816</v>
      </c>
      <c r="AU672" s="213">
        <v>0.327394645876672</v>
      </c>
      <c r="AV672" s="213">
        <f t="shared" si="802"/>
        <v>0.672605354123328</v>
      </c>
      <c r="AW672" s="213">
        <v>0.379988196590195</v>
      </c>
      <c r="AX672" s="213">
        <f t="shared" ref="AX672" si="834">1-AW672</f>
        <v>0.620011803409805</v>
      </c>
      <c r="AY672" s="213">
        <v>0.25413981164789901</v>
      </c>
      <c r="AZ672" s="213">
        <f t="shared" si="813"/>
        <v>0.74586018835210099</v>
      </c>
      <c r="BA672" s="213">
        <f t="shared" si="804"/>
        <v>0.30579393879554673</v>
      </c>
      <c r="BB672" s="213">
        <f t="shared" si="805"/>
        <v>0.69420606120445338</v>
      </c>
      <c r="BC672" s="38">
        <v>0.308426460418606</v>
      </c>
      <c r="BD672" s="38">
        <f t="shared" si="806"/>
        <v>0.691573539581394</v>
      </c>
      <c r="BE672" s="38">
        <v>0.36820150487213998</v>
      </c>
      <c r="BF672" s="38">
        <f t="shared" si="806"/>
        <v>0.63179849512786002</v>
      </c>
      <c r="BG672" s="38">
        <v>0.25522648804355302</v>
      </c>
      <c r="BH672" s="38">
        <f t="shared" si="807"/>
        <v>0.74477351195644692</v>
      </c>
      <c r="BI672" s="38">
        <v>0.29770273335039443</v>
      </c>
      <c r="BJ672" s="38">
        <v>0.70229726664960546</v>
      </c>
      <c r="BK672" s="39">
        <v>0.30126101247714998</v>
      </c>
      <c r="BL672" s="39">
        <f t="shared" si="808"/>
        <v>0.69873898752285002</v>
      </c>
      <c r="BM672" s="39">
        <v>0.36075464119761103</v>
      </c>
      <c r="BN672" s="39">
        <f t="shared" si="809"/>
        <v>0.63924535880238897</v>
      </c>
      <c r="BO672" s="39">
        <v>0.24665322310832999</v>
      </c>
      <c r="BP672" s="39">
        <f t="shared" si="797"/>
        <v>0.75334677689166996</v>
      </c>
      <c r="BQ672" s="39">
        <v>0.28982496397319879</v>
      </c>
      <c r="BR672" s="39">
        <f t="shared" si="810"/>
        <v>0.71017503602680121</v>
      </c>
      <c r="BS672" s="48">
        <v>0.89971897097154696</v>
      </c>
      <c r="BT672" s="49">
        <v>0.100281029028453</v>
      </c>
      <c r="BU672" s="219"/>
      <c r="CP672" s="21"/>
      <c r="CR672" s="21"/>
      <c r="CS672" s="22"/>
      <c r="CT672" s="22"/>
    </row>
    <row r="673" spans="38:98" x14ac:dyDescent="0.25">
      <c r="AL673" s="6">
        <v>666</v>
      </c>
      <c r="AM673" s="24">
        <v>0.314727536439037</v>
      </c>
      <c r="AN673" s="24">
        <f t="shared" si="798"/>
        <v>0.68527246356096305</v>
      </c>
      <c r="AO673" s="24">
        <v>0.36547246355929702</v>
      </c>
      <c r="AP673" s="24">
        <f t="shared" si="799"/>
        <v>0.63452753644070303</v>
      </c>
      <c r="AQ673" s="24">
        <v>0.23116933184527799</v>
      </c>
      <c r="AR673" s="24">
        <f t="shared" si="800"/>
        <v>0.76883066815472201</v>
      </c>
      <c r="AS673" s="24">
        <f t="shared" si="801"/>
        <v>0.28796209556356767</v>
      </c>
      <c r="AT673" s="25">
        <f t="shared" si="767"/>
        <v>0.71203790443643245</v>
      </c>
      <c r="AU673" s="213">
        <v>0.32769723683039997</v>
      </c>
      <c r="AV673" s="213">
        <f t="shared" si="802"/>
        <v>0.67230276316960003</v>
      </c>
      <c r="AW673" s="213">
        <v>0.38027709256769898</v>
      </c>
      <c r="AX673" s="213">
        <f t="shared" ref="AX673" si="835">1-AW673</f>
        <v>0.61972290743230096</v>
      </c>
      <c r="AY673" s="213">
        <v>0.25450785451936597</v>
      </c>
      <c r="AZ673" s="213">
        <f t="shared" si="813"/>
        <v>0.74549214548063403</v>
      </c>
      <c r="BA673" s="213">
        <f t="shared" si="804"/>
        <v>0.30612348778690313</v>
      </c>
      <c r="BB673" s="213">
        <f t="shared" si="805"/>
        <v>0.69387651221309687</v>
      </c>
      <c r="BC673" s="38">
        <v>0.30871922881409902</v>
      </c>
      <c r="BD673" s="38">
        <f t="shared" si="806"/>
        <v>0.69128077118590103</v>
      </c>
      <c r="BE673" s="38">
        <v>0.36847393229716002</v>
      </c>
      <c r="BF673" s="38">
        <f t="shared" si="806"/>
        <v>0.63152606770284003</v>
      </c>
      <c r="BG673" s="38">
        <v>0.25559535916635201</v>
      </c>
      <c r="BH673" s="38">
        <f t="shared" si="807"/>
        <v>0.74440464083364799</v>
      </c>
      <c r="BI673" s="38">
        <v>0.29802583057723941</v>
      </c>
      <c r="BJ673" s="38">
        <v>0.70197416942276059</v>
      </c>
      <c r="BK673" s="39">
        <v>0.30154939913381901</v>
      </c>
      <c r="BL673" s="39">
        <f t="shared" si="808"/>
        <v>0.69845060086618105</v>
      </c>
      <c r="BM673" s="39">
        <v>0.36102116575811499</v>
      </c>
      <c r="BN673" s="39">
        <f t="shared" si="809"/>
        <v>0.63897883424188495</v>
      </c>
      <c r="BO673" s="39">
        <v>0.24701314232860899</v>
      </c>
      <c r="BP673" s="39">
        <f t="shared" si="797"/>
        <v>0.75298685767139095</v>
      </c>
      <c r="BQ673" s="39">
        <v>0.29014122732701053</v>
      </c>
      <c r="BR673" s="39">
        <f t="shared" si="810"/>
        <v>0.70985877267298947</v>
      </c>
      <c r="BS673" s="48">
        <v>0.89986647862574598</v>
      </c>
      <c r="BT673" s="49">
        <v>0.10013352137425401</v>
      </c>
      <c r="BU673" s="219"/>
      <c r="CP673" s="21"/>
      <c r="CR673" s="21"/>
      <c r="CS673" s="22"/>
      <c r="CT673" s="22"/>
    </row>
    <row r="674" spans="38:98" x14ac:dyDescent="0.25">
      <c r="AL674" s="6">
        <v>667</v>
      </c>
      <c r="AM674" s="24">
        <v>0.31501461892580401</v>
      </c>
      <c r="AN674" s="24">
        <f t="shared" si="798"/>
        <v>0.68498538107419593</v>
      </c>
      <c r="AO674" s="24">
        <v>0.36573317167851099</v>
      </c>
      <c r="AP674" s="24">
        <f t="shared" si="799"/>
        <v>0.63426682832148895</v>
      </c>
      <c r="AQ674" s="24">
        <v>0.23150231470506499</v>
      </c>
      <c r="AR674" s="24">
        <f t="shared" si="800"/>
        <v>0.76849768529493501</v>
      </c>
      <c r="AS674" s="24">
        <f t="shared" si="801"/>
        <v>0.28826422611738667</v>
      </c>
      <c r="AT674" s="25">
        <f t="shared" si="767"/>
        <v>0.71173577388261333</v>
      </c>
      <c r="AU674" s="213">
        <v>0.32799958891992698</v>
      </c>
      <c r="AV674" s="213">
        <f t="shared" si="802"/>
        <v>0.67200041108007302</v>
      </c>
      <c r="AW674" s="213">
        <v>0.38056575677396498</v>
      </c>
      <c r="AX674" s="213">
        <f t="shared" ref="AX674" si="836">1-AW674</f>
        <v>0.61943424322603502</v>
      </c>
      <c r="AY674" s="213">
        <v>0.25487579202548599</v>
      </c>
      <c r="AZ674" s="213">
        <f t="shared" si="813"/>
        <v>0.74512420797451395</v>
      </c>
      <c r="BA674" s="213">
        <f t="shared" si="804"/>
        <v>0.30645286095491286</v>
      </c>
      <c r="BB674" s="213">
        <f t="shared" si="805"/>
        <v>0.69354713904508714</v>
      </c>
      <c r="BC674" s="38">
        <v>0.30901180205138801</v>
      </c>
      <c r="BD674" s="38">
        <f t="shared" si="806"/>
        <v>0.69098819794861199</v>
      </c>
      <c r="BE674" s="38">
        <v>0.36874613335280398</v>
      </c>
      <c r="BF674" s="38">
        <f t="shared" si="806"/>
        <v>0.63125386664719607</v>
      </c>
      <c r="BG674" s="38">
        <v>0.25596411046510098</v>
      </c>
      <c r="BH674" s="38">
        <f t="shared" si="807"/>
        <v>0.74403588953489908</v>
      </c>
      <c r="BI674" s="38">
        <v>0.29834876012102168</v>
      </c>
      <c r="BJ674" s="38">
        <v>0.70165123987897848</v>
      </c>
      <c r="BK674" s="39">
        <v>0.30183754462568502</v>
      </c>
      <c r="BL674" s="39">
        <f t="shared" si="808"/>
        <v>0.69816245537431498</v>
      </c>
      <c r="BM674" s="39">
        <v>0.36128749256352599</v>
      </c>
      <c r="BN674" s="39">
        <f t="shared" si="809"/>
        <v>0.63871250743647401</v>
      </c>
      <c r="BO674" s="39">
        <v>0.24737293540421701</v>
      </c>
      <c r="BP674" s="39">
        <f t="shared" si="797"/>
        <v>0.75262706459578299</v>
      </c>
      <c r="BQ674" s="39">
        <v>0.29045731240951317</v>
      </c>
      <c r="BR674" s="39">
        <f t="shared" si="810"/>
        <v>0.70954268759048689</v>
      </c>
      <c r="BS674" s="48">
        <v>0.90001350111461664</v>
      </c>
      <c r="BT674" s="42">
        <v>9.9986498885383301E-2</v>
      </c>
      <c r="BU674" s="219"/>
      <c r="CP674" s="21"/>
      <c r="CR674" s="21"/>
      <c r="CS674" s="22"/>
      <c r="CT674" s="22"/>
    </row>
    <row r="675" spans="38:98" x14ac:dyDescent="0.25">
      <c r="AL675" s="6">
        <v>668</v>
      </c>
      <c r="AM675" s="24">
        <v>0.31530138473812003</v>
      </c>
      <c r="AN675" s="24">
        <f t="shared" si="798"/>
        <v>0.68469861526187992</v>
      </c>
      <c r="AO675" s="24">
        <v>0.36599374677840202</v>
      </c>
      <c r="AP675" s="24">
        <f t="shared" si="799"/>
        <v>0.63400625322159798</v>
      </c>
      <c r="AQ675" s="24">
        <v>0.231835210007478</v>
      </c>
      <c r="AR675" s="24">
        <f t="shared" si="800"/>
        <v>0.76816478999252202</v>
      </c>
      <c r="AS675" s="24">
        <f t="shared" si="801"/>
        <v>0.28856618763128955</v>
      </c>
      <c r="AT675" s="25">
        <f t="shared" si="767"/>
        <v>0.71143381236871051</v>
      </c>
      <c r="AU675" s="213">
        <v>0.32830170243478701</v>
      </c>
      <c r="AV675" s="213">
        <f t="shared" si="802"/>
        <v>0.67169829756521304</v>
      </c>
      <c r="AW675" s="213">
        <v>0.38085418947637301</v>
      </c>
      <c r="AX675" s="213">
        <f t="shared" ref="AX675" si="837">1-AW675</f>
        <v>0.61914581052362694</v>
      </c>
      <c r="AY675" s="213">
        <v>0.25524362398537798</v>
      </c>
      <c r="AZ675" s="213">
        <f t="shared" si="813"/>
        <v>0.74475637601462208</v>
      </c>
      <c r="BA675" s="213">
        <f t="shared" si="804"/>
        <v>0.30678205836762368</v>
      </c>
      <c r="BB675" s="213">
        <f t="shared" si="805"/>
        <v>0.69321794163237649</v>
      </c>
      <c r="BC675" s="38">
        <v>0.30930417966915102</v>
      </c>
      <c r="BD675" s="38">
        <f t="shared" si="806"/>
        <v>0.69069582033084898</v>
      </c>
      <c r="BE675" s="38">
        <v>0.369018108209407</v>
      </c>
      <c r="BF675" s="38">
        <f t="shared" si="806"/>
        <v>0.63098189179059294</v>
      </c>
      <c r="BG675" s="38">
        <v>0.25633274174255399</v>
      </c>
      <c r="BH675" s="38">
        <f t="shared" si="807"/>
        <v>0.74366725825744595</v>
      </c>
      <c r="BI675" s="38">
        <v>0.29867152178717526</v>
      </c>
      <c r="BJ675" s="38">
        <v>0.70132847821282474</v>
      </c>
      <c r="BK675" s="39">
        <v>0.30212544892313398</v>
      </c>
      <c r="BL675" s="39">
        <f t="shared" si="808"/>
        <v>0.69787455107686602</v>
      </c>
      <c r="BM675" s="39">
        <v>0.36155362174660799</v>
      </c>
      <c r="BN675" s="39">
        <f t="shared" si="809"/>
        <v>0.63844637825339201</v>
      </c>
      <c r="BO675" s="39">
        <v>0.247732602082433</v>
      </c>
      <c r="BP675" s="39">
        <f t="shared" si="797"/>
        <v>0.75226739791756703</v>
      </c>
      <c r="BQ675" s="39">
        <v>0.29077321912581056</v>
      </c>
      <c r="BR675" s="39">
        <f t="shared" si="810"/>
        <v>0.70922678087418944</v>
      </c>
      <c r="BS675" s="48">
        <v>0.90016004032301111</v>
      </c>
      <c r="BT675" s="49">
        <v>9.9839959676988901E-2</v>
      </c>
      <c r="BU675" s="219"/>
      <c r="CP675" s="21"/>
      <c r="CR675" s="21"/>
      <c r="CS675" s="22"/>
      <c r="CT675" s="22"/>
    </row>
    <row r="676" spans="38:98" x14ac:dyDescent="0.25">
      <c r="AL676" s="6">
        <v>669</v>
      </c>
      <c r="AM676" s="24">
        <v>0.315587835470787</v>
      </c>
      <c r="AN676" s="24">
        <f t="shared" si="798"/>
        <v>0.68441216452921294</v>
      </c>
      <c r="AO676" s="24">
        <v>0.36625418829272399</v>
      </c>
      <c r="AP676" s="24">
        <f t="shared" si="799"/>
        <v>0.63374581170727606</v>
      </c>
      <c r="AQ676" s="24">
        <v>0.232168017730043</v>
      </c>
      <c r="AR676" s="24">
        <f t="shared" si="800"/>
        <v>0.76783198226995697</v>
      </c>
      <c r="AS676" s="24">
        <f t="shared" si="801"/>
        <v>0.28886798045909029</v>
      </c>
      <c r="AT676" s="25">
        <f t="shared" si="767"/>
        <v>0.71113201954090965</v>
      </c>
      <c r="AU676" s="213">
        <v>0.32860357766451598</v>
      </c>
      <c r="AV676" s="213">
        <f t="shared" si="802"/>
        <v>0.67139642233548402</v>
      </c>
      <c r="AW676" s="213">
        <v>0.38114239094229901</v>
      </c>
      <c r="AX676" s="213">
        <f t="shared" ref="AX676" si="838">1-AW676</f>
        <v>0.61885760905770093</v>
      </c>
      <c r="AY676" s="213">
        <v>0.255611350218163</v>
      </c>
      <c r="AZ676" s="213">
        <f t="shared" si="813"/>
        <v>0.74438864978183705</v>
      </c>
      <c r="BA676" s="213">
        <f t="shared" si="804"/>
        <v>0.30711108009308374</v>
      </c>
      <c r="BB676" s="213">
        <f t="shared" si="805"/>
        <v>0.69288891990691637</v>
      </c>
      <c r="BC676" s="38">
        <v>0.30959636120606598</v>
      </c>
      <c r="BD676" s="38">
        <f t="shared" si="806"/>
        <v>0.69040363879393407</v>
      </c>
      <c r="BE676" s="38">
        <v>0.36928985703730299</v>
      </c>
      <c r="BF676" s="38">
        <f t="shared" si="806"/>
        <v>0.63071014296269701</v>
      </c>
      <c r="BG676" s="38">
        <v>0.256701252801464</v>
      </c>
      <c r="BH676" s="38">
        <f t="shared" si="807"/>
        <v>0.74329874719853595</v>
      </c>
      <c r="BI676" s="38">
        <v>0.29899411538113363</v>
      </c>
      <c r="BJ676" s="38">
        <v>0.70100588461886648</v>
      </c>
      <c r="BK676" s="39">
        <v>0.30241311199654902</v>
      </c>
      <c r="BL676" s="39">
        <f t="shared" si="808"/>
        <v>0.69758688800345103</v>
      </c>
      <c r="BM676" s="39">
        <v>0.36181955344012601</v>
      </c>
      <c r="BN676" s="39">
        <f t="shared" si="809"/>
        <v>0.63818044655987394</v>
      </c>
      <c r="BO676" s="39">
        <v>0.24809214211053801</v>
      </c>
      <c r="BP676" s="39">
        <f t="shared" si="797"/>
        <v>0.75190785788946202</v>
      </c>
      <c r="BQ676" s="39">
        <v>0.29108894738100666</v>
      </c>
      <c r="BR676" s="39">
        <f t="shared" si="810"/>
        <v>0.70891105261899345</v>
      </c>
      <c r="BS676" s="48">
        <v>0.90030609813578089</v>
      </c>
      <c r="BT676" s="49">
        <v>9.96939018642191E-2</v>
      </c>
      <c r="BU676" s="219"/>
      <c r="CP676" s="21"/>
      <c r="CR676" s="21"/>
      <c r="CS676" s="22"/>
      <c r="CT676" s="22"/>
    </row>
    <row r="677" spans="38:98" x14ac:dyDescent="0.25">
      <c r="AL677" s="6">
        <v>670</v>
      </c>
      <c r="AM677" s="24">
        <v>0.31587397271860601</v>
      </c>
      <c r="AN677" s="24">
        <f t="shared" si="798"/>
        <v>0.68412602728139404</v>
      </c>
      <c r="AO677" s="24">
        <v>0.36651449565523098</v>
      </c>
      <c r="AP677" s="24">
        <f t="shared" si="799"/>
        <v>0.63348550434476902</v>
      </c>
      <c r="AQ677" s="24">
        <v>0.23250073785028799</v>
      </c>
      <c r="AR677" s="24">
        <f t="shared" si="800"/>
        <v>0.76749926214971198</v>
      </c>
      <c r="AS677" s="24">
        <f t="shared" si="801"/>
        <v>0.28916960495460348</v>
      </c>
      <c r="AT677" s="25">
        <f t="shared" si="767"/>
        <v>0.71083039504539658</v>
      </c>
      <c r="AU677" s="213">
        <v>0.32890521489864799</v>
      </c>
      <c r="AV677" s="213">
        <f t="shared" si="802"/>
        <v>0.67109478510135201</v>
      </c>
      <c r="AW677" s="213">
        <v>0.38143036143912301</v>
      </c>
      <c r="AX677" s="213">
        <f t="shared" ref="AX677" si="839">1-AW677</f>
        <v>0.61856963856087699</v>
      </c>
      <c r="AY677" s="213">
        <v>0.25597897054296098</v>
      </c>
      <c r="AZ677" s="213">
        <f t="shared" si="813"/>
        <v>0.74402102945703907</v>
      </c>
      <c r="BA677" s="213">
        <f t="shared" si="804"/>
        <v>0.30743992619934124</v>
      </c>
      <c r="BB677" s="213">
        <f t="shared" si="805"/>
        <v>0.69256007380065876</v>
      </c>
      <c r="BC677" s="38">
        <v>0.30988834620081102</v>
      </c>
      <c r="BD677" s="38">
        <f t="shared" si="806"/>
        <v>0.69011165379918893</v>
      </c>
      <c r="BE677" s="38">
        <v>0.36956138000682998</v>
      </c>
      <c r="BF677" s="38">
        <f t="shared" si="806"/>
        <v>0.63043861999316997</v>
      </c>
      <c r="BG677" s="38">
        <v>0.257069643444583</v>
      </c>
      <c r="BH677" s="38">
        <f t="shared" si="807"/>
        <v>0.74293035655541706</v>
      </c>
      <c r="BI677" s="38">
        <v>0.29931654070833047</v>
      </c>
      <c r="BJ677" s="38">
        <v>0.70068345929166953</v>
      </c>
      <c r="BK677" s="39">
        <v>0.30270053381631601</v>
      </c>
      <c r="BL677" s="39">
        <f t="shared" si="808"/>
        <v>0.69729946618368399</v>
      </c>
      <c r="BM677" s="39">
        <v>0.36208528777684401</v>
      </c>
      <c r="BN677" s="39">
        <f t="shared" si="809"/>
        <v>0.63791471222315599</v>
      </c>
      <c r="BO677" s="39">
        <v>0.248451555235812</v>
      </c>
      <c r="BP677" s="39">
        <f t="shared" si="797"/>
        <v>0.75154844476418803</v>
      </c>
      <c r="BQ677" s="39">
        <v>0.29140449708020566</v>
      </c>
      <c r="BR677" s="39">
        <f t="shared" si="810"/>
        <v>0.70859550291979445</v>
      </c>
      <c r="BS677" s="48">
        <v>0.90045167643777779</v>
      </c>
      <c r="BT677" s="49">
        <v>9.9548323562222193E-2</v>
      </c>
      <c r="BU677" s="219"/>
      <c r="CP677" s="21"/>
      <c r="CR677" s="21"/>
      <c r="CS677" s="22"/>
      <c r="CT677" s="22"/>
    </row>
    <row r="678" spans="38:98" x14ac:dyDescent="0.25">
      <c r="AL678" s="6">
        <v>671</v>
      </c>
      <c r="AM678" s="24">
        <v>0.31615979807637901</v>
      </c>
      <c r="AN678" s="24">
        <f t="shared" si="798"/>
        <v>0.68384020192362094</v>
      </c>
      <c r="AO678" s="24">
        <v>0.36677466829967398</v>
      </c>
      <c r="AP678" s="24">
        <f t="shared" si="799"/>
        <v>0.63322533170032602</v>
      </c>
      <c r="AQ678" s="24">
        <v>0.232833370345739</v>
      </c>
      <c r="AR678" s="24">
        <f t="shared" si="800"/>
        <v>0.76716662965426097</v>
      </c>
      <c r="AS678" s="24">
        <f t="shared" si="801"/>
        <v>0.28947106147164248</v>
      </c>
      <c r="AT678" s="25">
        <f t="shared" si="767"/>
        <v>0.71052893852835752</v>
      </c>
      <c r="AU678" s="213">
        <v>0.329206614426719</v>
      </c>
      <c r="AV678" s="213">
        <f t="shared" si="802"/>
        <v>0.67079338557328105</v>
      </c>
      <c r="AW678" s="213">
        <v>0.38171810123422101</v>
      </c>
      <c r="AX678" s="213">
        <f t="shared" ref="AX678" si="840">1-AW678</f>
        <v>0.61828189876577899</v>
      </c>
      <c r="AY678" s="213">
        <v>0.25634648477889299</v>
      </c>
      <c r="AZ678" s="213">
        <f t="shared" si="813"/>
        <v>0.74365351522110701</v>
      </c>
      <c r="BA678" s="213">
        <f t="shared" si="804"/>
        <v>0.30776859675444451</v>
      </c>
      <c r="BB678" s="213">
        <f t="shared" si="805"/>
        <v>0.69223140324555554</v>
      </c>
      <c r="BC678" s="38">
        <v>0.31018013419206403</v>
      </c>
      <c r="BD678" s="38">
        <f t="shared" si="806"/>
        <v>0.68981986580793597</v>
      </c>
      <c r="BE678" s="38">
        <v>0.36983267728832298</v>
      </c>
      <c r="BF678" s="38">
        <f t="shared" si="806"/>
        <v>0.63016732271167708</v>
      </c>
      <c r="BG678" s="38">
        <v>0.25743791347466599</v>
      </c>
      <c r="BH678" s="38">
        <f t="shared" si="807"/>
        <v>0.74256208652533395</v>
      </c>
      <c r="BI678" s="38">
        <v>0.29963879757420053</v>
      </c>
      <c r="BJ678" s="38">
        <v>0.70036120242579947</v>
      </c>
      <c r="BK678" s="39">
        <v>0.30298771435282001</v>
      </c>
      <c r="BL678" s="39">
        <f t="shared" si="808"/>
        <v>0.69701228564717999</v>
      </c>
      <c r="BM678" s="39">
        <v>0.36235082488952802</v>
      </c>
      <c r="BN678" s="39">
        <f t="shared" si="809"/>
        <v>0.63764917511047203</v>
      </c>
      <c r="BO678" s="39">
        <v>0.24881084120553601</v>
      </c>
      <c r="BP678" s="39">
        <f t="shared" si="797"/>
        <v>0.75118915879446402</v>
      </c>
      <c r="BQ678" s="39">
        <v>0.29171986812851225</v>
      </c>
      <c r="BR678" s="39">
        <f t="shared" si="810"/>
        <v>0.70828013187148786</v>
      </c>
      <c r="BS678" s="48">
        <v>0.90059677711385344</v>
      </c>
      <c r="BT678" s="49">
        <v>9.9403222886146503E-2</v>
      </c>
      <c r="BU678" s="219"/>
      <c r="CP678" s="21"/>
      <c r="CR678" s="21"/>
      <c r="CS678" s="22"/>
      <c r="CT678" s="22"/>
    </row>
    <row r="679" spans="38:98" x14ac:dyDescent="0.25">
      <c r="AL679" s="6">
        <v>672</v>
      </c>
      <c r="AM679" s="24">
        <v>0.31644531313891</v>
      </c>
      <c r="AN679" s="24">
        <f t="shared" si="798"/>
        <v>0.68355468686109</v>
      </c>
      <c r="AO679" s="24">
        <v>0.367034705659807</v>
      </c>
      <c r="AP679" s="24">
        <f t="shared" si="799"/>
        <v>0.632965294340193</v>
      </c>
      <c r="AQ679" s="24">
        <v>0.23316591519392499</v>
      </c>
      <c r="AR679" s="24">
        <f t="shared" si="800"/>
        <v>0.76683408480607507</v>
      </c>
      <c r="AS679" s="24">
        <f t="shared" si="801"/>
        <v>0.28977235036402321</v>
      </c>
      <c r="AT679" s="25">
        <f t="shared" si="767"/>
        <v>0.71022764963597684</v>
      </c>
      <c r="AU679" s="213">
        <v>0.32950777653826302</v>
      </c>
      <c r="AV679" s="213">
        <f t="shared" si="802"/>
        <v>0.67049222346173698</v>
      </c>
      <c r="AW679" s="213">
        <v>0.38200561059497401</v>
      </c>
      <c r="AX679" s="213">
        <f t="shared" ref="AX679" si="841">1-AW679</f>
        <v>0.61799438940502593</v>
      </c>
      <c r="AY679" s="213">
        <v>0.256713892745078</v>
      </c>
      <c r="AZ679" s="213">
        <f t="shared" si="813"/>
        <v>0.74328610725492195</v>
      </c>
      <c r="BA679" s="213">
        <f t="shared" si="804"/>
        <v>0.3080970918264414</v>
      </c>
      <c r="BB679" s="213">
        <f t="shared" si="805"/>
        <v>0.6919029081735586</v>
      </c>
      <c r="BC679" s="38">
        <v>0.31047172471850298</v>
      </c>
      <c r="BD679" s="38">
        <f t="shared" si="806"/>
        <v>0.68952827528149707</v>
      </c>
      <c r="BE679" s="38">
        <v>0.37010374905211701</v>
      </c>
      <c r="BF679" s="38">
        <f t="shared" si="806"/>
        <v>0.62989625094788293</v>
      </c>
      <c r="BG679" s="38">
        <v>0.25780606269446599</v>
      </c>
      <c r="BH679" s="38">
        <f t="shared" si="807"/>
        <v>0.74219393730553396</v>
      </c>
      <c r="BI679" s="38">
        <v>0.29996088578417718</v>
      </c>
      <c r="BJ679" s="38">
        <v>0.70003911421582288</v>
      </c>
      <c r="BK679" s="39">
        <v>0.30327465357644601</v>
      </c>
      <c r="BL679" s="39">
        <f t="shared" si="808"/>
        <v>0.69672534642355399</v>
      </c>
      <c r="BM679" s="39">
        <v>0.36261616491094101</v>
      </c>
      <c r="BN679" s="39">
        <f t="shared" si="809"/>
        <v>0.63738383508905905</v>
      </c>
      <c r="BO679" s="39">
        <v>0.249169999766989</v>
      </c>
      <c r="BP679" s="39">
        <f t="shared" si="797"/>
        <v>0.75083000023301105</v>
      </c>
      <c r="BQ679" s="39">
        <v>0.29203506043102967</v>
      </c>
      <c r="BR679" s="39">
        <f t="shared" si="810"/>
        <v>0.70796493956897044</v>
      </c>
      <c r="BS679" s="48">
        <v>0.90074140204885955</v>
      </c>
      <c r="BT679" s="49">
        <v>9.9258597951140407E-2</v>
      </c>
      <c r="BU679" s="219"/>
      <c r="CP679" s="21"/>
      <c r="CR679" s="21"/>
      <c r="CS679" s="22"/>
      <c r="CT679" s="22"/>
    </row>
    <row r="680" spans="38:98" x14ac:dyDescent="0.25">
      <c r="AL680" s="6">
        <v>673</v>
      </c>
      <c r="AM680" s="24">
        <v>0.31673051950099901</v>
      </c>
      <c r="AN680" s="24">
        <f t="shared" si="798"/>
        <v>0.68326948049900094</v>
      </c>
      <c r="AO680" s="24">
        <v>0.367294607169384</v>
      </c>
      <c r="AP680" s="24">
        <f t="shared" si="799"/>
        <v>0.632705392830616</v>
      </c>
      <c r="AQ680" s="24">
        <v>0.233498372372371</v>
      </c>
      <c r="AR680" s="24">
        <f t="shared" si="800"/>
        <v>0.76650162762762897</v>
      </c>
      <c r="AS680" s="24">
        <f t="shared" si="801"/>
        <v>0.29007347198555866</v>
      </c>
      <c r="AT680" s="25">
        <f t="shared" si="767"/>
        <v>0.70992652801444134</v>
      </c>
      <c r="AU680" s="213">
        <v>0.329808701522815</v>
      </c>
      <c r="AV680" s="213">
        <f t="shared" si="802"/>
        <v>0.67019129847718495</v>
      </c>
      <c r="AW680" s="213">
        <v>0.38229288978875697</v>
      </c>
      <c r="AX680" s="213">
        <f t="shared" ref="AX680" si="842">1-AW680</f>
        <v>0.61770711021124303</v>
      </c>
      <c r="AY680" s="213">
        <v>0.25708119426063802</v>
      </c>
      <c r="AZ680" s="213">
        <f t="shared" si="813"/>
        <v>0.74291880573936198</v>
      </c>
      <c r="BA680" s="213">
        <f t="shared" si="804"/>
        <v>0.30842541148338026</v>
      </c>
      <c r="BB680" s="213">
        <f t="shared" si="805"/>
        <v>0.69157458851661979</v>
      </c>
      <c r="BC680" s="38">
        <v>0.31076311731880502</v>
      </c>
      <c r="BD680" s="38">
        <f t="shared" si="806"/>
        <v>0.68923688268119498</v>
      </c>
      <c r="BE680" s="38">
        <v>0.37037459546854801</v>
      </c>
      <c r="BF680" s="38">
        <f t="shared" si="806"/>
        <v>0.62962540453145199</v>
      </c>
      <c r="BG680" s="38">
        <v>0.25817409090673399</v>
      </c>
      <c r="BH680" s="38">
        <f t="shared" si="807"/>
        <v>0.74182590909326596</v>
      </c>
      <c r="BI680" s="38">
        <v>0.30028280514369321</v>
      </c>
      <c r="BJ680" s="38">
        <v>0.69971719485630679</v>
      </c>
      <c r="BK680" s="39">
        <v>0.30356135145757801</v>
      </c>
      <c r="BL680" s="39">
        <f t="shared" si="808"/>
        <v>0.69643864854242199</v>
      </c>
      <c r="BM680" s="39">
        <v>0.36288130797384899</v>
      </c>
      <c r="BN680" s="39">
        <f t="shared" si="809"/>
        <v>0.63711869202615101</v>
      </c>
      <c r="BO680" s="39">
        <v>0.24952903066745299</v>
      </c>
      <c r="BP680" s="39">
        <f t="shared" si="797"/>
        <v>0.75047096933254698</v>
      </c>
      <c r="BQ680" s="39">
        <v>0.29235007389286283</v>
      </c>
      <c r="BR680" s="39">
        <f t="shared" si="810"/>
        <v>0.70764992610713717</v>
      </c>
      <c r="BS680" s="48">
        <v>0.90088555312764795</v>
      </c>
      <c r="BT680" s="49">
        <v>9.9114446872352005E-2</v>
      </c>
      <c r="BU680" s="219"/>
      <c r="CP680" s="21"/>
      <c r="CR680" s="21"/>
      <c r="CS680" s="22"/>
      <c r="CT680" s="22"/>
    </row>
    <row r="681" spans="38:98" x14ac:dyDescent="0.25">
      <c r="AL681" s="6">
        <v>674</v>
      </c>
      <c r="AM681" s="24">
        <v>0.31701541875744899</v>
      </c>
      <c r="AN681" s="24">
        <f t="shared" si="798"/>
        <v>0.68298458124255101</v>
      </c>
      <c r="AO681" s="24">
        <v>0.36755437226215698</v>
      </c>
      <c r="AP681" s="24">
        <f t="shared" si="799"/>
        <v>0.63244562773784296</v>
      </c>
      <c r="AQ681" s="24">
        <v>0.233830741858604</v>
      </c>
      <c r="AR681" s="24">
        <f t="shared" si="800"/>
        <v>0.76616925814139603</v>
      </c>
      <c r="AS681" s="24">
        <f t="shared" si="801"/>
        <v>0.29037442669006314</v>
      </c>
      <c r="AT681" s="25">
        <f t="shared" si="767"/>
        <v>0.70962557330993692</v>
      </c>
      <c r="AU681" s="213">
        <v>0.33010938966991099</v>
      </c>
      <c r="AV681" s="213">
        <f t="shared" si="802"/>
        <v>0.66989061033008901</v>
      </c>
      <c r="AW681" s="213">
        <v>0.38257993908295002</v>
      </c>
      <c r="AX681" s="213">
        <f t="shared" ref="AX681" si="843">1-AW681</f>
        <v>0.61742006091704993</v>
      </c>
      <c r="AY681" s="213">
        <v>0.25744838914469298</v>
      </c>
      <c r="AZ681" s="213">
        <f t="shared" si="813"/>
        <v>0.74255161085530696</v>
      </c>
      <c r="BA681" s="213">
        <f t="shared" si="804"/>
        <v>0.30875355579330971</v>
      </c>
      <c r="BB681" s="213">
        <f t="shared" si="805"/>
        <v>0.69124644420669035</v>
      </c>
      <c r="BC681" s="38">
        <v>0.31105431153164897</v>
      </c>
      <c r="BD681" s="38">
        <f t="shared" si="806"/>
        <v>0.68894568846835103</v>
      </c>
      <c r="BE681" s="38">
        <v>0.37064521670795197</v>
      </c>
      <c r="BF681" s="38">
        <f t="shared" si="806"/>
        <v>0.62935478329204808</v>
      </c>
      <c r="BG681" s="38">
        <v>0.258541997914225</v>
      </c>
      <c r="BH681" s="38">
        <f t="shared" si="807"/>
        <v>0.74145800208577506</v>
      </c>
      <c r="BI681" s="38">
        <v>0.30060455545818365</v>
      </c>
      <c r="BJ681" s="38">
        <v>0.69939544454181646</v>
      </c>
      <c r="BK681" s="39">
        <v>0.30384780796660199</v>
      </c>
      <c r="BL681" s="39">
        <f t="shared" si="808"/>
        <v>0.69615219203339795</v>
      </c>
      <c r="BM681" s="39">
        <v>0.36314625421101598</v>
      </c>
      <c r="BN681" s="39">
        <f t="shared" si="809"/>
        <v>0.63685374578898402</v>
      </c>
      <c r="BO681" s="39">
        <v>0.249887933654208</v>
      </c>
      <c r="BP681" s="39">
        <f t="shared" si="797"/>
        <v>0.75011206634579197</v>
      </c>
      <c r="BQ681" s="39">
        <v>0.29266490841911597</v>
      </c>
      <c r="BR681" s="39">
        <f t="shared" si="810"/>
        <v>0.70733509158088403</v>
      </c>
      <c r="BS681" s="48">
        <v>0.90102923223507014</v>
      </c>
      <c r="BT681" s="49">
        <v>9.8970767764929801E-2</v>
      </c>
      <c r="BU681" s="219"/>
      <c r="CP681" s="21"/>
      <c r="CR681" s="21"/>
      <c r="CS681" s="22"/>
      <c r="CT681" s="22"/>
    </row>
    <row r="682" spans="38:98" x14ac:dyDescent="0.25">
      <c r="AL682" s="6">
        <v>675</v>
      </c>
      <c r="AM682" s="24">
        <v>0.317300012503062</v>
      </c>
      <c r="AN682" s="24">
        <f t="shared" si="798"/>
        <v>0.68269998749693794</v>
      </c>
      <c r="AO682" s="24">
        <v>0.367814000371879</v>
      </c>
      <c r="AP682" s="24">
        <f t="shared" si="799"/>
        <v>0.63218599962812094</v>
      </c>
      <c r="AQ682" s="24">
        <v>0.23416302363015301</v>
      </c>
      <c r="AR682" s="24">
        <f t="shared" si="800"/>
        <v>0.76583697636984693</v>
      </c>
      <c r="AS682" s="24">
        <f t="shared" si="801"/>
        <v>0.29067521483135178</v>
      </c>
      <c r="AT682" s="25">
        <f t="shared" si="767"/>
        <v>0.70932478516864816</v>
      </c>
      <c r="AU682" s="213">
        <v>0.33040984126908501</v>
      </c>
      <c r="AV682" s="213">
        <f t="shared" si="802"/>
        <v>0.66959015873091499</v>
      </c>
      <c r="AW682" s="213">
        <v>0.38286675874493098</v>
      </c>
      <c r="AX682" s="213">
        <f t="shared" ref="AX682" si="844">1-AW682</f>
        <v>0.61713324125506897</v>
      </c>
      <c r="AY682" s="213">
        <v>0.257815477216363</v>
      </c>
      <c r="AZ682" s="213">
        <f t="shared" si="813"/>
        <v>0.742184522783637</v>
      </c>
      <c r="BA682" s="213">
        <f t="shared" si="804"/>
        <v>0.30908152482427748</v>
      </c>
      <c r="BB682" s="213">
        <f t="shared" si="805"/>
        <v>0.69091847517572247</v>
      </c>
      <c r="BC682" s="38">
        <v>0.31134530689571199</v>
      </c>
      <c r="BD682" s="38">
        <f t="shared" si="806"/>
        <v>0.68865469310428806</v>
      </c>
      <c r="BE682" s="38">
        <v>0.370915612940664</v>
      </c>
      <c r="BF682" s="38">
        <f t="shared" si="806"/>
        <v>0.629084387059336</v>
      </c>
      <c r="BG682" s="38">
        <v>0.25890978351969202</v>
      </c>
      <c r="BH682" s="38">
        <f t="shared" si="807"/>
        <v>0.74109021648030793</v>
      </c>
      <c r="BI682" s="38">
        <v>0.30092613653308176</v>
      </c>
      <c r="BJ682" s="38">
        <v>0.69907386346691824</v>
      </c>
      <c r="BK682" s="39">
        <v>0.30413402307390303</v>
      </c>
      <c r="BL682" s="39">
        <f t="shared" si="808"/>
        <v>0.69586597692609697</v>
      </c>
      <c r="BM682" s="39">
        <v>0.36341100375520702</v>
      </c>
      <c r="BN682" s="39">
        <f t="shared" si="809"/>
        <v>0.63658899624479304</v>
      </c>
      <c r="BO682" s="39">
        <v>0.25024670847453501</v>
      </c>
      <c r="BP682" s="39">
        <f t="shared" si="797"/>
        <v>0.74975329152546499</v>
      </c>
      <c r="BQ682" s="39">
        <v>0.29297956391489366</v>
      </c>
      <c r="BR682" s="39">
        <f t="shared" si="810"/>
        <v>0.70702043608510634</v>
      </c>
      <c r="BS682" s="48">
        <v>0.90117244125597795</v>
      </c>
      <c r="BT682" s="49">
        <v>9.8827558744022007E-2</v>
      </c>
      <c r="BU682" s="219"/>
      <c r="CP682" s="21"/>
      <c r="CR682" s="21"/>
      <c r="CS682" s="22"/>
      <c r="CT682" s="22"/>
    </row>
    <row r="683" spans="38:98" x14ac:dyDescent="0.25">
      <c r="AL683" s="6">
        <v>676</v>
      </c>
      <c r="AM683" s="24">
        <v>0.31758430233264001</v>
      </c>
      <c r="AN683" s="24">
        <f t="shared" si="798"/>
        <v>0.68241569766735999</v>
      </c>
      <c r="AO683" s="24">
        <v>0.36807349093230401</v>
      </c>
      <c r="AP683" s="24">
        <f t="shared" si="799"/>
        <v>0.63192650906769599</v>
      </c>
      <c r="AQ683" s="24">
        <v>0.23449521766454301</v>
      </c>
      <c r="AR683" s="24">
        <f t="shared" si="800"/>
        <v>0.76550478233545705</v>
      </c>
      <c r="AS683" s="24">
        <f t="shared" si="801"/>
        <v>0.29097583676323813</v>
      </c>
      <c r="AT683" s="25">
        <f t="shared" si="767"/>
        <v>0.70902416323676198</v>
      </c>
      <c r="AU683" s="213">
        <v>0.33071005660987202</v>
      </c>
      <c r="AV683" s="213">
        <f t="shared" si="802"/>
        <v>0.66928994339012804</v>
      </c>
      <c r="AW683" s="213">
        <v>0.38315334904207798</v>
      </c>
      <c r="AX683" s="213">
        <f t="shared" ref="AX683" si="845">1-AW683</f>
        <v>0.61684665095792202</v>
      </c>
      <c r="AY683" s="213">
        <v>0.25818245829476799</v>
      </c>
      <c r="AZ683" s="213">
        <f t="shared" si="813"/>
        <v>0.74181754170523195</v>
      </c>
      <c r="BA683" s="213">
        <f t="shared" si="804"/>
        <v>0.30940931864433152</v>
      </c>
      <c r="BB683" s="213">
        <f t="shared" si="805"/>
        <v>0.69059068135566837</v>
      </c>
      <c r="BC683" s="38">
        <v>0.31163610294967298</v>
      </c>
      <c r="BD683" s="38">
        <f t="shared" si="806"/>
        <v>0.68836389705032697</v>
      </c>
      <c r="BE683" s="38">
        <v>0.37118578433702099</v>
      </c>
      <c r="BF683" s="38">
        <f t="shared" si="806"/>
        <v>0.62881421566297901</v>
      </c>
      <c r="BG683" s="38">
        <v>0.25927744752588799</v>
      </c>
      <c r="BH683" s="38">
        <f t="shared" si="807"/>
        <v>0.74072255247411201</v>
      </c>
      <c r="BI683" s="38">
        <v>0.30124754817382193</v>
      </c>
      <c r="BJ683" s="38">
        <v>0.69875245182617807</v>
      </c>
      <c r="BK683" s="39">
        <v>0.30441999674986597</v>
      </c>
      <c r="BL683" s="39">
        <f t="shared" si="808"/>
        <v>0.69558000325013403</v>
      </c>
      <c r="BM683" s="39">
        <v>0.363675556739186</v>
      </c>
      <c r="BN683" s="39">
        <f t="shared" si="809"/>
        <v>0.63632444326081394</v>
      </c>
      <c r="BO683" s="39">
        <v>0.250605354875713</v>
      </c>
      <c r="BP683" s="39">
        <f t="shared" si="797"/>
        <v>0.749394645124287</v>
      </c>
      <c r="BQ683" s="39">
        <v>0.29329404028529921</v>
      </c>
      <c r="BR683" s="39">
        <f t="shared" si="810"/>
        <v>0.70670595971470074</v>
      </c>
      <c r="BS683" s="48">
        <v>0.90131518207522299</v>
      </c>
      <c r="BT683" s="49">
        <v>9.8684817924776999E-2</v>
      </c>
      <c r="BU683" s="219"/>
      <c r="CP683" s="21"/>
      <c r="CR683" s="21"/>
      <c r="CS683" s="22"/>
      <c r="CT683" s="22"/>
    </row>
    <row r="684" spans="38:98" x14ac:dyDescent="0.25">
      <c r="AL684" s="6">
        <v>677</v>
      </c>
      <c r="AM684" s="24">
        <v>0.31786828984098497</v>
      </c>
      <c r="AN684" s="24">
        <f t="shared" si="798"/>
        <v>0.68213171015901497</v>
      </c>
      <c r="AO684" s="24">
        <v>0.36833284337718403</v>
      </c>
      <c r="AP684" s="24">
        <f t="shared" si="799"/>
        <v>0.63166715662281603</v>
      </c>
      <c r="AQ684" s="24">
        <v>0.234827323939302</v>
      </c>
      <c r="AR684" s="24">
        <f t="shared" si="800"/>
        <v>0.76517267606069805</v>
      </c>
      <c r="AS684" s="24">
        <f t="shared" si="801"/>
        <v>0.2912762928395366</v>
      </c>
      <c r="AT684" s="25">
        <f t="shared" ref="AT684:AT747" si="846">(AP684*0.23)+(AN684*0.31)+(AR684*0.46)</f>
        <v>0.70872370716046351</v>
      </c>
      <c r="AU684" s="213">
        <v>0.331010035981807</v>
      </c>
      <c r="AV684" s="213">
        <f t="shared" si="802"/>
        <v>0.668989964018193</v>
      </c>
      <c r="AW684" s="213">
        <v>0.38343971024176898</v>
      </c>
      <c r="AX684" s="213">
        <f t="shared" ref="AX684" si="847">1-AW684</f>
        <v>0.61656028975823096</v>
      </c>
      <c r="AY684" s="213">
        <v>0.25854933219902998</v>
      </c>
      <c r="AZ684" s="213">
        <f t="shared" si="813"/>
        <v>0.74145066780097002</v>
      </c>
      <c r="BA684" s="213">
        <f t="shared" si="804"/>
        <v>0.3097369373215208</v>
      </c>
      <c r="BB684" s="213">
        <f t="shared" si="805"/>
        <v>0.69026306267847914</v>
      </c>
      <c r="BC684" s="38">
        <v>0.311926699232209</v>
      </c>
      <c r="BD684" s="38">
        <f t="shared" si="806"/>
        <v>0.68807330076779105</v>
      </c>
      <c r="BE684" s="38">
        <v>0.37145573106735802</v>
      </c>
      <c r="BF684" s="38">
        <f t="shared" si="806"/>
        <v>0.62854426893264193</v>
      </c>
      <c r="BG684" s="38">
        <v>0.25964498973556599</v>
      </c>
      <c r="BH684" s="38">
        <f t="shared" si="807"/>
        <v>0.74035501026443407</v>
      </c>
      <c r="BI684" s="38">
        <v>0.30156879018583749</v>
      </c>
      <c r="BJ684" s="38">
        <v>0.69843120981416251</v>
      </c>
      <c r="BK684" s="39">
        <v>0.30470572896487502</v>
      </c>
      <c r="BL684" s="39">
        <f t="shared" si="808"/>
        <v>0.69529427103512498</v>
      </c>
      <c r="BM684" s="39">
        <v>0.36393991329571801</v>
      </c>
      <c r="BN684" s="39">
        <f t="shared" si="809"/>
        <v>0.63606008670428205</v>
      </c>
      <c r="BO684" s="39">
        <v>0.25096387260502301</v>
      </c>
      <c r="BP684" s="39">
        <f t="shared" si="797"/>
        <v>0.74903612739497705</v>
      </c>
      <c r="BQ684" s="39">
        <v>0.29360833743543702</v>
      </c>
      <c r="BR684" s="39">
        <f t="shared" si="810"/>
        <v>0.70639166256456298</v>
      </c>
      <c r="BS684" s="48">
        <v>0.90145745657765686</v>
      </c>
      <c r="BT684" s="49">
        <v>9.8542543422343101E-2</v>
      </c>
      <c r="BU684" s="219"/>
      <c r="CP684" s="21"/>
      <c r="CR684" s="21"/>
      <c r="CS684" s="22"/>
      <c r="CT684" s="22"/>
    </row>
    <row r="685" spans="38:98" x14ac:dyDescent="0.25">
      <c r="AL685" s="6">
        <v>678</v>
      </c>
      <c r="AM685" s="24">
        <v>0.31815197662289901</v>
      </c>
      <c r="AN685" s="24">
        <f t="shared" si="798"/>
        <v>0.68184802337710093</v>
      </c>
      <c r="AO685" s="24">
        <v>0.36859205714027399</v>
      </c>
      <c r="AP685" s="24">
        <f t="shared" si="799"/>
        <v>0.63140794285972601</v>
      </c>
      <c r="AQ685" s="24">
        <v>0.23515934243195699</v>
      </c>
      <c r="AR685" s="24">
        <f t="shared" si="800"/>
        <v>0.76484065756804298</v>
      </c>
      <c r="AS685" s="24">
        <f t="shared" si="801"/>
        <v>0.2915765834140619</v>
      </c>
      <c r="AT685" s="25">
        <f t="shared" si="846"/>
        <v>0.70842341658593799</v>
      </c>
      <c r="AU685" s="213">
        <v>0.33130977967442599</v>
      </c>
      <c r="AV685" s="213">
        <f t="shared" si="802"/>
        <v>0.66869022032557401</v>
      </c>
      <c r="AW685" s="213">
        <v>0.38372584261138099</v>
      </c>
      <c r="AX685" s="213">
        <f t="shared" ref="AX685" si="848">1-AW685</f>
        <v>0.61627415738861901</v>
      </c>
      <c r="AY685" s="213">
        <v>0.25891609874826699</v>
      </c>
      <c r="AZ685" s="213">
        <f t="shared" si="813"/>
        <v>0.74108390125173296</v>
      </c>
      <c r="BA685" s="213">
        <f t="shared" si="804"/>
        <v>0.31006438092389249</v>
      </c>
      <c r="BB685" s="213">
        <f t="shared" si="805"/>
        <v>0.68993561907610745</v>
      </c>
      <c r="BC685" s="38">
        <v>0.31221709528199798</v>
      </c>
      <c r="BD685" s="38">
        <f t="shared" si="806"/>
        <v>0.68778290471800196</v>
      </c>
      <c r="BE685" s="38">
        <v>0.37172545330201001</v>
      </c>
      <c r="BF685" s="38">
        <f t="shared" si="806"/>
        <v>0.62827454669798999</v>
      </c>
      <c r="BG685" s="38">
        <v>0.26001240995147901</v>
      </c>
      <c r="BH685" s="38">
        <f t="shared" si="807"/>
        <v>0.73998759004852099</v>
      </c>
      <c r="BI685" s="38">
        <v>0.30188986237456206</v>
      </c>
      <c r="BJ685" s="38">
        <v>0.69811013762543805</v>
      </c>
      <c r="BK685" s="39">
        <v>0.30499121968931597</v>
      </c>
      <c r="BL685" s="39">
        <f t="shared" si="808"/>
        <v>0.69500878031068403</v>
      </c>
      <c r="BM685" s="39">
        <v>0.36420407355756801</v>
      </c>
      <c r="BN685" s="39">
        <f t="shared" si="809"/>
        <v>0.63579592644243199</v>
      </c>
      <c r="BO685" s="39">
        <v>0.25132226140974601</v>
      </c>
      <c r="BP685" s="39">
        <f t="shared" si="797"/>
        <v>0.74867773859025399</v>
      </c>
      <c r="BQ685" s="39">
        <v>0.29392245527041178</v>
      </c>
      <c r="BR685" s="39">
        <f t="shared" si="810"/>
        <v>0.70607754472958828</v>
      </c>
      <c r="BS685" s="48">
        <v>0.9015992666481315</v>
      </c>
      <c r="BT685" s="49">
        <v>9.8400733351868497E-2</v>
      </c>
      <c r="BU685" s="219"/>
      <c r="CP685" s="21"/>
      <c r="CR685" s="21"/>
      <c r="CS685" s="22"/>
      <c r="CT685" s="22"/>
    </row>
    <row r="686" spans="38:98" x14ac:dyDescent="0.25">
      <c r="AL686" s="6">
        <v>679</v>
      </c>
      <c r="AM686" s="24">
        <v>0.31843536427318397</v>
      </c>
      <c r="AN686" s="24">
        <f t="shared" si="798"/>
        <v>0.68156463572681603</v>
      </c>
      <c r="AO686" s="24">
        <v>0.36885113165532502</v>
      </c>
      <c r="AP686" s="24">
        <f t="shared" si="799"/>
        <v>0.63114886834467498</v>
      </c>
      <c r="AQ686" s="24">
        <v>0.23549127312003401</v>
      </c>
      <c r="AR686" s="24">
        <f t="shared" si="800"/>
        <v>0.76450872687996596</v>
      </c>
      <c r="AS686" s="24">
        <f t="shared" si="801"/>
        <v>0.29187670884062744</v>
      </c>
      <c r="AT686" s="25">
        <f t="shared" si="846"/>
        <v>0.70812329115937256</v>
      </c>
      <c r="AU686" s="213">
        <v>0.33160928797726302</v>
      </c>
      <c r="AV686" s="213">
        <f t="shared" si="802"/>
        <v>0.66839071202273703</v>
      </c>
      <c r="AW686" s="213">
        <v>0.384011746418294</v>
      </c>
      <c r="AX686" s="213">
        <f t="shared" ref="AX686" si="849">1-AW686</f>
        <v>0.61598825358170606</v>
      </c>
      <c r="AY686" s="213">
        <v>0.25928275776160098</v>
      </c>
      <c r="AZ686" s="213">
        <f t="shared" si="813"/>
        <v>0.74071724223839897</v>
      </c>
      <c r="BA686" s="213">
        <f t="shared" si="804"/>
        <v>0.3103916495194956</v>
      </c>
      <c r="BB686" s="213">
        <f t="shared" si="805"/>
        <v>0.6896083504805044</v>
      </c>
      <c r="BC686" s="38">
        <v>0.31250729063771798</v>
      </c>
      <c r="BD686" s="38">
        <f t="shared" si="806"/>
        <v>0.68749270936228202</v>
      </c>
      <c r="BE686" s="38">
        <v>0.37199495121131398</v>
      </c>
      <c r="BF686" s="38">
        <f t="shared" si="806"/>
        <v>0.62800504878868602</v>
      </c>
      <c r="BG686" s="38">
        <v>0.26037970797638099</v>
      </c>
      <c r="BH686" s="38">
        <f t="shared" si="807"/>
        <v>0.73962029202361901</v>
      </c>
      <c r="BI686" s="38">
        <v>0.30221076454543006</v>
      </c>
      <c r="BJ686" s="38">
        <v>0.69778923545457006</v>
      </c>
      <c r="BK686" s="39">
        <v>0.30527646889357302</v>
      </c>
      <c r="BL686" s="39">
        <f t="shared" si="808"/>
        <v>0.69472353110642704</v>
      </c>
      <c r="BM686" s="39">
        <v>0.36446803765750002</v>
      </c>
      <c r="BN686" s="39">
        <f t="shared" si="809"/>
        <v>0.63553196234249998</v>
      </c>
      <c r="BO686" s="39">
        <v>0.25168052103716199</v>
      </c>
      <c r="BP686" s="39">
        <f t="shared" si="797"/>
        <v>0.74831947896283801</v>
      </c>
      <c r="BQ686" s="39">
        <v>0.29423639369532717</v>
      </c>
      <c r="BR686" s="39">
        <f t="shared" si="810"/>
        <v>0.70576360630467283</v>
      </c>
      <c r="BS686" s="48">
        <v>0.90174061417149842</v>
      </c>
      <c r="BT686" s="49">
        <v>9.8259385828501605E-2</v>
      </c>
      <c r="BU686" s="219"/>
      <c r="CP686" s="21"/>
      <c r="CR686" s="21"/>
      <c r="CS686" s="22"/>
      <c r="CT686" s="22"/>
    </row>
    <row r="687" spans="38:98" x14ac:dyDescent="0.25">
      <c r="AL687" s="6">
        <v>680</v>
      </c>
      <c r="AM687" s="24">
        <v>0.31871845438664298</v>
      </c>
      <c r="AN687" s="24">
        <f t="shared" si="798"/>
        <v>0.68128154561335696</v>
      </c>
      <c r="AO687" s="24">
        <v>0.369110066356091</v>
      </c>
      <c r="AP687" s="24">
        <f t="shared" si="799"/>
        <v>0.630889933643909</v>
      </c>
      <c r="AQ687" s="24">
        <v>0.23582311598106201</v>
      </c>
      <c r="AR687" s="24">
        <f t="shared" si="800"/>
        <v>0.76417688401893802</v>
      </c>
      <c r="AS687" s="24">
        <f t="shared" si="801"/>
        <v>0.29217666947304877</v>
      </c>
      <c r="AT687" s="25">
        <f t="shared" si="846"/>
        <v>0.70782333052695123</v>
      </c>
      <c r="AU687" s="213">
        <v>0.33190856117985301</v>
      </c>
      <c r="AV687" s="213">
        <f t="shared" si="802"/>
        <v>0.66809143882014699</v>
      </c>
      <c r="AW687" s="213">
        <v>0.38429742192988597</v>
      </c>
      <c r="AX687" s="213">
        <f t="shared" ref="AX687" si="850">1-AW687</f>
        <v>0.61570257807011397</v>
      </c>
      <c r="AY687" s="213">
        <v>0.25964930905815198</v>
      </c>
      <c r="AZ687" s="213">
        <f t="shared" si="813"/>
        <v>0.74035069094184802</v>
      </c>
      <c r="BA687" s="213">
        <f t="shared" si="804"/>
        <v>0.31071874317637815</v>
      </c>
      <c r="BB687" s="213">
        <f t="shared" si="805"/>
        <v>0.68928125682362196</v>
      </c>
      <c r="BC687" s="38">
        <v>0.31279728483804697</v>
      </c>
      <c r="BD687" s="38">
        <f t="shared" si="806"/>
        <v>0.68720271516195308</v>
      </c>
      <c r="BE687" s="38">
        <v>0.37226422496560402</v>
      </c>
      <c r="BF687" s="38">
        <f t="shared" si="806"/>
        <v>0.62773577503439593</v>
      </c>
      <c r="BG687" s="38">
        <v>0.26074688361302401</v>
      </c>
      <c r="BH687" s="38">
        <f t="shared" si="807"/>
        <v>0.73925311638697599</v>
      </c>
      <c r="BI687" s="38">
        <v>0.30253149650387456</v>
      </c>
      <c r="BJ687" s="38">
        <v>0.69746850349612544</v>
      </c>
      <c r="BK687" s="39">
        <v>0.30556147654803201</v>
      </c>
      <c r="BL687" s="39">
        <f t="shared" si="808"/>
        <v>0.69443852345196799</v>
      </c>
      <c r="BM687" s="39">
        <v>0.36473180572827901</v>
      </c>
      <c r="BN687" s="39">
        <f t="shared" si="809"/>
        <v>0.63526819427172099</v>
      </c>
      <c r="BO687" s="39">
        <v>0.25203865123455099</v>
      </c>
      <c r="BP687" s="39">
        <f t="shared" si="797"/>
        <v>0.74796134876544906</v>
      </c>
      <c r="BQ687" s="39">
        <v>0.29455015261528755</v>
      </c>
      <c r="BR687" s="39">
        <f t="shared" si="810"/>
        <v>0.7054498473847125</v>
      </c>
      <c r="BS687" s="48">
        <v>0.90188150103260922</v>
      </c>
      <c r="BT687" s="49">
        <v>9.8118498967390805E-2</v>
      </c>
      <c r="BU687" s="219"/>
      <c r="CP687" s="21"/>
      <c r="CR687" s="21"/>
      <c r="CS687" s="22"/>
      <c r="CT687" s="22"/>
    </row>
    <row r="688" spans="38:98" x14ac:dyDescent="0.25">
      <c r="AL688" s="6">
        <v>681</v>
      </c>
      <c r="AM688" s="24">
        <v>0.31900124855807699</v>
      </c>
      <c r="AN688" s="24">
        <f t="shared" si="798"/>
        <v>0.68099875144192301</v>
      </c>
      <c r="AO688" s="24">
        <v>0.36936886067632402</v>
      </c>
      <c r="AP688" s="24">
        <f t="shared" si="799"/>
        <v>0.63063113932367598</v>
      </c>
      <c r="AQ688" s="24">
        <v>0.23615487099256699</v>
      </c>
      <c r="AR688" s="24">
        <f t="shared" si="800"/>
        <v>0.76384512900743307</v>
      </c>
      <c r="AS688" s="24">
        <f t="shared" si="801"/>
        <v>0.29247646566513918</v>
      </c>
      <c r="AT688" s="25">
        <f t="shared" si="846"/>
        <v>0.70752353433486082</v>
      </c>
      <c r="AU688" s="213">
        <v>0.33220759957173002</v>
      </c>
      <c r="AV688" s="213">
        <f t="shared" si="802"/>
        <v>0.66779240042827004</v>
      </c>
      <c r="AW688" s="213">
        <v>0.38458286941353298</v>
      </c>
      <c r="AX688" s="213">
        <f t="shared" ref="AX688" si="851">1-AW688</f>
        <v>0.61541713058646708</v>
      </c>
      <c r="AY688" s="213">
        <v>0.26001575245704101</v>
      </c>
      <c r="AZ688" s="213">
        <f t="shared" si="813"/>
        <v>0.73998424754295899</v>
      </c>
      <c r="BA688" s="213">
        <f t="shared" si="804"/>
        <v>0.31104566196258776</v>
      </c>
      <c r="BB688" s="213">
        <f t="shared" si="805"/>
        <v>0.68895433803741235</v>
      </c>
      <c r="BC688" s="38">
        <v>0.31308707742166297</v>
      </c>
      <c r="BD688" s="38">
        <f t="shared" si="806"/>
        <v>0.68691292257833703</v>
      </c>
      <c r="BE688" s="38">
        <v>0.37253327473521802</v>
      </c>
      <c r="BF688" s="38">
        <f t="shared" si="806"/>
        <v>0.62746672526478198</v>
      </c>
      <c r="BG688" s="38">
        <v>0.26111393666416099</v>
      </c>
      <c r="BH688" s="38">
        <f t="shared" si="807"/>
        <v>0.73888606333583895</v>
      </c>
      <c r="BI688" s="38">
        <v>0.30285205805532972</v>
      </c>
      <c r="BJ688" s="38">
        <v>0.69714794194467022</v>
      </c>
      <c r="BK688" s="39">
        <v>0.30584624262307702</v>
      </c>
      <c r="BL688" s="39">
        <f t="shared" si="808"/>
        <v>0.69415375737692298</v>
      </c>
      <c r="BM688" s="39">
        <v>0.36499537790267</v>
      </c>
      <c r="BN688" s="39">
        <f t="shared" si="809"/>
        <v>0.63500462209733</v>
      </c>
      <c r="BO688" s="39">
        <v>0.25239665174919401</v>
      </c>
      <c r="BP688" s="39">
        <f t="shared" si="797"/>
        <v>0.74760334825080599</v>
      </c>
      <c r="BQ688" s="39">
        <v>0.29486373193539722</v>
      </c>
      <c r="BR688" s="39">
        <f t="shared" si="810"/>
        <v>0.70513626806460283</v>
      </c>
      <c r="BS688" s="48">
        <v>0.90202192911631585</v>
      </c>
      <c r="BT688" s="49">
        <v>9.7978070883684196E-2</v>
      </c>
      <c r="BU688" s="219"/>
      <c r="CP688" s="21"/>
      <c r="CR688" s="21"/>
      <c r="CS688" s="22"/>
      <c r="CT688" s="22"/>
    </row>
    <row r="689" spans="38:98" x14ac:dyDescent="0.25">
      <c r="AL689" s="6">
        <v>682</v>
      </c>
      <c r="AM689" s="24">
        <v>0.31928374838228801</v>
      </c>
      <c r="AN689" s="24">
        <f t="shared" si="798"/>
        <v>0.68071625161771199</v>
      </c>
      <c r="AO689" s="24">
        <v>0.369627514049779</v>
      </c>
      <c r="AP689" s="24">
        <f t="shared" si="799"/>
        <v>0.630372485950221</v>
      </c>
      <c r="AQ689" s="24">
        <v>0.23648653813207501</v>
      </c>
      <c r="AR689" s="24">
        <f t="shared" si="800"/>
        <v>0.76351346186792501</v>
      </c>
      <c r="AS689" s="24">
        <f t="shared" si="801"/>
        <v>0.29277609777071295</v>
      </c>
      <c r="AT689" s="25">
        <f t="shared" si="846"/>
        <v>0.7072239022292871</v>
      </c>
      <c r="AU689" s="213">
        <v>0.33250640344243099</v>
      </c>
      <c r="AV689" s="213">
        <f t="shared" si="802"/>
        <v>0.66749359655756901</v>
      </c>
      <c r="AW689" s="213">
        <v>0.38486808913661502</v>
      </c>
      <c r="AX689" s="213">
        <f t="shared" ref="AX689" si="852">1-AW689</f>
        <v>0.61513191086338503</v>
      </c>
      <c r="AY689" s="213">
        <v>0.26038208777738697</v>
      </c>
      <c r="AZ689" s="213">
        <f t="shared" si="813"/>
        <v>0.73961791222261297</v>
      </c>
      <c r="BA689" s="213">
        <f t="shared" si="804"/>
        <v>0.3113724059461731</v>
      </c>
      <c r="BB689" s="213">
        <f t="shared" si="805"/>
        <v>0.68862759405382701</v>
      </c>
      <c r="BC689" s="38">
        <v>0.313376667927243</v>
      </c>
      <c r="BD689" s="38">
        <f t="shared" si="806"/>
        <v>0.68662333207275705</v>
      </c>
      <c r="BE689" s="38">
        <v>0.37280210069049002</v>
      </c>
      <c r="BF689" s="38">
        <f t="shared" si="806"/>
        <v>0.62719789930950998</v>
      </c>
      <c r="BG689" s="38">
        <v>0.26148086693254602</v>
      </c>
      <c r="BH689" s="38">
        <f t="shared" si="807"/>
        <v>0.73851913306745398</v>
      </c>
      <c r="BI689" s="38">
        <v>0.30317244900522922</v>
      </c>
      <c r="BJ689" s="38">
        <v>0.69682755099477078</v>
      </c>
      <c r="BK689" s="39">
        <v>0.30613076708909398</v>
      </c>
      <c r="BL689" s="39">
        <f t="shared" si="808"/>
        <v>0.69386923291090596</v>
      </c>
      <c r="BM689" s="39">
        <v>0.36525875431343602</v>
      </c>
      <c r="BN689" s="39">
        <f t="shared" si="809"/>
        <v>0.63474124568656398</v>
      </c>
      <c r="BO689" s="39">
        <v>0.25275452232837198</v>
      </c>
      <c r="BP689" s="39">
        <f t="shared" si="797"/>
        <v>0.74724547767162797</v>
      </c>
      <c r="BQ689" s="39">
        <v>0.29517713156076053</v>
      </c>
      <c r="BR689" s="39">
        <f t="shared" si="810"/>
        <v>0.70482286843923947</v>
      </c>
      <c r="BS689" s="48">
        <v>0.90216190030746968</v>
      </c>
      <c r="BT689" s="49">
        <v>9.7838099692530295E-2</v>
      </c>
      <c r="BU689" s="219"/>
      <c r="CP689" s="21"/>
      <c r="CR689" s="21"/>
      <c r="CS689" s="22"/>
      <c r="CT689" s="22"/>
    </row>
    <row r="690" spans="38:98" x14ac:dyDescent="0.25">
      <c r="AL690" s="6">
        <v>683</v>
      </c>
      <c r="AM690" s="24">
        <v>0.31956595545407901</v>
      </c>
      <c r="AN690" s="24">
        <f t="shared" si="798"/>
        <v>0.68043404454592094</v>
      </c>
      <c r="AO690" s="24">
        <v>0.36988602591020803</v>
      </c>
      <c r="AP690" s="24">
        <f t="shared" si="799"/>
        <v>0.63011397408979197</v>
      </c>
      <c r="AQ690" s="24">
        <v>0.236818117377114</v>
      </c>
      <c r="AR690" s="24">
        <f t="shared" si="800"/>
        <v>0.763181882622886</v>
      </c>
      <c r="AS690" s="24">
        <f t="shared" si="801"/>
        <v>0.29307556614358476</v>
      </c>
      <c r="AT690" s="25">
        <f t="shared" si="846"/>
        <v>0.70692443385641512</v>
      </c>
      <c r="AU690" s="213">
        <v>0.33280497308148999</v>
      </c>
      <c r="AV690" s="213">
        <f t="shared" si="802"/>
        <v>0.66719502691851007</v>
      </c>
      <c r="AW690" s="213">
        <v>0.38515308136651</v>
      </c>
      <c r="AX690" s="213">
        <f t="shared" ref="AX690" si="853">1-AW690</f>
        <v>0.61484691863348995</v>
      </c>
      <c r="AY690" s="213">
        <v>0.26074831483831201</v>
      </c>
      <c r="AZ690" s="213">
        <f t="shared" si="813"/>
        <v>0.73925168516168793</v>
      </c>
      <c r="BA690" s="213">
        <f t="shared" si="804"/>
        <v>0.31169897519518275</v>
      </c>
      <c r="BB690" s="213">
        <f t="shared" si="805"/>
        <v>0.68830102480481725</v>
      </c>
      <c r="BC690" s="38">
        <v>0.31366605589346602</v>
      </c>
      <c r="BD690" s="38">
        <f t="shared" si="806"/>
        <v>0.68633394410653392</v>
      </c>
      <c r="BE690" s="38">
        <v>0.37307070300175599</v>
      </c>
      <c r="BF690" s="38">
        <f t="shared" si="806"/>
        <v>0.62692929699824407</v>
      </c>
      <c r="BG690" s="38">
        <v>0.26184767422093203</v>
      </c>
      <c r="BH690" s="38">
        <f t="shared" si="807"/>
        <v>0.73815232577906797</v>
      </c>
      <c r="BI690" s="38">
        <v>0.30349266915900708</v>
      </c>
      <c r="BJ690" s="38">
        <v>0.69650733084099292</v>
      </c>
      <c r="BK690" s="39">
        <v>0.30641504991646601</v>
      </c>
      <c r="BL690" s="39">
        <f t="shared" si="808"/>
        <v>0.69358495008353405</v>
      </c>
      <c r="BM690" s="39">
        <v>0.36552193509334402</v>
      </c>
      <c r="BN690" s="39">
        <f t="shared" si="809"/>
        <v>0.63447806490665593</v>
      </c>
      <c r="BO690" s="39">
        <v>0.25311226271936399</v>
      </c>
      <c r="BP690" s="39">
        <f t="shared" si="797"/>
        <v>0.74688773728063595</v>
      </c>
      <c r="BQ690" s="39">
        <v>0.29549035139648105</v>
      </c>
      <c r="BR690" s="39">
        <f t="shared" si="810"/>
        <v>0.70450964860351895</v>
      </c>
      <c r="BS690" s="48">
        <v>0.90230141649092266</v>
      </c>
      <c r="BT690" s="49">
        <v>9.7698583509077397E-2</v>
      </c>
      <c r="BU690" s="219"/>
      <c r="CP690" s="21"/>
      <c r="CR690" s="21"/>
      <c r="CS690" s="22"/>
      <c r="CT690" s="22"/>
    </row>
    <row r="691" spans="38:98" x14ac:dyDescent="0.25">
      <c r="AL691" s="6">
        <v>684</v>
      </c>
      <c r="AM691" s="24">
        <v>0.31984787136825099</v>
      </c>
      <c r="AN691" s="24">
        <f t="shared" si="798"/>
        <v>0.68015212863174901</v>
      </c>
      <c r="AO691" s="24">
        <v>0.37014439569136398</v>
      </c>
      <c r="AP691" s="24">
        <f t="shared" si="799"/>
        <v>0.62985560430863607</v>
      </c>
      <c r="AQ691" s="24">
        <v>0.23714960870521201</v>
      </c>
      <c r="AR691" s="24">
        <f t="shared" si="800"/>
        <v>0.76285039129478793</v>
      </c>
      <c r="AS691" s="24">
        <f t="shared" si="801"/>
        <v>0.29337487113756905</v>
      </c>
      <c r="AT691" s="25">
        <f t="shared" si="846"/>
        <v>0.70662512886243101</v>
      </c>
      <c r="AU691" s="213">
        <v>0.33310330877844202</v>
      </c>
      <c r="AV691" s="213">
        <f t="shared" si="802"/>
        <v>0.66689669122155792</v>
      </c>
      <c r="AW691" s="213">
        <v>0.38543784637059503</v>
      </c>
      <c r="AX691" s="213">
        <f t="shared" ref="AX691" si="854">1-AW691</f>
        <v>0.61456215362940503</v>
      </c>
      <c r="AY691" s="213">
        <v>0.26111443345893498</v>
      </c>
      <c r="AZ691" s="213">
        <f t="shared" si="813"/>
        <v>0.73888556654106496</v>
      </c>
      <c r="BA691" s="213">
        <f t="shared" si="804"/>
        <v>0.31202536977766399</v>
      </c>
      <c r="BB691" s="213">
        <f t="shared" si="805"/>
        <v>0.68797463022233607</v>
      </c>
      <c r="BC691" s="38">
        <v>0.31395524085901</v>
      </c>
      <c r="BD691" s="38">
        <f t="shared" si="806"/>
        <v>0.68604475914098995</v>
      </c>
      <c r="BE691" s="38">
        <v>0.37333908183935199</v>
      </c>
      <c r="BF691" s="38">
        <f t="shared" si="806"/>
        <v>0.62666091816064795</v>
      </c>
      <c r="BG691" s="38">
        <v>0.26221435833207302</v>
      </c>
      <c r="BH691" s="38">
        <f t="shared" si="807"/>
        <v>0.73778564166792693</v>
      </c>
      <c r="BI691" s="38">
        <v>0.30381271832209766</v>
      </c>
      <c r="BJ691" s="38">
        <v>0.69618728167790234</v>
      </c>
      <c r="BK691" s="39">
        <v>0.30669909107558102</v>
      </c>
      <c r="BL691" s="39">
        <f t="shared" si="808"/>
        <v>0.69330090892441898</v>
      </c>
      <c r="BM691" s="39">
        <v>0.36578492037515598</v>
      </c>
      <c r="BN691" s="39">
        <f t="shared" si="809"/>
        <v>0.63421507962484402</v>
      </c>
      <c r="BO691" s="39">
        <v>0.25346987266945098</v>
      </c>
      <c r="BP691" s="39">
        <f t="shared" si="797"/>
        <v>0.74653012733054902</v>
      </c>
      <c r="BQ691" s="39">
        <v>0.29580339134766342</v>
      </c>
      <c r="BR691" s="39">
        <f t="shared" si="810"/>
        <v>0.70419660865233658</v>
      </c>
      <c r="BS691" s="48">
        <v>0.9024404795515264</v>
      </c>
      <c r="BT691" s="49">
        <v>9.7559520448473602E-2</v>
      </c>
      <c r="BU691" s="219"/>
      <c r="CP691" s="21"/>
      <c r="CR691" s="21"/>
      <c r="CS691" s="22"/>
      <c r="CT691" s="22"/>
    </row>
    <row r="692" spans="38:98" x14ac:dyDescent="0.25">
      <c r="AL692" s="6">
        <v>685</v>
      </c>
      <c r="AM692" s="24">
        <v>0.32012949771960603</v>
      </c>
      <c r="AN692" s="24">
        <f t="shared" si="798"/>
        <v>0.67987050228039392</v>
      </c>
      <c r="AO692" s="24">
        <v>0.37040262282700098</v>
      </c>
      <c r="AP692" s="24">
        <f t="shared" si="799"/>
        <v>0.62959737717299902</v>
      </c>
      <c r="AQ692" s="24">
        <v>0.237481012093894</v>
      </c>
      <c r="AR692" s="24">
        <f t="shared" si="800"/>
        <v>0.76251898790610606</v>
      </c>
      <c r="AS692" s="24">
        <f t="shared" si="801"/>
        <v>0.29367401310647934</v>
      </c>
      <c r="AT692" s="25">
        <f t="shared" si="846"/>
        <v>0.70632598689352077</v>
      </c>
      <c r="AU692" s="213">
        <v>0.33340141082282099</v>
      </c>
      <c r="AV692" s="213">
        <f t="shared" si="802"/>
        <v>0.66659858917717907</v>
      </c>
      <c r="AW692" s="213">
        <v>0.38572238441625001</v>
      </c>
      <c r="AX692" s="213">
        <f t="shared" ref="AX692" si="855">1-AW692</f>
        <v>0.61427761558374994</v>
      </c>
      <c r="AY692" s="213">
        <v>0.26148044345837701</v>
      </c>
      <c r="AZ692" s="213">
        <f t="shared" si="813"/>
        <v>0.73851955654162293</v>
      </c>
      <c r="BA692" s="213">
        <f t="shared" si="804"/>
        <v>0.31235158976166544</v>
      </c>
      <c r="BB692" s="213">
        <f t="shared" si="805"/>
        <v>0.68764841023833456</v>
      </c>
      <c r="BC692" s="38">
        <v>0.31424422236255201</v>
      </c>
      <c r="BD692" s="38">
        <f t="shared" si="806"/>
        <v>0.68575577763744799</v>
      </c>
      <c r="BE692" s="38">
        <v>0.37360723737361401</v>
      </c>
      <c r="BF692" s="38">
        <f t="shared" si="806"/>
        <v>0.62639276262638599</v>
      </c>
      <c r="BG692" s="38">
        <v>0.26258091906872</v>
      </c>
      <c r="BH692" s="38">
        <f t="shared" si="807"/>
        <v>0.73741908093127995</v>
      </c>
      <c r="BI692" s="38">
        <v>0.30413259629993356</v>
      </c>
      <c r="BJ692" s="38">
        <v>0.6958674037000665</v>
      </c>
      <c r="BK692" s="39">
        <v>0.30698289053682098</v>
      </c>
      <c r="BL692" s="39">
        <f t="shared" si="808"/>
        <v>0.69301710946317896</v>
      </c>
      <c r="BM692" s="39">
        <v>0.36604771029163902</v>
      </c>
      <c r="BN692" s="39">
        <f t="shared" si="809"/>
        <v>0.63395228970836093</v>
      </c>
      <c r="BO692" s="39">
        <v>0.25382735192591399</v>
      </c>
      <c r="BP692" s="39">
        <f t="shared" si="797"/>
        <v>0.74617264807408601</v>
      </c>
      <c r="BQ692" s="39">
        <v>0.29611625131941194</v>
      </c>
      <c r="BR692" s="39">
        <f t="shared" si="810"/>
        <v>0.70388374868058801</v>
      </c>
      <c r="BS692" s="48">
        <v>0.90257909137413261</v>
      </c>
      <c r="BT692" s="49">
        <v>9.74209086258674E-2</v>
      </c>
      <c r="BU692" s="219"/>
      <c r="CP692" s="21"/>
      <c r="CR692" s="21"/>
      <c r="CS692" s="22"/>
      <c r="CT692" s="22"/>
    </row>
    <row r="693" spans="38:98" x14ac:dyDescent="0.25">
      <c r="AL693" s="6">
        <v>686</v>
      </c>
      <c r="AM693" s="24">
        <v>0.32041083610294802</v>
      </c>
      <c r="AN693" s="24">
        <f t="shared" si="798"/>
        <v>0.67958916389705193</v>
      </c>
      <c r="AO693" s="24">
        <v>0.37066070675087098</v>
      </c>
      <c r="AP693" s="24">
        <f t="shared" si="799"/>
        <v>0.62933929324912907</v>
      </c>
      <c r="AQ693" s="24">
        <v>0.23781232752068901</v>
      </c>
      <c r="AR693" s="24">
        <f t="shared" si="800"/>
        <v>0.76218767247931096</v>
      </c>
      <c r="AS693" s="24">
        <f t="shared" si="801"/>
        <v>0.29397299240413116</v>
      </c>
      <c r="AT693" s="25">
        <f t="shared" si="846"/>
        <v>0.70602700759586889</v>
      </c>
      <c r="AU693" s="213">
        <v>0.333699279504164</v>
      </c>
      <c r="AV693" s="213">
        <f t="shared" si="802"/>
        <v>0.666300720495836</v>
      </c>
      <c r="AW693" s="213">
        <v>0.386006695770851</v>
      </c>
      <c r="AX693" s="213">
        <f t="shared" ref="AX693" si="856">1-AW693</f>
        <v>0.613993304229149</v>
      </c>
      <c r="AY693" s="213">
        <v>0.26184634465575801</v>
      </c>
      <c r="AZ693" s="213">
        <f t="shared" si="813"/>
        <v>0.73815365534424204</v>
      </c>
      <c r="BA693" s="213">
        <f t="shared" si="804"/>
        <v>0.31267763521523528</v>
      </c>
      <c r="BB693" s="213">
        <f t="shared" si="805"/>
        <v>0.68732236478476483</v>
      </c>
      <c r="BC693" s="38">
        <v>0.31453299994277001</v>
      </c>
      <c r="BD693" s="38">
        <f t="shared" si="806"/>
        <v>0.68546700005723005</v>
      </c>
      <c r="BE693" s="38">
        <v>0.373875169774877</v>
      </c>
      <c r="BF693" s="38">
        <f t="shared" si="806"/>
        <v>0.626124830225123</v>
      </c>
      <c r="BG693" s="38">
        <v>0.26294735623362703</v>
      </c>
      <c r="BH693" s="38">
        <f t="shared" si="807"/>
        <v>0.73705264376637292</v>
      </c>
      <c r="BI693" s="38">
        <v>0.30445230289794889</v>
      </c>
      <c r="BJ693" s="38">
        <v>0.69554769710205111</v>
      </c>
      <c r="BK693" s="39">
        <v>0.30726644827057198</v>
      </c>
      <c r="BL693" s="39">
        <f t="shared" si="808"/>
        <v>0.69273355172942797</v>
      </c>
      <c r="BM693" s="39">
        <v>0.366310304975557</v>
      </c>
      <c r="BN693" s="39">
        <f t="shared" si="809"/>
        <v>0.63368969502444306</v>
      </c>
      <c r="BO693" s="39">
        <v>0.25418470023603301</v>
      </c>
      <c r="BP693" s="39">
        <f t="shared" si="797"/>
        <v>0.74581529976396699</v>
      </c>
      <c r="BQ693" s="39">
        <v>0.29642893121683062</v>
      </c>
      <c r="BR693" s="39">
        <f t="shared" si="810"/>
        <v>0.70357106878316933</v>
      </c>
      <c r="BS693" s="48">
        <v>0.90271725384359291</v>
      </c>
      <c r="BT693" s="49">
        <v>9.7282746156407099E-2</v>
      </c>
      <c r="BU693" s="219"/>
      <c r="CP693" s="21"/>
      <c r="CR693" s="21"/>
      <c r="CS693" s="22"/>
      <c r="CT693" s="22"/>
    </row>
    <row r="694" spans="38:98" x14ac:dyDescent="0.25">
      <c r="AL694" s="6">
        <v>687</v>
      </c>
      <c r="AM694" s="24">
        <v>0.32069188811307597</v>
      </c>
      <c r="AN694" s="24">
        <f t="shared" si="798"/>
        <v>0.67930811188692397</v>
      </c>
      <c r="AO694" s="24">
        <v>0.37091864689672699</v>
      </c>
      <c r="AP694" s="24">
        <f t="shared" si="799"/>
        <v>0.62908135310327307</v>
      </c>
      <c r="AQ694" s="24">
        <v>0.23814355496312301</v>
      </c>
      <c r="AR694" s="24">
        <f t="shared" si="800"/>
        <v>0.76185644503687699</v>
      </c>
      <c r="AS694" s="24">
        <f t="shared" si="801"/>
        <v>0.29427180938433734</v>
      </c>
      <c r="AT694" s="25">
        <f t="shared" si="846"/>
        <v>0.70572819061566272</v>
      </c>
      <c r="AU694" s="213">
        <v>0.33399691511200402</v>
      </c>
      <c r="AV694" s="213">
        <f t="shared" si="802"/>
        <v>0.66600308488799598</v>
      </c>
      <c r="AW694" s="213">
        <v>0.38629078070177703</v>
      </c>
      <c r="AX694" s="213">
        <f t="shared" ref="AX694" si="857">1-AW694</f>
        <v>0.61370921929822297</v>
      </c>
      <c r="AY694" s="213">
        <v>0.26221213687019901</v>
      </c>
      <c r="AZ694" s="213">
        <f t="shared" si="813"/>
        <v>0.73778786312980094</v>
      </c>
      <c r="BA694" s="213">
        <f t="shared" si="804"/>
        <v>0.31300350620642153</v>
      </c>
      <c r="BB694" s="213">
        <f t="shared" si="805"/>
        <v>0.68699649379357841</v>
      </c>
      <c r="BC694" s="38">
        <v>0.31482157313834203</v>
      </c>
      <c r="BD694" s="38">
        <f t="shared" si="806"/>
        <v>0.68517842686165797</v>
      </c>
      <c r="BE694" s="38">
        <v>0.374142879213477</v>
      </c>
      <c r="BF694" s="38">
        <f t="shared" si="806"/>
        <v>0.625857120786523</v>
      </c>
      <c r="BG694" s="38">
        <v>0.263313669629549</v>
      </c>
      <c r="BH694" s="38">
        <f t="shared" si="807"/>
        <v>0.73668633037045095</v>
      </c>
      <c r="BI694" s="38">
        <v>0.30477183792157825</v>
      </c>
      <c r="BJ694" s="38">
        <v>0.69522816207842175</v>
      </c>
      <c r="BK694" s="39">
        <v>0.30754976424722003</v>
      </c>
      <c r="BL694" s="39">
        <f t="shared" si="808"/>
        <v>0.69245023575277997</v>
      </c>
      <c r="BM694" s="39">
        <v>0.366572704559674</v>
      </c>
      <c r="BN694" s="39">
        <f t="shared" si="809"/>
        <v>0.63342729544032594</v>
      </c>
      <c r="BO694" s="39">
        <v>0.25454191734708798</v>
      </c>
      <c r="BP694" s="39">
        <f t="shared" si="797"/>
        <v>0.74545808265291202</v>
      </c>
      <c r="BQ694" s="39">
        <v>0.2967414309450237</v>
      </c>
      <c r="BR694" s="39">
        <f t="shared" si="810"/>
        <v>0.7032585690549763</v>
      </c>
      <c r="BS694" s="48">
        <v>0.90285496884475902</v>
      </c>
      <c r="BT694" s="49">
        <v>9.7145031155240993E-2</v>
      </c>
      <c r="BU694" s="219"/>
      <c r="CP694" s="21"/>
      <c r="CR694" s="21"/>
      <c r="CS694" s="22"/>
      <c r="CT694" s="22"/>
    </row>
    <row r="695" spans="38:98" x14ac:dyDescent="0.25">
      <c r="AL695" s="6">
        <v>688</v>
      </c>
      <c r="AM695" s="24">
        <v>0.32097265534479502</v>
      </c>
      <c r="AN695" s="24">
        <f t="shared" si="798"/>
        <v>0.67902734465520498</v>
      </c>
      <c r="AO695" s="24">
        <v>0.37117644269832301</v>
      </c>
      <c r="AP695" s="24">
        <f t="shared" si="799"/>
        <v>0.62882355730167694</v>
      </c>
      <c r="AQ695" s="24">
        <v>0.23847469439872199</v>
      </c>
      <c r="AR695" s="24">
        <f t="shared" si="800"/>
        <v>0.76152530560127807</v>
      </c>
      <c r="AS695" s="24">
        <f t="shared" si="801"/>
        <v>0.29457046440091289</v>
      </c>
      <c r="AT695" s="25">
        <f t="shared" si="846"/>
        <v>0.70542953559908717</v>
      </c>
      <c r="AU695" s="213">
        <v>0.33429431793587699</v>
      </c>
      <c r="AV695" s="213">
        <f t="shared" si="802"/>
        <v>0.66570568206412295</v>
      </c>
      <c r="AW695" s="213">
        <v>0.38657463947640702</v>
      </c>
      <c r="AX695" s="213">
        <f t="shared" ref="AX695" si="858">1-AW695</f>
        <v>0.61342536052359298</v>
      </c>
      <c r="AY695" s="213">
        <v>0.26257781992082002</v>
      </c>
      <c r="AZ695" s="213">
        <f t="shared" si="813"/>
        <v>0.73742218007918003</v>
      </c>
      <c r="BA695" s="213">
        <f t="shared" si="804"/>
        <v>0.3133292028032727</v>
      </c>
      <c r="BB695" s="213">
        <f t="shared" si="805"/>
        <v>0.68667079719672741</v>
      </c>
      <c r="BC695" s="38">
        <v>0.31510994148794702</v>
      </c>
      <c r="BD695" s="38">
        <f t="shared" si="806"/>
        <v>0.68489005851205298</v>
      </c>
      <c r="BE695" s="38">
        <v>0.37441036585975002</v>
      </c>
      <c r="BF695" s="38">
        <f t="shared" si="806"/>
        <v>0.62558963414025004</v>
      </c>
      <c r="BG695" s="38">
        <v>0.26367985905923602</v>
      </c>
      <c r="BH695" s="38">
        <f t="shared" si="807"/>
        <v>0.73632014094076403</v>
      </c>
      <c r="BI695" s="38">
        <v>0.30509120117625466</v>
      </c>
      <c r="BJ695" s="38">
        <v>0.69490879882374545</v>
      </c>
      <c r="BK695" s="39">
        <v>0.30783283843714898</v>
      </c>
      <c r="BL695" s="39">
        <f t="shared" si="808"/>
        <v>0.69216716156285107</v>
      </c>
      <c r="BM695" s="39">
        <v>0.36683490917675399</v>
      </c>
      <c r="BN695" s="39">
        <f t="shared" si="809"/>
        <v>0.63316509082324601</v>
      </c>
      <c r="BO695" s="39">
        <v>0.25489900300635998</v>
      </c>
      <c r="BP695" s="39">
        <f t="shared" si="797"/>
        <v>0.74510099699363996</v>
      </c>
      <c r="BQ695" s="39">
        <v>0.29705375040909521</v>
      </c>
      <c r="BR695" s="39">
        <f t="shared" si="810"/>
        <v>0.7029462495909049</v>
      </c>
      <c r="BS695" s="48">
        <v>0.90299223826248265</v>
      </c>
      <c r="BT695" s="49">
        <v>9.7007761737517295E-2</v>
      </c>
      <c r="BU695" s="219"/>
      <c r="CP695" s="21"/>
      <c r="CR695" s="21"/>
      <c r="CS695" s="22"/>
      <c r="CT695" s="22"/>
    </row>
    <row r="696" spans="38:98" x14ac:dyDescent="0.25">
      <c r="AL696" s="6">
        <v>689</v>
      </c>
      <c r="AM696" s="24">
        <v>0.32125313939290501</v>
      </c>
      <c r="AN696" s="24">
        <f t="shared" si="798"/>
        <v>0.67874686060709499</v>
      </c>
      <c r="AO696" s="24">
        <v>0.37143409358941198</v>
      </c>
      <c r="AP696" s="24">
        <f t="shared" si="799"/>
        <v>0.62856590641058796</v>
      </c>
      <c r="AQ696" s="24">
        <v>0.23880574580501501</v>
      </c>
      <c r="AR696" s="24">
        <f t="shared" si="800"/>
        <v>0.76119425419498499</v>
      </c>
      <c r="AS696" s="24">
        <f t="shared" si="801"/>
        <v>0.29486895780767219</v>
      </c>
      <c r="AT696" s="25">
        <f t="shared" si="846"/>
        <v>0.70513104219232781</v>
      </c>
      <c r="AU696" s="213">
        <v>0.33459148826531798</v>
      </c>
      <c r="AV696" s="213">
        <f t="shared" si="802"/>
        <v>0.66540851173468196</v>
      </c>
      <c r="AW696" s="213">
        <v>0.38685827236211801</v>
      </c>
      <c r="AX696" s="213">
        <f t="shared" ref="AX696" si="859">1-AW696</f>
        <v>0.61314172763788199</v>
      </c>
      <c r="AY696" s="213">
        <v>0.26294339362674102</v>
      </c>
      <c r="AZ696" s="213">
        <f t="shared" si="813"/>
        <v>0.73705660637325898</v>
      </c>
      <c r="BA696" s="213">
        <f t="shared" si="804"/>
        <v>0.31365472507383657</v>
      </c>
      <c r="BB696" s="213">
        <f t="shared" si="805"/>
        <v>0.68634527492616337</v>
      </c>
      <c r="BC696" s="38">
        <v>0.31539810453026101</v>
      </c>
      <c r="BD696" s="38">
        <f t="shared" si="806"/>
        <v>0.68460189546973904</v>
      </c>
      <c r="BE696" s="38">
        <v>0.37467762988403103</v>
      </c>
      <c r="BF696" s="38">
        <f t="shared" si="806"/>
        <v>0.62532237011596892</v>
      </c>
      <c r="BG696" s="38">
        <v>0.26404592432544399</v>
      </c>
      <c r="BH696" s="38">
        <f t="shared" si="807"/>
        <v>0.73595407567455595</v>
      </c>
      <c r="BI696" s="38">
        <v>0.30541039246741231</v>
      </c>
      <c r="BJ696" s="38">
        <v>0.69458960753258769</v>
      </c>
      <c r="BK696" s="39">
        <v>0.30811567081074398</v>
      </c>
      <c r="BL696" s="39">
        <f t="shared" si="808"/>
        <v>0.69188432918925602</v>
      </c>
      <c r="BM696" s="39">
        <v>0.36709691895956398</v>
      </c>
      <c r="BN696" s="39">
        <f t="shared" si="809"/>
        <v>0.63290308104043602</v>
      </c>
      <c r="BO696" s="39">
        <v>0.25525595696112902</v>
      </c>
      <c r="BP696" s="39">
        <f t="shared" si="797"/>
        <v>0.74474404303887098</v>
      </c>
      <c r="BQ696" s="39">
        <v>0.29736588951414972</v>
      </c>
      <c r="BR696" s="39">
        <f t="shared" si="810"/>
        <v>0.70263411048585023</v>
      </c>
      <c r="BS696" s="48">
        <v>0.90312906398161552</v>
      </c>
      <c r="BT696" s="49">
        <v>9.6870936018384493E-2</v>
      </c>
      <c r="BU696" s="219"/>
      <c r="CP696" s="21"/>
      <c r="CR696" s="21"/>
      <c r="CS696" s="22"/>
      <c r="CT696" s="22"/>
    </row>
    <row r="697" spans="38:98" x14ac:dyDescent="0.25">
      <c r="AL697" s="6">
        <v>690</v>
      </c>
      <c r="AM697" s="24">
        <v>0.32153334185221</v>
      </c>
      <c r="AN697" s="24">
        <f t="shared" si="798"/>
        <v>0.67846665814779006</v>
      </c>
      <c r="AO697" s="24">
        <v>0.37169159900374599</v>
      </c>
      <c r="AP697" s="24">
        <f t="shared" si="799"/>
        <v>0.62830840099625407</v>
      </c>
      <c r="AQ697" s="24">
        <v>0.239136709159528</v>
      </c>
      <c r="AR697" s="24">
        <f t="shared" si="800"/>
        <v>0.760863290840472</v>
      </c>
      <c r="AS697" s="24">
        <f t="shared" si="801"/>
        <v>0.29516728995842956</v>
      </c>
      <c r="AT697" s="25">
        <f t="shared" si="846"/>
        <v>0.70483271004157055</v>
      </c>
      <c r="AU697" s="213">
        <v>0.33488842638986199</v>
      </c>
      <c r="AV697" s="213">
        <f t="shared" si="802"/>
        <v>0.66511157361013806</v>
      </c>
      <c r="AW697" s="213">
        <v>0.38714167962628798</v>
      </c>
      <c r="AX697" s="213">
        <f t="shared" ref="AX697" si="860">1-AW697</f>
        <v>0.61285832037371202</v>
      </c>
      <c r="AY697" s="213">
        <v>0.26330885780708302</v>
      </c>
      <c r="AZ697" s="213">
        <f t="shared" si="813"/>
        <v>0.73669114219291698</v>
      </c>
      <c r="BA697" s="213">
        <f t="shared" si="804"/>
        <v>0.31398007308616166</v>
      </c>
      <c r="BB697" s="213">
        <f t="shared" si="805"/>
        <v>0.6860199269138384</v>
      </c>
      <c r="BC697" s="38">
        <v>0.31568606180396303</v>
      </c>
      <c r="BD697" s="38">
        <f t="shared" si="806"/>
        <v>0.68431393819603703</v>
      </c>
      <c r="BE697" s="38">
        <v>0.374944671456656</v>
      </c>
      <c r="BF697" s="38">
        <f t="shared" si="806"/>
        <v>0.625055328543344</v>
      </c>
      <c r="BG697" s="38">
        <v>0.26441186523092403</v>
      </c>
      <c r="BH697" s="38">
        <f t="shared" si="807"/>
        <v>0.73558813476907603</v>
      </c>
      <c r="BI697" s="38">
        <v>0.3057294116004845</v>
      </c>
      <c r="BJ697" s="38">
        <v>0.6942705883995155</v>
      </c>
      <c r="BK697" s="39">
        <v>0.30839826133838999</v>
      </c>
      <c r="BL697" s="39">
        <f t="shared" si="808"/>
        <v>0.69160173866161001</v>
      </c>
      <c r="BM697" s="39">
        <v>0.367358734040866</v>
      </c>
      <c r="BN697" s="39">
        <f t="shared" si="809"/>
        <v>0.63264126595913406</v>
      </c>
      <c r="BO697" s="39">
        <v>0.25561277895867501</v>
      </c>
      <c r="BP697" s="39">
        <f t="shared" si="797"/>
        <v>0.74438722104132493</v>
      </c>
      <c r="BQ697" s="39">
        <v>0.29767784816529064</v>
      </c>
      <c r="BR697" s="39">
        <f t="shared" si="810"/>
        <v>0.70232215183470936</v>
      </c>
      <c r="BS697" s="48">
        <v>0.90326544788700924</v>
      </c>
      <c r="BT697" s="42">
        <v>9.6734552112990799E-2</v>
      </c>
      <c r="BU697" s="219"/>
      <c r="CP697" s="21"/>
      <c r="CR697" s="21"/>
      <c r="CS697" s="22"/>
      <c r="CT697" s="22"/>
    </row>
    <row r="698" spans="38:98" x14ac:dyDescent="0.25">
      <c r="AL698" s="6">
        <v>691</v>
      </c>
      <c r="AM698" s="24">
        <v>0.32181326431751001</v>
      </c>
      <c r="AN698" s="24">
        <f t="shared" si="798"/>
        <v>0.67818673568248999</v>
      </c>
      <c r="AO698" s="24">
        <v>0.37194895837508002</v>
      </c>
      <c r="AP698" s="24">
        <f t="shared" si="799"/>
        <v>0.62805104162491998</v>
      </c>
      <c r="AQ698" s="24">
        <v>0.23946758443978799</v>
      </c>
      <c r="AR698" s="24">
        <f t="shared" si="800"/>
        <v>0.76053241556021201</v>
      </c>
      <c r="AS698" s="24">
        <f t="shared" si="801"/>
        <v>0.29546546120699896</v>
      </c>
      <c r="AT698" s="25">
        <f t="shared" si="846"/>
        <v>0.7045345387930011</v>
      </c>
      <c r="AU698" s="213">
        <v>0.33518513259904298</v>
      </c>
      <c r="AV698" s="213">
        <f t="shared" si="802"/>
        <v>0.66481486740095708</v>
      </c>
      <c r="AW698" s="213">
        <v>0.38742486153629602</v>
      </c>
      <c r="AX698" s="213">
        <f t="shared" ref="AX698" si="861">1-AW698</f>
        <v>0.61257513846370393</v>
      </c>
      <c r="AY698" s="213">
        <v>0.26367421228096699</v>
      </c>
      <c r="AZ698" s="213">
        <f t="shared" si="813"/>
        <v>0.73632578771903301</v>
      </c>
      <c r="BA698" s="213">
        <f t="shared" si="804"/>
        <v>0.3143052469082962</v>
      </c>
      <c r="BB698" s="213">
        <f t="shared" si="805"/>
        <v>0.6856947530917038</v>
      </c>
      <c r="BC698" s="38">
        <v>0.31597381284773102</v>
      </c>
      <c r="BD698" s="38">
        <f t="shared" si="806"/>
        <v>0.68402618715226904</v>
      </c>
      <c r="BE698" s="38">
        <v>0.37521149074796101</v>
      </c>
      <c r="BF698" s="38">
        <f t="shared" si="806"/>
        <v>0.62478850925203899</v>
      </c>
      <c r="BG698" s="38">
        <v>0.26477768157843101</v>
      </c>
      <c r="BH698" s="38">
        <f t="shared" si="807"/>
        <v>0.73522231842156893</v>
      </c>
      <c r="BI698" s="38">
        <v>0.30604825838090594</v>
      </c>
      <c r="BJ698" s="38">
        <v>0.69395174161909412</v>
      </c>
      <c r="BK698" s="39">
        <v>0.30868060999047198</v>
      </c>
      <c r="BL698" s="39">
        <f t="shared" si="808"/>
        <v>0.69131939000952802</v>
      </c>
      <c r="BM698" s="39">
        <v>0.36762035455342701</v>
      </c>
      <c r="BN698" s="39">
        <f t="shared" si="809"/>
        <v>0.63237964544657299</v>
      </c>
      <c r="BO698" s="39">
        <v>0.25596946874628002</v>
      </c>
      <c r="BP698" s="39">
        <f t="shared" si="797"/>
        <v>0.74403053125371998</v>
      </c>
      <c r="BQ698" s="39">
        <v>0.29798962626762332</v>
      </c>
      <c r="BR698" s="39">
        <f t="shared" si="810"/>
        <v>0.70201037373237662</v>
      </c>
      <c r="BS698" s="48">
        <v>0.90340139186351553</v>
      </c>
      <c r="BT698" s="49">
        <v>9.6598608136484507E-2</v>
      </c>
      <c r="BU698" s="219"/>
      <c r="CP698" s="21"/>
      <c r="CR698" s="21"/>
      <c r="CS698" s="22"/>
      <c r="CT698" s="22"/>
    </row>
    <row r="699" spans="38:98" x14ac:dyDescent="0.25">
      <c r="AL699" s="6">
        <v>692</v>
      </c>
      <c r="AM699" s="24">
        <v>0.32209290838360799</v>
      </c>
      <c r="AN699" s="24">
        <f t="shared" si="798"/>
        <v>0.67790709161639207</v>
      </c>
      <c r="AO699" s="24">
        <v>0.37220617113716498</v>
      </c>
      <c r="AP699" s="24">
        <f t="shared" si="799"/>
        <v>0.62779382886283508</v>
      </c>
      <c r="AQ699" s="24">
        <v>0.23979837162332299</v>
      </c>
      <c r="AR699" s="24">
        <f t="shared" si="800"/>
        <v>0.76020162837667704</v>
      </c>
      <c r="AS699" s="24">
        <f t="shared" si="801"/>
        <v>0.29576347190719499</v>
      </c>
      <c r="AT699" s="25">
        <f t="shared" si="846"/>
        <v>0.70423652809280513</v>
      </c>
      <c r="AU699" s="213">
        <v>0.335481607182397</v>
      </c>
      <c r="AV699" s="213">
        <f t="shared" si="802"/>
        <v>0.66451839281760305</v>
      </c>
      <c r="AW699" s="213">
        <v>0.38770781835952001</v>
      </c>
      <c r="AX699" s="213">
        <f t="shared" ref="AX699" si="862">1-AW699</f>
        <v>0.61229218164048005</v>
      </c>
      <c r="AY699" s="213">
        <v>0.26403945686751201</v>
      </c>
      <c r="AZ699" s="213">
        <f t="shared" si="813"/>
        <v>0.73596054313248804</v>
      </c>
      <c r="BA699" s="213">
        <f t="shared" si="804"/>
        <v>0.3146302466082882</v>
      </c>
      <c r="BB699" s="213">
        <f t="shared" si="805"/>
        <v>0.68536975339171191</v>
      </c>
      <c r="BC699" s="38">
        <v>0.31626135720024301</v>
      </c>
      <c r="BD699" s="38">
        <f t="shared" si="806"/>
        <v>0.68373864279975693</v>
      </c>
      <c r="BE699" s="38">
        <v>0.37547808792828102</v>
      </c>
      <c r="BF699" s="38">
        <f t="shared" si="806"/>
        <v>0.62452191207171892</v>
      </c>
      <c r="BG699" s="38">
        <v>0.26514337317071701</v>
      </c>
      <c r="BH699" s="38">
        <f t="shared" si="807"/>
        <v>0.73485662682928299</v>
      </c>
      <c r="BI699" s="38">
        <v>0.30636693261410985</v>
      </c>
      <c r="BJ699" s="38">
        <v>0.69363306738589026</v>
      </c>
      <c r="BK699" s="39">
        <v>0.30896271673737502</v>
      </c>
      <c r="BL699" s="39">
        <f t="shared" si="808"/>
        <v>0.69103728326262504</v>
      </c>
      <c r="BM699" s="39">
        <v>0.36788178063000898</v>
      </c>
      <c r="BN699" s="39">
        <f t="shared" si="809"/>
        <v>0.63211821936999102</v>
      </c>
      <c r="BO699" s="39">
        <v>0.25632602607122401</v>
      </c>
      <c r="BP699" s="39">
        <f t="shared" si="797"/>
        <v>0.74367397392877599</v>
      </c>
      <c r="BQ699" s="39">
        <v>0.29830122372625134</v>
      </c>
      <c r="BR699" s="39">
        <f t="shared" si="810"/>
        <v>0.70169877627374866</v>
      </c>
      <c r="BS699" s="48">
        <v>0.90353689779598612</v>
      </c>
      <c r="BT699" s="49">
        <v>9.6463102204013898E-2</v>
      </c>
      <c r="BU699" s="219"/>
      <c r="CP699" s="21"/>
      <c r="CR699" s="21"/>
      <c r="CS699" s="22"/>
      <c r="CT699" s="22"/>
    </row>
    <row r="700" spans="38:98" x14ac:dyDescent="0.25">
      <c r="AL700" s="6">
        <v>693</v>
      </c>
      <c r="AM700" s="24">
        <v>0.32237227564530602</v>
      </c>
      <c r="AN700" s="24">
        <f t="shared" si="798"/>
        <v>0.67762772435469398</v>
      </c>
      <c r="AO700" s="24">
        <v>0.37246323672375498</v>
      </c>
      <c r="AP700" s="24">
        <f t="shared" si="799"/>
        <v>0.62753676327624497</v>
      </c>
      <c r="AQ700" s="24">
        <v>0.24012907068765799</v>
      </c>
      <c r="AR700" s="24">
        <f t="shared" si="800"/>
        <v>0.75987092931234201</v>
      </c>
      <c r="AS700" s="24">
        <f t="shared" si="801"/>
        <v>0.29606132241283123</v>
      </c>
      <c r="AT700" s="25">
        <f t="shared" si="846"/>
        <v>0.70393867758716877</v>
      </c>
      <c r="AU700" s="213">
        <v>0.33577785042945801</v>
      </c>
      <c r="AV700" s="213">
        <f t="shared" si="802"/>
        <v>0.66422214957054204</v>
      </c>
      <c r="AW700" s="213">
        <v>0.38799055036333702</v>
      </c>
      <c r="AX700" s="213">
        <f t="shared" ref="AX700" si="863">1-AW700</f>
        <v>0.61200944963666304</v>
      </c>
      <c r="AY700" s="213">
        <v>0.26440459138583899</v>
      </c>
      <c r="AZ700" s="213">
        <f t="shared" si="813"/>
        <v>0.73559540861416095</v>
      </c>
      <c r="BA700" s="213">
        <f t="shared" si="804"/>
        <v>0.3149550722541854</v>
      </c>
      <c r="BB700" s="213">
        <f t="shared" si="805"/>
        <v>0.6850449277458146</v>
      </c>
      <c r="BC700" s="38">
        <v>0.31654869440017602</v>
      </c>
      <c r="BD700" s="38">
        <f t="shared" si="806"/>
        <v>0.68345130559982392</v>
      </c>
      <c r="BE700" s="38">
        <v>0.37574446316795301</v>
      </c>
      <c r="BF700" s="38">
        <f t="shared" si="806"/>
        <v>0.62425553683204704</v>
      </c>
      <c r="BG700" s="38">
        <v>0.26550893981053503</v>
      </c>
      <c r="BH700" s="38">
        <f t="shared" si="807"/>
        <v>0.73449106018946497</v>
      </c>
      <c r="BI700" s="38">
        <v>0.3066854341055299</v>
      </c>
      <c r="BJ700" s="38">
        <v>0.69331456589447016</v>
      </c>
      <c r="BK700" s="39">
        <v>0.30924458154948298</v>
      </c>
      <c r="BL700" s="39">
        <f t="shared" si="808"/>
        <v>0.69075541845051702</v>
      </c>
      <c r="BM700" s="39">
        <v>0.36814301240337899</v>
      </c>
      <c r="BN700" s="39">
        <f t="shared" si="809"/>
        <v>0.63185698759662101</v>
      </c>
      <c r="BO700" s="39">
        <v>0.25668245068078599</v>
      </c>
      <c r="BP700" s="39">
        <f t="shared" si="797"/>
        <v>0.74331754931921401</v>
      </c>
      <c r="BQ700" s="39">
        <v>0.29861264044627844</v>
      </c>
      <c r="BR700" s="39">
        <f t="shared" si="810"/>
        <v>0.70138735955372156</v>
      </c>
      <c r="BS700" s="48">
        <v>0.90367196756927259</v>
      </c>
      <c r="BT700" s="49">
        <v>9.6328032430727406E-2</v>
      </c>
      <c r="BU700" s="219"/>
      <c r="CP700" s="21"/>
      <c r="CR700" s="21"/>
      <c r="CS700" s="22"/>
      <c r="CT700" s="22"/>
    </row>
    <row r="701" spans="38:98" x14ac:dyDescent="0.25">
      <c r="AL701" s="6">
        <v>694</v>
      </c>
      <c r="AM701" s="24">
        <v>0.32265136769740599</v>
      </c>
      <c r="AN701" s="24">
        <f t="shared" si="798"/>
        <v>0.67734863230259401</v>
      </c>
      <c r="AO701" s="24">
        <v>0.37272015456860302</v>
      </c>
      <c r="AP701" s="24">
        <f t="shared" si="799"/>
        <v>0.62727984543139703</v>
      </c>
      <c r="AQ701" s="24">
        <v>0.240459681610322</v>
      </c>
      <c r="AR701" s="24">
        <f t="shared" si="800"/>
        <v>0.75954031838967806</v>
      </c>
      <c r="AS701" s="24">
        <f t="shared" si="801"/>
        <v>0.29635901307772267</v>
      </c>
      <c r="AT701" s="25">
        <f t="shared" si="846"/>
        <v>0.70364098692227739</v>
      </c>
      <c r="AU701" s="213">
        <v>0.33607386262976202</v>
      </c>
      <c r="AV701" s="213">
        <f t="shared" si="802"/>
        <v>0.66392613737023798</v>
      </c>
      <c r="AW701" s="213">
        <v>0.388273057815126</v>
      </c>
      <c r="AX701" s="213">
        <f t="shared" ref="AX701" si="864">1-AW701</f>
        <v>0.611726942184874</v>
      </c>
      <c r="AY701" s="213">
        <v>0.26476961565506901</v>
      </c>
      <c r="AZ701" s="213">
        <f t="shared" si="813"/>
        <v>0.73523038434493104</v>
      </c>
      <c r="BA701" s="213">
        <f t="shared" si="804"/>
        <v>0.31527972391403697</v>
      </c>
      <c r="BB701" s="213">
        <f t="shared" si="805"/>
        <v>0.6847202760859632</v>
      </c>
      <c r="BC701" s="38">
        <v>0.31683582398620902</v>
      </c>
      <c r="BD701" s="38">
        <f t="shared" si="806"/>
        <v>0.68316417601379098</v>
      </c>
      <c r="BE701" s="38">
        <v>0.376010616637312</v>
      </c>
      <c r="BF701" s="38">
        <f t="shared" si="806"/>
        <v>0.62398938336268794</v>
      </c>
      <c r="BG701" s="38">
        <v>0.26587438130063901</v>
      </c>
      <c r="BH701" s="38">
        <f t="shared" si="807"/>
        <v>0.73412561869936099</v>
      </c>
      <c r="BI701" s="38">
        <v>0.30700376266060048</v>
      </c>
      <c r="BJ701" s="38">
        <v>0.69299623733939952</v>
      </c>
      <c r="BK701" s="39">
        <v>0.30952620439718298</v>
      </c>
      <c r="BL701" s="39">
        <f t="shared" si="808"/>
        <v>0.69047379560281708</v>
      </c>
      <c r="BM701" s="39">
        <v>0.368404050006301</v>
      </c>
      <c r="BN701" s="39">
        <f t="shared" si="809"/>
        <v>0.63159594999369895</v>
      </c>
      <c r="BO701" s="39">
        <v>0.25703874232224699</v>
      </c>
      <c r="BP701" s="39">
        <f t="shared" si="797"/>
        <v>0.74296125767775301</v>
      </c>
      <c r="BQ701" s="39">
        <v>0.29892387633280959</v>
      </c>
      <c r="BR701" s="39">
        <f t="shared" si="810"/>
        <v>0.70107612366719041</v>
      </c>
      <c r="BS701" s="48">
        <v>0.9038066030682268</v>
      </c>
      <c r="BT701" s="49">
        <v>9.6193396931773201E-2</v>
      </c>
      <c r="BU701" s="219"/>
      <c r="CP701" s="21"/>
      <c r="CR701" s="21"/>
      <c r="CS701" s="22"/>
      <c r="CT701" s="22"/>
    </row>
    <row r="702" spans="38:98" x14ac:dyDescent="0.25">
      <c r="AL702" s="6">
        <v>695</v>
      </c>
      <c r="AM702" s="24">
        <v>0.32293018613471097</v>
      </c>
      <c r="AN702" s="24">
        <f t="shared" si="798"/>
        <v>0.67706981386528908</v>
      </c>
      <c r="AO702" s="24">
        <v>0.37297692410546301</v>
      </c>
      <c r="AP702" s="24">
        <f t="shared" si="799"/>
        <v>0.62702307589453699</v>
      </c>
      <c r="AQ702" s="24">
        <v>0.24079020436884199</v>
      </c>
      <c r="AR702" s="24">
        <f t="shared" si="800"/>
        <v>0.75920979563115798</v>
      </c>
      <c r="AS702" s="24">
        <f t="shared" si="801"/>
        <v>0.29665654425568422</v>
      </c>
      <c r="AT702" s="25">
        <f t="shared" si="846"/>
        <v>0.70334345574431589</v>
      </c>
      <c r="AU702" s="213">
        <v>0.33636964407284398</v>
      </c>
      <c r="AV702" s="213">
        <f t="shared" si="802"/>
        <v>0.66363035592715602</v>
      </c>
      <c r="AW702" s="213">
        <v>0.38855534098226602</v>
      </c>
      <c r="AX702" s="213">
        <f t="shared" ref="AX702" si="865">1-AW702</f>
        <v>0.61144465901773404</v>
      </c>
      <c r="AY702" s="213">
        <v>0.26513452949432098</v>
      </c>
      <c r="AZ702" s="213">
        <f t="shared" si="813"/>
        <v>0.73486547050567896</v>
      </c>
      <c r="BA702" s="213">
        <f t="shared" si="804"/>
        <v>0.31560420165589048</v>
      </c>
      <c r="BB702" s="213">
        <f t="shared" si="805"/>
        <v>0.68439579834410957</v>
      </c>
      <c r="BC702" s="38">
        <v>0.31712274549701902</v>
      </c>
      <c r="BD702" s="38">
        <f t="shared" si="806"/>
        <v>0.68287725450298098</v>
      </c>
      <c r="BE702" s="38">
        <v>0.37627654850669301</v>
      </c>
      <c r="BF702" s="38">
        <f t="shared" si="806"/>
        <v>0.62372345149330699</v>
      </c>
      <c r="BG702" s="38">
        <v>0.26623969744378101</v>
      </c>
      <c r="BH702" s="38">
        <f t="shared" si="807"/>
        <v>0.73376030255621894</v>
      </c>
      <c r="BI702" s="38">
        <v>0.30732191808475456</v>
      </c>
      <c r="BJ702" s="38">
        <v>0.69267808191524538</v>
      </c>
      <c r="BK702" s="39">
        <v>0.309807585250858</v>
      </c>
      <c r="BL702" s="39">
        <f t="shared" si="808"/>
        <v>0.69019241474914206</v>
      </c>
      <c r="BM702" s="39">
        <v>0.36866489357153898</v>
      </c>
      <c r="BN702" s="39">
        <f t="shared" si="809"/>
        <v>0.63133510642846102</v>
      </c>
      <c r="BO702" s="39">
        <v>0.25739490074288901</v>
      </c>
      <c r="BP702" s="39">
        <f t="shared" si="797"/>
        <v>0.74260509925711093</v>
      </c>
      <c r="BQ702" s="39">
        <v>0.29923493129094891</v>
      </c>
      <c r="BR702" s="39">
        <f t="shared" si="810"/>
        <v>0.7007650687090512</v>
      </c>
      <c r="BS702" s="48">
        <v>0.90394080617770034</v>
      </c>
      <c r="BT702" s="49">
        <v>9.6059193822299702E-2</v>
      </c>
      <c r="BU702" s="219"/>
      <c r="CP702" s="21"/>
      <c r="CR702" s="21"/>
      <c r="CS702" s="22"/>
      <c r="CT702" s="22"/>
    </row>
    <row r="703" spans="38:98" x14ac:dyDescent="0.25">
      <c r="AL703" s="6">
        <v>696</v>
      </c>
      <c r="AM703" s="24">
        <v>0.32320873255202198</v>
      </c>
      <c r="AN703" s="24">
        <f t="shared" si="798"/>
        <v>0.67679126744797802</v>
      </c>
      <c r="AO703" s="24">
        <v>0.37323354476808701</v>
      </c>
      <c r="AP703" s="24">
        <f t="shared" si="799"/>
        <v>0.62676645523191299</v>
      </c>
      <c r="AQ703" s="24">
        <v>0.24112063894074301</v>
      </c>
      <c r="AR703" s="24">
        <f t="shared" si="800"/>
        <v>0.75887936105925702</v>
      </c>
      <c r="AS703" s="24">
        <f t="shared" si="801"/>
        <v>0.29695391630052864</v>
      </c>
      <c r="AT703" s="25">
        <f t="shared" si="846"/>
        <v>0.70304608369947141</v>
      </c>
      <c r="AU703" s="213">
        <v>0.336665195048237</v>
      </c>
      <c r="AV703" s="213">
        <f t="shared" si="802"/>
        <v>0.663334804951763</v>
      </c>
      <c r="AW703" s="213">
        <v>0.38883740013213303</v>
      </c>
      <c r="AX703" s="213">
        <f t="shared" ref="AX703" si="866">1-AW703</f>
        <v>0.61116259986786692</v>
      </c>
      <c r="AY703" s="213">
        <v>0.26549933272271597</v>
      </c>
      <c r="AZ703" s="213">
        <f t="shared" si="813"/>
        <v>0.73450066727728403</v>
      </c>
      <c r="BA703" s="213">
        <f t="shared" si="804"/>
        <v>0.31592850554779345</v>
      </c>
      <c r="BB703" s="213">
        <f t="shared" si="805"/>
        <v>0.68407149445220661</v>
      </c>
      <c r="BC703" s="38">
        <v>0.31740945847128399</v>
      </c>
      <c r="BD703" s="38">
        <f t="shared" si="806"/>
        <v>0.68259054152871601</v>
      </c>
      <c r="BE703" s="38">
        <v>0.37654225894643301</v>
      </c>
      <c r="BF703" s="38">
        <f t="shared" si="806"/>
        <v>0.62345774105356699</v>
      </c>
      <c r="BG703" s="38">
        <v>0.26660488804271498</v>
      </c>
      <c r="BH703" s="38">
        <f t="shared" si="807"/>
        <v>0.73339511195728502</v>
      </c>
      <c r="BI703" s="38">
        <v>0.30763990018342652</v>
      </c>
      <c r="BJ703" s="38">
        <v>0.69236009981657354</v>
      </c>
      <c r="BK703" s="39">
        <v>0.310088724080894</v>
      </c>
      <c r="BL703" s="39">
        <f t="shared" si="808"/>
        <v>0.68991127591910595</v>
      </c>
      <c r="BM703" s="39">
        <v>0.368925543231858</v>
      </c>
      <c r="BN703" s="39">
        <f t="shared" si="809"/>
        <v>0.631074456768142</v>
      </c>
      <c r="BO703" s="39">
        <v>0.25775092568998997</v>
      </c>
      <c r="BP703" s="39">
        <f t="shared" si="797"/>
        <v>0.74224907431001008</v>
      </c>
      <c r="BQ703" s="39">
        <v>0.29954580522579988</v>
      </c>
      <c r="BR703" s="39">
        <f t="shared" si="810"/>
        <v>0.70045419477420023</v>
      </c>
      <c r="BS703" s="48">
        <v>0.90407457878254494</v>
      </c>
      <c r="BT703" s="49">
        <v>9.5925421217455106E-2</v>
      </c>
      <c r="BU703" s="219"/>
      <c r="CP703" s="21"/>
      <c r="CR703" s="21"/>
      <c r="CS703" s="22"/>
      <c r="CT703" s="22"/>
    </row>
    <row r="704" spans="38:98" x14ac:dyDescent="0.25">
      <c r="AL704" s="6">
        <v>697</v>
      </c>
      <c r="AM704" s="24">
        <v>0.32348700854414097</v>
      </c>
      <c r="AN704" s="24">
        <f t="shared" si="798"/>
        <v>0.67651299145585897</v>
      </c>
      <c r="AO704" s="24">
        <v>0.37349001599022802</v>
      </c>
      <c r="AP704" s="24">
        <f t="shared" si="799"/>
        <v>0.62650998400977198</v>
      </c>
      <c r="AQ704" s="24">
        <v>0.24145098530355399</v>
      </c>
      <c r="AR704" s="24">
        <f t="shared" si="800"/>
        <v>0.75854901469644598</v>
      </c>
      <c r="AS704" s="24">
        <f t="shared" si="801"/>
        <v>0.29725112956607097</v>
      </c>
      <c r="AT704" s="25">
        <f t="shared" si="846"/>
        <v>0.70274887043392908</v>
      </c>
      <c r="AU704" s="213">
        <v>0.33696051584547898</v>
      </c>
      <c r="AV704" s="213">
        <f t="shared" si="802"/>
        <v>0.66303948415452107</v>
      </c>
      <c r="AW704" s="213">
        <v>0.38911923553210698</v>
      </c>
      <c r="AX704" s="213">
        <f t="shared" ref="AX704" si="867">1-AW704</f>
        <v>0.61088076446789308</v>
      </c>
      <c r="AY704" s="213">
        <v>0.26586402515937502</v>
      </c>
      <c r="AZ704" s="213">
        <f t="shared" si="813"/>
        <v>0.73413597484062498</v>
      </c>
      <c r="BA704" s="213">
        <f t="shared" si="804"/>
        <v>0.3162526356577956</v>
      </c>
      <c r="BB704" s="213">
        <f t="shared" si="805"/>
        <v>0.68374736434220451</v>
      </c>
      <c r="BC704" s="38">
        <v>0.317695962447682</v>
      </c>
      <c r="BD704" s="38">
        <f t="shared" si="806"/>
        <v>0.68230403755231794</v>
      </c>
      <c r="BE704" s="38">
        <v>0.37680774812686701</v>
      </c>
      <c r="BF704" s="38">
        <f t="shared" si="806"/>
        <v>0.62319225187313299</v>
      </c>
      <c r="BG704" s="38">
        <v>0.26696995290019399</v>
      </c>
      <c r="BH704" s="38">
        <f t="shared" si="807"/>
        <v>0.73303004709980601</v>
      </c>
      <c r="BI704" s="38">
        <v>0.30795770876205009</v>
      </c>
      <c r="BJ704" s="38">
        <v>0.69204229123795002</v>
      </c>
      <c r="BK704" s="39">
        <v>0.310369620857676</v>
      </c>
      <c r="BL704" s="39">
        <f t="shared" si="808"/>
        <v>0.68963037914232395</v>
      </c>
      <c r="BM704" s="39">
        <v>0.36918599912002298</v>
      </c>
      <c r="BN704" s="39">
        <f t="shared" si="809"/>
        <v>0.63081400087997697</v>
      </c>
      <c r="BO704" s="39">
        <v>0.25810681691083198</v>
      </c>
      <c r="BP704" s="39">
        <f t="shared" si="797"/>
        <v>0.74189318308916796</v>
      </c>
      <c r="BQ704" s="39">
        <v>0.29985649804246756</v>
      </c>
      <c r="BR704" s="39">
        <f t="shared" si="810"/>
        <v>0.70014350195753239</v>
      </c>
      <c r="BS704" s="48">
        <v>0.90420792276761208</v>
      </c>
      <c r="BT704" s="49">
        <v>9.5792077232387904E-2</v>
      </c>
      <c r="BU704" s="219"/>
      <c r="CP704" s="21"/>
      <c r="CR704" s="21"/>
      <c r="CS704" s="22"/>
      <c r="CT704" s="22"/>
    </row>
    <row r="705" spans="38:98" x14ac:dyDescent="0.25">
      <c r="AL705" s="6">
        <v>698</v>
      </c>
      <c r="AM705" s="24">
        <v>0.32376501570587002</v>
      </c>
      <c r="AN705" s="24">
        <f t="shared" si="798"/>
        <v>0.67623498429412998</v>
      </c>
      <c r="AO705" s="24">
        <v>0.37374633720563999</v>
      </c>
      <c r="AP705" s="24">
        <f t="shared" si="799"/>
        <v>0.62625366279436001</v>
      </c>
      <c r="AQ705" s="24">
        <v>0.24178124343480101</v>
      </c>
      <c r="AR705" s="24">
        <f t="shared" si="800"/>
        <v>0.75821875656519899</v>
      </c>
      <c r="AS705" s="24">
        <f t="shared" si="801"/>
        <v>0.2975481844061254</v>
      </c>
      <c r="AT705" s="25">
        <f t="shared" si="846"/>
        <v>0.7024518155938746</v>
      </c>
      <c r="AU705" s="213">
        <v>0.33725560675410199</v>
      </c>
      <c r="AV705" s="213">
        <f t="shared" si="802"/>
        <v>0.66274439324589807</v>
      </c>
      <c r="AW705" s="213">
        <v>0.38940084744956499</v>
      </c>
      <c r="AX705" s="213">
        <f t="shared" ref="AX705" si="868">1-AW705</f>
        <v>0.61059915255043506</v>
      </c>
      <c r="AY705" s="213">
        <v>0.26622860662341802</v>
      </c>
      <c r="AZ705" s="213">
        <f t="shared" si="813"/>
        <v>0.73377139337658193</v>
      </c>
      <c r="BA705" s="213">
        <f t="shared" si="804"/>
        <v>0.31657659205394384</v>
      </c>
      <c r="BB705" s="213">
        <f t="shared" si="805"/>
        <v>0.68342340794605616</v>
      </c>
      <c r="BC705" s="38">
        <v>0.31798225696489202</v>
      </c>
      <c r="BD705" s="38">
        <f t="shared" si="806"/>
        <v>0.68201774303510798</v>
      </c>
      <c r="BE705" s="38">
        <v>0.37707301621833</v>
      </c>
      <c r="BF705" s="38">
        <f t="shared" si="806"/>
        <v>0.62292698378167</v>
      </c>
      <c r="BG705" s="38">
        <v>0.26733489181897102</v>
      </c>
      <c r="BH705" s="38">
        <f t="shared" si="807"/>
        <v>0.73266510818102892</v>
      </c>
      <c r="BI705" s="38">
        <v>0.30827534362605913</v>
      </c>
      <c r="BJ705" s="38">
        <v>0.69172465637394098</v>
      </c>
      <c r="BK705" s="39">
        <v>0.31065027555158797</v>
      </c>
      <c r="BL705" s="39">
        <f t="shared" si="808"/>
        <v>0.68934972444841203</v>
      </c>
      <c r="BM705" s="39">
        <v>0.36944626136879799</v>
      </c>
      <c r="BN705" s="39">
        <f t="shared" si="809"/>
        <v>0.63055373863120201</v>
      </c>
      <c r="BO705" s="39">
        <v>0.25846257415269502</v>
      </c>
      <c r="BP705" s="39">
        <f t="shared" si="797"/>
        <v>0.74153742584730498</v>
      </c>
      <c r="BQ705" s="39">
        <v>0.30016700964605553</v>
      </c>
      <c r="BR705" s="39">
        <f t="shared" si="810"/>
        <v>0.69983299035394442</v>
      </c>
      <c r="BS705" s="48">
        <v>0.90434084001775372</v>
      </c>
      <c r="BT705" s="49">
        <v>9.5659159982246306E-2</v>
      </c>
      <c r="BU705" s="219"/>
      <c r="CP705" s="21"/>
      <c r="CR705" s="21"/>
      <c r="CS705" s="22"/>
      <c r="CT705" s="22"/>
    </row>
    <row r="706" spans="38:98" x14ac:dyDescent="0.25">
      <c r="AL706" s="6">
        <v>699</v>
      </c>
      <c r="AM706" s="24">
        <v>0.32404275563201201</v>
      </c>
      <c r="AN706" s="24">
        <f t="shared" si="798"/>
        <v>0.67595724436798799</v>
      </c>
      <c r="AO706" s="24">
        <v>0.37400250784807498</v>
      </c>
      <c r="AP706" s="24">
        <f t="shared" si="799"/>
        <v>0.62599749215192502</v>
      </c>
      <c r="AQ706" s="24">
        <v>0.242111413312012</v>
      </c>
      <c r="AR706" s="24">
        <f t="shared" si="800"/>
        <v>0.75788858668798798</v>
      </c>
      <c r="AS706" s="24">
        <f t="shared" si="801"/>
        <v>0.29784508117450648</v>
      </c>
      <c r="AT706" s="25">
        <f t="shared" si="846"/>
        <v>0.70215491882549341</v>
      </c>
      <c r="AU706" s="213">
        <v>0.33755046806364303</v>
      </c>
      <c r="AV706" s="213">
        <f t="shared" si="802"/>
        <v>0.66244953193635703</v>
      </c>
      <c r="AW706" s="213">
        <v>0.38968223615188602</v>
      </c>
      <c r="AX706" s="213">
        <f t="shared" ref="AX706" si="869">1-AW706</f>
        <v>0.61031776384811398</v>
      </c>
      <c r="AY706" s="213">
        <v>0.266593076933965</v>
      </c>
      <c r="AZ706" s="213">
        <f t="shared" si="813"/>
        <v>0.73340692306603494</v>
      </c>
      <c r="BA706" s="213">
        <f t="shared" si="804"/>
        <v>0.31690037480428701</v>
      </c>
      <c r="BB706" s="213">
        <f t="shared" si="805"/>
        <v>0.68309962519571299</v>
      </c>
      <c r="BC706" s="38">
        <v>0.31826834156159001</v>
      </c>
      <c r="BD706" s="38">
        <f t="shared" si="806"/>
        <v>0.68173165843840999</v>
      </c>
      <c r="BE706" s="38">
        <v>0.377338063391159</v>
      </c>
      <c r="BF706" s="38">
        <f t="shared" si="806"/>
        <v>0.62266193660884106</v>
      </c>
      <c r="BG706" s="38">
        <v>0.26769970460179998</v>
      </c>
      <c r="BH706" s="38">
        <f t="shared" si="807"/>
        <v>0.73230029539820007</v>
      </c>
      <c r="BI706" s="38">
        <v>0.30859280458088745</v>
      </c>
      <c r="BJ706" s="38">
        <v>0.69140719541911255</v>
      </c>
      <c r="BK706" s="39">
        <v>0.310930688133016</v>
      </c>
      <c r="BL706" s="39">
        <f t="shared" si="808"/>
        <v>0.68906931186698395</v>
      </c>
      <c r="BM706" s="39">
        <v>0.369706330110948</v>
      </c>
      <c r="BN706" s="39">
        <f t="shared" si="809"/>
        <v>0.630293669889052</v>
      </c>
      <c r="BO706" s="39">
        <v>0.25881819716285998</v>
      </c>
      <c r="BP706" s="39">
        <f t="shared" si="797"/>
        <v>0.74118180283713997</v>
      </c>
      <c r="BQ706" s="39">
        <v>0.30047733994166859</v>
      </c>
      <c r="BR706" s="39">
        <f t="shared" si="810"/>
        <v>0.69952266005833152</v>
      </c>
      <c r="BS706" s="48">
        <v>0.90447333241782135</v>
      </c>
      <c r="BT706" s="49">
        <v>9.5526667582178607E-2</v>
      </c>
      <c r="BU706" s="219"/>
      <c r="CP706" s="21"/>
      <c r="CR706" s="21"/>
      <c r="CS706" s="22"/>
      <c r="CT706" s="22"/>
    </row>
    <row r="707" spans="38:98" x14ac:dyDescent="0.25">
      <c r="AL707" s="6">
        <v>700</v>
      </c>
      <c r="AM707" s="24">
        <v>0.32432022991736797</v>
      </c>
      <c r="AN707" s="24">
        <f t="shared" si="798"/>
        <v>0.67567977008263203</v>
      </c>
      <c r="AO707" s="24">
        <v>0.37425852735128701</v>
      </c>
      <c r="AP707" s="24">
        <f t="shared" si="799"/>
        <v>0.62574147264871294</v>
      </c>
      <c r="AQ707" s="24">
        <v>0.242441494912713</v>
      </c>
      <c r="AR707" s="24">
        <f t="shared" si="800"/>
        <v>0.75755850508728706</v>
      </c>
      <c r="AS707" s="24">
        <f t="shared" si="801"/>
        <v>0.29814182022502805</v>
      </c>
      <c r="AT707" s="25">
        <f t="shared" si="846"/>
        <v>0.70185817977497189</v>
      </c>
      <c r="AU707" s="213">
        <v>0.33784510006363699</v>
      </c>
      <c r="AV707" s="213">
        <f t="shared" si="802"/>
        <v>0.66215489993636301</v>
      </c>
      <c r="AW707" s="213">
        <v>0.38996340190644702</v>
      </c>
      <c r="AX707" s="213">
        <f t="shared" ref="AX707" si="870">1-AW707</f>
        <v>0.61003659809355293</v>
      </c>
      <c r="AY707" s="213">
        <v>0.26695743591013599</v>
      </c>
      <c r="AZ707" s="213">
        <f t="shared" si="813"/>
        <v>0.73304256408986401</v>
      </c>
      <c r="BA707" s="213">
        <f t="shared" si="804"/>
        <v>0.31722398397687285</v>
      </c>
      <c r="BB707" s="213">
        <f t="shared" si="805"/>
        <v>0.6827760160231271</v>
      </c>
      <c r="BC707" s="38">
        <v>0.31855421577645499</v>
      </c>
      <c r="BD707" s="38">
        <f t="shared" si="806"/>
        <v>0.68144578422354507</v>
      </c>
      <c r="BE707" s="38">
        <v>0.37760288981568901</v>
      </c>
      <c r="BF707" s="38">
        <f t="shared" si="806"/>
        <v>0.62239711018431099</v>
      </c>
      <c r="BG707" s="38">
        <v>0.26806439105143198</v>
      </c>
      <c r="BH707" s="38">
        <f t="shared" si="807"/>
        <v>0.73193560894856802</v>
      </c>
      <c r="BI707" s="38">
        <v>0.30891009143196824</v>
      </c>
      <c r="BJ707" s="38">
        <v>0.69108990856803176</v>
      </c>
      <c r="BK707" s="39">
        <v>0.31121085857234498</v>
      </c>
      <c r="BL707" s="39">
        <f t="shared" si="808"/>
        <v>0.68878914142765502</v>
      </c>
      <c r="BM707" s="39">
        <v>0.36996620547923698</v>
      </c>
      <c r="BN707" s="39">
        <f t="shared" si="809"/>
        <v>0.63003379452076302</v>
      </c>
      <c r="BO707" s="39">
        <v>0.25917368568860599</v>
      </c>
      <c r="BP707" s="39">
        <f t="shared" si="797"/>
        <v>0.74082631431139401</v>
      </c>
      <c r="BQ707" s="39">
        <v>0.3007874888344102</v>
      </c>
      <c r="BR707" s="39">
        <f t="shared" si="810"/>
        <v>0.6992125111655898</v>
      </c>
      <c r="BS707" s="48">
        <v>0.90460540185266691</v>
      </c>
      <c r="BT707" s="49">
        <v>9.5394598147333101E-2</v>
      </c>
      <c r="BU707" s="219"/>
      <c r="CP707" s="21"/>
      <c r="CR707" s="21"/>
      <c r="CS707" s="22"/>
      <c r="CT707" s="22"/>
    </row>
    <row r="708" spans="38:98" x14ac:dyDescent="0.25">
      <c r="AL708" s="6">
        <v>701</v>
      </c>
      <c r="AM708" s="24">
        <v>0.32459744015674002</v>
      </c>
      <c r="AN708" s="24">
        <f t="shared" si="798"/>
        <v>0.67540255984326003</v>
      </c>
      <c r="AO708" s="24">
        <v>0.37451439514902901</v>
      </c>
      <c r="AP708" s="24">
        <f t="shared" si="799"/>
        <v>0.62548560485097093</v>
      </c>
      <c r="AQ708" s="24">
        <v>0.24277148821443201</v>
      </c>
      <c r="AR708" s="24">
        <f t="shared" si="800"/>
        <v>0.75722851178556794</v>
      </c>
      <c r="AS708" s="24">
        <f t="shared" si="801"/>
        <v>0.29843840191150484</v>
      </c>
      <c r="AT708" s="25">
        <f t="shared" si="846"/>
        <v>0.70156159808849516</v>
      </c>
      <c r="AU708" s="213">
        <v>0.33813950304361701</v>
      </c>
      <c r="AV708" s="213">
        <f t="shared" si="802"/>
        <v>0.66186049695638305</v>
      </c>
      <c r="AW708" s="213">
        <v>0.39024434498062599</v>
      </c>
      <c r="AX708" s="213">
        <f t="shared" ref="AX708" si="871">1-AW708</f>
        <v>0.60975565501937401</v>
      </c>
      <c r="AY708" s="213">
        <v>0.267321683371053</v>
      </c>
      <c r="AZ708" s="213">
        <f t="shared" si="813"/>
        <v>0.732678316628947</v>
      </c>
      <c r="BA708" s="213">
        <f t="shared" si="804"/>
        <v>0.31754741963974964</v>
      </c>
      <c r="BB708" s="213">
        <f t="shared" si="805"/>
        <v>0.68245258036025036</v>
      </c>
      <c r="BC708" s="38">
        <v>0.31883987914816497</v>
      </c>
      <c r="BD708" s="38">
        <f t="shared" si="806"/>
        <v>0.68116012085183497</v>
      </c>
      <c r="BE708" s="38">
        <v>0.37786749566225603</v>
      </c>
      <c r="BF708" s="38">
        <f t="shared" si="806"/>
        <v>0.62213250433774392</v>
      </c>
      <c r="BG708" s="38">
        <v>0.26842895097062303</v>
      </c>
      <c r="BH708" s="38">
        <f t="shared" si="807"/>
        <v>0.73157104902937697</v>
      </c>
      <c r="BI708" s="38">
        <v>0.30922720398473663</v>
      </c>
      <c r="BJ708" s="38">
        <v>0.69077279601526342</v>
      </c>
      <c r="BK708" s="39">
        <v>0.31149078683995901</v>
      </c>
      <c r="BL708" s="39">
        <f t="shared" si="808"/>
        <v>0.68850921316004099</v>
      </c>
      <c r="BM708" s="39">
        <v>0.37022588760642999</v>
      </c>
      <c r="BN708" s="39">
        <f t="shared" si="809"/>
        <v>0.62977411239357006</v>
      </c>
      <c r="BO708" s="39">
        <v>0.25952903947721501</v>
      </c>
      <c r="BP708" s="39">
        <f t="shared" si="797"/>
        <v>0.74047096052278505</v>
      </c>
      <c r="BQ708" s="39">
        <v>0.30109745622938511</v>
      </c>
      <c r="BR708" s="39">
        <f t="shared" si="810"/>
        <v>0.698902543770615</v>
      </c>
      <c r="BS708" s="48">
        <v>0.9047370502071419</v>
      </c>
      <c r="BT708" s="49">
        <v>9.5262949792858098E-2</v>
      </c>
      <c r="BU708" s="219"/>
      <c r="CP708" s="21"/>
      <c r="CR708" s="21"/>
      <c r="CS708" s="22"/>
      <c r="CT708" s="22"/>
    </row>
    <row r="709" spans="38:98" x14ac:dyDescent="0.25">
      <c r="AL709" s="6">
        <v>702</v>
      </c>
      <c r="AM709" s="24">
        <v>0.32487438794493201</v>
      </c>
      <c r="AN709" s="24">
        <f t="shared" si="798"/>
        <v>0.67512561205506794</v>
      </c>
      <c r="AO709" s="24">
        <v>0.374770110675053</v>
      </c>
      <c r="AP709" s="24">
        <f t="shared" si="799"/>
        <v>0.62522988932494705</v>
      </c>
      <c r="AQ709" s="24">
        <v>0.24310139319469501</v>
      </c>
      <c r="AR709" s="24">
        <f t="shared" si="800"/>
        <v>0.75689860680530496</v>
      </c>
      <c r="AS709" s="24">
        <f t="shared" si="801"/>
        <v>0.29873482658775086</v>
      </c>
      <c r="AT709" s="25">
        <f t="shared" si="846"/>
        <v>0.70126517341224925</v>
      </c>
      <c r="AU709" s="213">
        <v>0.33843367729312002</v>
      </c>
      <c r="AV709" s="213">
        <f t="shared" si="802"/>
        <v>0.66156632270687998</v>
      </c>
      <c r="AW709" s="213">
        <v>0.390525065641803</v>
      </c>
      <c r="AX709" s="213">
        <f t="shared" ref="AX709" si="872">1-AW709</f>
        <v>0.609474934358197</v>
      </c>
      <c r="AY709" s="213">
        <v>0.267685819135835</v>
      </c>
      <c r="AZ709" s="213">
        <f t="shared" si="813"/>
        <v>0.732314180864165</v>
      </c>
      <c r="BA709" s="213">
        <f t="shared" si="804"/>
        <v>0.31787068186096601</v>
      </c>
      <c r="BB709" s="213">
        <f t="shared" si="805"/>
        <v>0.68212931813903399</v>
      </c>
      <c r="BC709" s="38">
        <v>0.31912533121539699</v>
      </c>
      <c r="BD709" s="38">
        <f t="shared" si="806"/>
        <v>0.68087466878460301</v>
      </c>
      <c r="BE709" s="38">
        <v>0.378131881101196</v>
      </c>
      <c r="BF709" s="38">
        <f t="shared" si="806"/>
        <v>0.621868118898804</v>
      </c>
      <c r="BG709" s="38">
        <v>0.268793384162124</v>
      </c>
      <c r="BH709" s="38">
        <f t="shared" si="807"/>
        <v>0.73120661583787605</v>
      </c>
      <c r="BI709" s="38">
        <v>0.30954414204462521</v>
      </c>
      <c r="BJ709" s="38">
        <v>0.69045585795537479</v>
      </c>
      <c r="BK709" s="39">
        <v>0.31177047290624399</v>
      </c>
      <c r="BL709" s="39">
        <f t="shared" si="808"/>
        <v>0.68822952709375596</v>
      </c>
      <c r="BM709" s="39">
        <v>0.37048537662529302</v>
      </c>
      <c r="BN709" s="39">
        <f t="shared" si="809"/>
        <v>0.62951462337470698</v>
      </c>
      <c r="BO709" s="39">
        <v>0.25988425827596601</v>
      </c>
      <c r="BP709" s="39">
        <f t="shared" si="797"/>
        <v>0.74011574172403405</v>
      </c>
      <c r="BQ709" s="39">
        <v>0.30140724203169739</v>
      </c>
      <c r="BR709" s="39">
        <f t="shared" si="810"/>
        <v>0.69859275796830267</v>
      </c>
      <c r="BS709" s="48">
        <v>0.90486827936609804</v>
      </c>
      <c r="BT709" s="49">
        <v>9.5131720633902003E-2</v>
      </c>
      <c r="BU709" s="219"/>
      <c r="CP709" s="21"/>
      <c r="CR709" s="21"/>
      <c r="CS709" s="22"/>
      <c r="CT709" s="22"/>
    </row>
    <row r="710" spans="38:98" x14ac:dyDescent="0.25">
      <c r="AL710" s="6">
        <v>703</v>
      </c>
      <c r="AM710" s="24">
        <v>0.325151074876743</v>
      </c>
      <c r="AN710" s="24">
        <f t="shared" si="798"/>
        <v>0.674848925123257</v>
      </c>
      <c r="AO710" s="24">
        <v>0.37502567336311399</v>
      </c>
      <c r="AP710" s="24">
        <f t="shared" si="799"/>
        <v>0.62497432663688601</v>
      </c>
      <c r="AQ710" s="24">
        <v>0.24343120983103</v>
      </c>
      <c r="AR710" s="24">
        <f t="shared" si="800"/>
        <v>0.75656879016896994</v>
      </c>
      <c r="AS710" s="24">
        <f t="shared" si="801"/>
        <v>0.29903109460758037</v>
      </c>
      <c r="AT710" s="25">
        <f t="shared" si="846"/>
        <v>0.70096890539241963</v>
      </c>
      <c r="AU710" s="213">
        <v>0.33872762310168097</v>
      </c>
      <c r="AV710" s="213">
        <f t="shared" si="802"/>
        <v>0.66127237689831908</v>
      </c>
      <c r="AW710" s="213">
        <v>0.39080556415735501</v>
      </c>
      <c r="AX710" s="213">
        <f t="shared" ref="AX710" si="873">1-AW710</f>
        <v>0.60919443584264499</v>
      </c>
      <c r="AY710" s="213">
        <v>0.26804984302360302</v>
      </c>
      <c r="AZ710" s="213">
        <f t="shared" si="813"/>
        <v>0.73195015697639698</v>
      </c>
      <c r="BA710" s="213">
        <f t="shared" si="804"/>
        <v>0.31819377070857013</v>
      </c>
      <c r="BB710" s="213">
        <f t="shared" si="805"/>
        <v>0.68180622929142998</v>
      </c>
      <c r="BC710" s="38">
        <v>0.31941057151683</v>
      </c>
      <c r="BD710" s="38">
        <f t="shared" si="806"/>
        <v>0.68058942848316994</v>
      </c>
      <c r="BE710" s="38">
        <v>0.37839604630284301</v>
      </c>
      <c r="BF710" s="38">
        <f t="shared" si="806"/>
        <v>0.62160395369715693</v>
      </c>
      <c r="BG710" s="38">
        <v>0.26915769042868798</v>
      </c>
      <c r="BH710" s="38">
        <f t="shared" si="807"/>
        <v>0.73084230957131202</v>
      </c>
      <c r="BI710" s="38">
        <v>0.30986090541706768</v>
      </c>
      <c r="BJ710" s="38">
        <v>0.69013909458293232</v>
      </c>
      <c r="BK710" s="39">
        <v>0.312049916741584</v>
      </c>
      <c r="BL710" s="39">
        <f t="shared" si="808"/>
        <v>0.687950083258416</v>
      </c>
      <c r="BM710" s="39">
        <v>0.37074467266858802</v>
      </c>
      <c r="BN710" s="39">
        <f t="shared" si="809"/>
        <v>0.62925532733141198</v>
      </c>
      <c r="BO710" s="39">
        <v>0.26023934183213998</v>
      </c>
      <c r="BP710" s="39">
        <f t="shared" si="797"/>
        <v>0.73976065816785996</v>
      </c>
      <c r="BQ710" s="39">
        <v>0.30171684614645067</v>
      </c>
      <c r="BR710" s="39">
        <f t="shared" si="810"/>
        <v>0.69828315385354933</v>
      </c>
      <c r="BS710" s="48">
        <v>0.90499909121438704</v>
      </c>
      <c r="BT710" s="49">
        <v>9.5000908785613E-2</v>
      </c>
      <c r="BU710" s="219"/>
      <c r="CP710" s="21"/>
      <c r="CR710" s="21"/>
      <c r="CS710" s="22"/>
      <c r="CT710" s="22"/>
    </row>
    <row r="711" spans="38:98" x14ac:dyDescent="0.25">
      <c r="AL711" s="6">
        <v>704</v>
      </c>
      <c r="AM711" s="24">
        <v>0.325427502546978</v>
      </c>
      <c r="AN711" s="24">
        <f t="shared" si="798"/>
        <v>0.67457249745302206</v>
      </c>
      <c r="AO711" s="24">
        <v>0.37528108264696303</v>
      </c>
      <c r="AP711" s="24">
        <f t="shared" si="799"/>
        <v>0.62471891735303697</v>
      </c>
      <c r="AQ711" s="24">
        <v>0.243760938100963</v>
      </c>
      <c r="AR711" s="24">
        <f t="shared" si="800"/>
        <v>0.756239061899037</v>
      </c>
      <c r="AS711" s="24">
        <f t="shared" si="801"/>
        <v>0.29932720632480764</v>
      </c>
      <c r="AT711" s="25">
        <f t="shared" si="846"/>
        <v>0.70067279367519242</v>
      </c>
      <c r="AU711" s="213">
        <v>0.339021340758833</v>
      </c>
      <c r="AV711" s="213">
        <f t="shared" si="802"/>
        <v>0.66097865924116705</v>
      </c>
      <c r="AW711" s="213">
        <v>0.39108584079465902</v>
      </c>
      <c r="AX711" s="213">
        <f t="shared" ref="AX711" si="874">1-AW711</f>
        <v>0.60891415920534098</v>
      </c>
      <c r="AY711" s="213">
        <v>0.26841375485347702</v>
      </c>
      <c r="AZ711" s="213">
        <f t="shared" si="813"/>
        <v>0.73158624514652293</v>
      </c>
      <c r="BA711" s="213">
        <f t="shared" si="804"/>
        <v>0.31851668625060925</v>
      </c>
      <c r="BB711" s="213">
        <f t="shared" si="805"/>
        <v>0.68148331374939075</v>
      </c>
      <c r="BC711" s="38">
        <v>0.31969559959114202</v>
      </c>
      <c r="BD711" s="38">
        <f t="shared" si="806"/>
        <v>0.68030440040885798</v>
      </c>
      <c r="BE711" s="38">
        <v>0.37865999143753498</v>
      </c>
      <c r="BF711" s="38">
        <f t="shared" si="806"/>
        <v>0.62134000856246496</v>
      </c>
      <c r="BG711" s="38">
        <v>0.26952186957307001</v>
      </c>
      <c r="BH711" s="38">
        <f t="shared" si="807"/>
        <v>0.73047813042692999</v>
      </c>
      <c r="BI711" s="38">
        <v>0.31017749390749927</v>
      </c>
      <c r="BJ711" s="38">
        <v>0.68982250609250073</v>
      </c>
      <c r="BK711" s="39">
        <v>0.31232911831636501</v>
      </c>
      <c r="BL711" s="39">
        <f t="shared" si="808"/>
        <v>0.68767088168363499</v>
      </c>
      <c r="BM711" s="39">
        <v>0.37100377586908201</v>
      </c>
      <c r="BN711" s="39">
        <f t="shared" si="809"/>
        <v>0.62899622413091794</v>
      </c>
      <c r="BO711" s="39">
        <v>0.26059428989301803</v>
      </c>
      <c r="BP711" s="39">
        <f t="shared" si="797"/>
        <v>0.73940571010698197</v>
      </c>
      <c r="BQ711" s="39">
        <v>0.3020262684787503</v>
      </c>
      <c r="BR711" s="39">
        <f t="shared" si="810"/>
        <v>0.69797373152124975</v>
      </c>
      <c r="BS711" s="48">
        <v>0.90512948763686052</v>
      </c>
      <c r="BT711" s="49">
        <v>9.4870512363139495E-2</v>
      </c>
      <c r="BU711" s="219"/>
      <c r="CP711" s="21"/>
      <c r="CR711" s="21"/>
      <c r="CS711" s="22"/>
      <c r="CT711" s="22"/>
    </row>
    <row r="712" spans="38:98" x14ac:dyDescent="0.25">
      <c r="AL712" s="6">
        <v>705</v>
      </c>
      <c r="AM712" s="24">
        <v>0.32570367255043697</v>
      </c>
      <c r="AN712" s="24">
        <f t="shared" si="798"/>
        <v>0.67429632744956303</v>
      </c>
      <c r="AO712" s="24">
        <v>0.37553633796035502</v>
      </c>
      <c r="AP712" s="24">
        <f t="shared" si="799"/>
        <v>0.62446366203964498</v>
      </c>
      <c r="AQ712" s="24">
        <v>0.244090577982021</v>
      </c>
      <c r="AR712" s="24">
        <f t="shared" si="800"/>
        <v>0.75590942201797895</v>
      </c>
      <c r="AS712" s="24">
        <f t="shared" si="801"/>
        <v>0.2996231620932468</v>
      </c>
      <c r="AT712" s="25">
        <f t="shared" si="846"/>
        <v>0.7003768379067532</v>
      </c>
      <c r="AU712" s="213">
        <v>0.33931483055411199</v>
      </c>
      <c r="AV712" s="213">
        <f t="shared" si="802"/>
        <v>0.66068516944588795</v>
      </c>
      <c r="AW712" s="213">
        <v>0.39136589582109499</v>
      </c>
      <c r="AX712" s="213">
        <f t="shared" ref="AX712" si="875">1-AW712</f>
        <v>0.60863410417890496</v>
      </c>
      <c r="AY712" s="213">
        <v>0.26877755444457802</v>
      </c>
      <c r="AZ712" s="213">
        <f t="shared" si="813"/>
        <v>0.73122244555542193</v>
      </c>
      <c r="BA712" s="213">
        <f t="shared" si="804"/>
        <v>0.31883942855513248</v>
      </c>
      <c r="BB712" s="213">
        <f t="shared" si="805"/>
        <v>0.68116057144486752</v>
      </c>
      <c r="BC712" s="38">
        <v>0.31998041497700902</v>
      </c>
      <c r="BD712" s="38">
        <f t="shared" si="806"/>
        <v>0.68001958502299098</v>
      </c>
      <c r="BE712" s="38">
        <v>0.37892371667560698</v>
      </c>
      <c r="BF712" s="38">
        <f t="shared" si="806"/>
        <v>0.62107628332439302</v>
      </c>
      <c r="BG712" s="38">
        <v>0.26988592139802198</v>
      </c>
      <c r="BH712" s="38">
        <f t="shared" si="807"/>
        <v>0.73011407860197797</v>
      </c>
      <c r="BI712" s="38">
        <v>0.31049390732135251</v>
      </c>
      <c r="BJ712" s="38">
        <v>0.68950609267864749</v>
      </c>
      <c r="BK712" s="39">
        <v>0.31260807760096998</v>
      </c>
      <c r="BL712" s="39">
        <f t="shared" si="808"/>
        <v>0.68739192239903002</v>
      </c>
      <c r="BM712" s="39">
        <v>0.37126268635953902</v>
      </c>
      <c r="BN712" s="39">
        <f t="shared" si="809"/>
        <v>0.62873731364046104</v>
      </c>
      <c r="BO712" s="39">
        <v>0.26094910220588002</v>
      </c>
      <c r="BP712" s="39">
        <f t="shared" ref="BP712:BP775" si="876">1-BO712</f>
        <v>0.73905089779411992</v>
      </c>
      <c r="BQ712" s="39">
        <v>0.30233550893369948</v>
      </c>
      <c r="BR712" s="39">
        <f t="shared" si="810"/>
        <v>0.69766449106630057</v>
      </c>
      <c r="BS712" s="48">
        <v>0.90525947051837019</v>
      </c>
      <c r="BT712" s="49">
        <v>9.4740529481629795E-2</v>
      </c>
      <c r="BU712" s="219"/>
      <c r="CP712" s="21"/>
      <c r="CR712" s="21"/>
      <c r="CS712" s="22"/>
      <c r="CT712" s="22"/>
    </row>
    <row r="713" spans="38:98" x14ac:dyDescent="0.25">
      <c r="AL713" s="6">
        <v>706</v>
      </c>
      <c r="AM713" s="24">
        <v>0.32597958648192399</v>
      </c>
      <c r="AN713" s="24">
        <f t="shared" ref="AN713:AN776" si="877">1-AM713</f>
        <v>0.67402041351807607</v>
      </c>
      <c r="AO713" s="24">
        <v>0.37579143873704202</v>
      </c>
      <c r="AP713" s="24">
        <f t="shared" ref="AP713:AP776" si="878">1-AO713</f>
        <v>0.62420856126295798</v>
      </c>
      <c r="AQ713" s="24">
        <v>0.244420129451733</v>
      </c>
      <c r="AR713" s="24">
        <f t="shared" ref="AR713:AR776" si="879">1-AQ713</f>
        <v>0.75557987054826703</v>
      </c>
      <c r="AS713" s="24">
        <f t="shared" ref="AS713:AS776" si="880">(AO713*0.23)+(AM713*0.31)+(AQ713*0.46)</f>
        <v>0.29991896226671327</v>
      </c>
      <c r="AT713" s="25">
        <f t="shared" si="846"/>
        <v>0.70008103773328678</v>
      </c>
      <c r="AU713" s="213">
        <v>0.339608092777054</v>
      </c>
      <c r="AV713" s="213">
        <f t="shared" ref="AV713:AV776" si="881">1-AU713</f>
        <v>0.66039190722294605</v>
      </c>
      <c r="AW713" s="213">
        <v>0.39164572950403997</v>
      </c>
      <c r="AX713" s="213">
        <f t="shared" ref="AX713" si="882">1-AW713</f>
        <v>0.60835427049596003</v>
      </c>
      <c r="AY713" s="213">
        <v>0.26914124161602598</v>
      </c>
      <c r="AZ713" s="213">
        <f t="shared" si="813"/>
        <v>0.73085875838397407</v>
      </c>
      <c r="BA713" s="213">
        <f t="shared" ref="BA713:BA776" si="883">(AW713*0.23)+(AU713*0.31)+(AY713*0.46)</f>
        <v>0.31916199769018788</v>
      </c>
      <c r="BB713" s="213">
        <f t="shared" ref="BB713:BB776" si="884">(AX713*0.23)+(AV713*0.31)+(AZ713*0.46)</f>
        <v>0.68083800230981217</v>
      </c>
      <c r="BC713" s="38">
        <v>0.32026501721311101</v>
      </c>
      <c r="BD713" s="38">
        <f t="shared" ref="BD713:BF776" si="885">1-BC713</f>
        <v>0.67973498278688904</v>
      </c>
      <c r="BE713" s="38">
        <v>0.37918722218739298</v>
      </c>
      <c r="BF713" s="38">
        <f t="shared" si="885"/>
        <v>0.62081277781260702</v>
      </c>
      <c r="BG713" s="38">
        <v>0.27024984570629701</v>
      </c>
      <c r="BH713" s="38">
        <f t="shared" ref="BH713:BH776" si="886">1-BG713</f>
        <v>0.72975015429370305</v>
      </c>
      <c r="BI713" s="38">
        <v>0.31081014546406138</v>
      </c>
      <c r="BJ713" s="38">
        <v>0.68918985453593862</v>
      </c>
      <c r="BK713" s="39">
        <v>0.312886794565787</v>
      </c>
      <c r="BL713" s="39">
        <f t="shared" ref="BL713:BL776" si="887">1-BK713</f>
        <v>0.68711320543421306</v>
      </c>
      <c r="BM713" s="39">
        <v>0.37152140427272201</v>
      </c>
      <c r="BN713" s="39">
        <f t="shared" ref="BN713:BN776" si="888">1-BM713</f>
        <v>0.62847859572727804</v>
      </c>
      <c r="BO713" s="39">
        <v>0.26130377851800701</v>
      </c>
      <c r="BP713" s="39">
        <f t="shared" si="876"/>
        <v>0.73869622148199299</v>
      </c>
      <c r="BQ713" s="39">
        <v>0.30264456741640328</v>
      </c>
      <c r="BR713" s="39">
        <f t="shared" ref="BR713:BR776" si="889">(BN713*0.23)+(BL713*0.31)+(BP713*0.46)</f>
        <v>0.69735543258359689</v>
      </c>
      <c r="BS713" s="48">
        <v>0.90538904174376778</v>
      </c>
      <c r="BT713" s="49">
        <v>9.4610958256232197E-2</v>
      </c>
      <c r="BU713" s="219"/>
      <c r="CP713" s="21"/>
      <c r="CR713" s="21"/>
      <c r="CS713" s="22"/>
      <c r="CT713" s="22"/>
    </row>
    <row r="714" spans="38:98" x14ac:dyDescent="0.25">
      <c r="AL714" s="6">
        <v>707</v>
      </c>
      <c r="AM714" s="24">
        <v>0.326255245936239</v>
      </c>
      <c r="AN714" s="24">
        <f t="shared" si="877"/>
        <v>0.673744754063761</v>
      </c>
      <c r="AO714" s="24">
        <v>0.37604638441077698</v>
      </c>
      <c r="AP714" s="24">
        <f t="shared" si="878"/>
        <v>0.62395361558922302</v>
      </c>
      <c r="AQ714" s="24">
        <v>0.24474959248762301</v>
      </c>
      <c r="AR714" s="24">
        <f t="shared" si="879"/>
        <v>0.75525040751237693</v>
      </c>
      <c r="AS714" s="24">
        <f t="shared" si="880"/>
        <v>0.30021460719901938</v>
      </c>
      <c r="AT714" s="25">
        <f t="shared" si="846"/>
        <v>0.69978539280098051</v>
      </c>
      <c r="AU714" s="213">
        <v>0.339901127717192</v>
      </c>
      <c r="AV714" s="213">
        <f t="shared" si="881"/>
        <v>0.66009887228280806</v>
      </c>
      <c r="AW714" s="213">
        <v>0.39192534211087299</v>
      </c>
      <c r="AX714" s="213">
        <f t="shared" ref="AX714" si="890">1-AW714</f>
        <v>0.60807465788912696</v>
      </c>
      <c r="AY714" s="213">
        <v>0.26950481618694</v>
      </c>
      <c r="AZ714" s="213">
        <f t="shared" si="813"/>
        <v>0.73049518381306</v>
      </c>
      <c r="BA714" s="213">
        <f t="shared" si="883"/>
        <v>0.3194843937238227</v>
      </c>
      <c r="BB714" s="213">
        <f t="shared" si="884"/>
        <v>0.68051560627617735</v>
      </c>
      <c r="BC714" s="38">
        <v>0.32054940583812502</v>
      </c>
      <c r="BD714" s="38">
        <f t="shared" si="885"/>
        <v>0.67945059416187492</v>
      </c>
      <c r="BE714" s="38">
        <v>0.379450508143231</v>
      </c>
      <c r="BF714" s="38">
        <f t="shared" si="885"/>
        <v>0.620549491856769</v>
      </c>
      <c r="BG714" s="38">
        <v>0.27061364230064899</v>
      </c>
      <c r="BH714" s="38">
        <f t="shared" si="886"/>
        <v>0.72938635769935101</v>
      </c>
      <c r="BI714" s="38">
        <v>0.3111262081410604</v>
      </c>
      <c r="BJ714" s="38">
        <v>0.6888737918589396</v>
      </c>
      <c r="BK714" s="39">
        <v>0.31316526918119802</v>
      </c>
      <c r="BL714" s="39">
        <f t="shared" si="887"/>
        <v>0.68683473081880198</v>
      </c>
      <c r="BM714" s="39">
        <v>0.37177992974139801</v>
      </c>
      <c r="BN714" s="39">
        <f t="shared" si="888"/>
        <v>0.62822007025860205</v>
      </c>
      <c r="BO714" s="39">
        <v>0.26165831857667798</v>
      </c>
      <c r="BP714" s="39">
        <f t="shared" si="876"/>
        <v>0.73834168142332202</v>
      </c>
      <c r="BQ714" s="39">
        <v>0.30295344383196482</v>
      </c>
      <c r="BR714" s="39">
        <f t="shared" si="889"/>
        <v>0.69704655616803524</v>
      </c>
      <c r="BS714" s="48">
        <v>0.9055182031979051</v>
      </c>
      <c r="BT714" s="49">
        <v>9.4481796802094897E-2</v>
      </c>
      <c r="BU714" s="219"/>
      <c r="CP714" s="21"/>
      <c r="CR714" s="21"/>
      <c r="CS714" s="22"/>
      <c r="CT714" s="22"/>
    </row>
    <row r="715" spans="38:98" x14ac:dyDescent="0.25">
      <c r="AL715" s="6">
        <v>708</v>
      </c>
      <c r="AM715" s="24">
        <v>0.32653065250818503</v>
      </c>
      <c r="AN715" s="24">
        <f t="shared" si="877"/>
        <v>0.67346934749181497</v>
      </c>
      <c r="AO715" s="24">
        <v>0.37630117441531302</v>
      </c>
      <c r="AP715" s="24">
        <f t="shared" si="878"/>
        <v>0.62369882558468692</v>
      </c>
      <c r="AQ715" s="24">
        <v>0.24507896706722099</v>
      </c>
      <c r="AR715" s="24">
        <f t="shared" si="879"/>
        <v>0.75492103293277901</v>
      </c>
      <c r="AS715" s="24">
        <f t="shared" si="880"/>
        <v>0.30051009724398103</v>
      </c>
      <c r="AT715" s="25">
        <f t="shared" si="846"/>
        <v>0.69948990275601908</v>
      </c>
      <c r="AU715" s="213">
        <v>0.34019393566406197</v>
      </c>
      <c r="AV715" s="213">
        <f t="shared" si="881"/>
        <v>0.65980606433593803</v>
      </c>
      <c r="AW715" s="213">
        <v>0.39220473390897098</v>
      </c>
      <c r="AX715" s="213">
        <f t="shared" ref="AX715" si="891">1-AW715</f>
        <v>0.60779526609102907</v>
      </c>
      <c r="AY715" s="213">
        <v>0.26986827797644303</v>
      </c>
      <c r="AZ715" s="213">
        <f t="shared" ref="AZ715:AZ778" si="892">1-AY715</f>
        <v>0.73013172202355703</v>
      </c>
      <c r="BA715" s="213">
        <f t="shared" si="883"/>
        <v>0.31980661672408639</v>
      </c>
      <c r="BB715" s="213">
        <f t="shared" si="884"/>
        <v>0.68019338327591372</v>
      </c>
      <c r="BC715" s="38">
        <v>0.32083358039072901</v>
      </c>
      <c r="BD715" s="38">
        <f t="shared" si="885"/>
        <v>0.67916641960927104</v>
      </c>
      <c r="BE715" s="38">
        <v>0.37971357471345601</v>
      </c>
      <c r="BF715" s="38">
        <f t="shared" si="885"/>
        <v>0.62028642528654399</v>
      </c>
      <c r="BG715" s="38">
        <v>0.27097731098382999</v>
      </c>
      <c r="BH715" s="38">
        <f t="shared" si="886"/>
        <v>0.72902268901616996</v>
      </c>
      <c r="BI715" s="38">
        <v>0.31144209515778271</v>
      </c>
      <c r="BJ715" s="38">
        <v>0.68855790484221735</v>
      </c>
      <c r="BK715" s="39">
        <v>0.31344350141758998</v>
      </c>
      <c r="BL715" s="39">
        <f t="shared" si="887"/>
        <v>0.68655649858240997</v>
      </c>
      <c r="BM715" s="39">
        <v>0.37203826289832997</v>
      </c>
      <c r="BN715" s="39">
        <f t="shared" si="888"/>
        <v>0.62796173710167003</v>
      </c>
      <c r="BO715" s="39">
        <v>0.26201272212917398</v>
      </c>
      <c r="BP715" s="39">
        <f t="shared" si="876"/>
        <v>0.73798727787082607</v>
      </c>
      <c r="BQ715" s="39">
        <v>0.3032621380854888</v>
      </c>
      <c r="BR715" s="39">
        <f t="shared" si="889"/>
        <v>0.69673786191451126</v>
      </c>
      <c r="BS715" s="48">
        <v>0.90564695676563356</v>
      </c>
      <c r="BT715" s="49">
        <v>9.4353043234366399E-2</v>
      </c>
      <c r="BU715" s="219"/>
      <c r="CP715" s="21"/>
      <c r="CR715" s="21"/>
      <c r="CS715" s="22"/>
      <c r="CT715" s="22"/>
    </row>
    <row r="716" spans="38:98" x14ac:dyDescent="0.25">
      <c r="AL716" s="6">
        <v>709</v>
      </c>
      <c r="AM716" s="24">
        <v>0.32680580779256402</v>
      </c>
      <c r="AN716" s="24">
        <f t="shared" si="877"/>
        <v>0.67319419220743604</v>
      </c>
      <c r="AO716" s="24">
        <v>0.37655580818440398</v>
      </c>
      <c r="AP716" s="24">
        <f t="shared" si="878"/>
        <v>0.62344419181559596</v>
      </c>
      <c r="AQ716" s="24">
        <v>0.24540825316805201</v>
      </c>
      <c r="AR716" s="24">
        <f t="shared" si="879"/>
        <v>0.75459174683194796</v>
      </c>
      <c r="AS716" s="24">
        <f t="shared" si="880"/>
        <v>0.30080543275541172</v>
      </c>
      <c r="AT716" s="25">
        <f t="shared" si="846"/>
        <v>0.69919456724458828</v>
      </c>
      <c r="AU716" s="213">
        <v>0.3404865169072</v>
      </c>
      <c r="AV716" s="213">
        <f t="shared" si="881"/>
        <v>0.6595134830928</v>
      </c>
      <c r="AW716" s="213">
        <v>0.39248390516571302</v>
      </c>
      <c r="AX716" s="213">
        <f t="shared" ref="AX716" si="893">1-AW716</f>
        <v>0.60751609483428703</v>
      </c>
      <c r="AY716" s="213">
        <v>0.27023162680365398</v>
      </c>
      <c r="AZ716" s="213">
        <f t="shared" si="892"/>
        <v>0.72976837319634602</v>
      </c>
      <c r="BA716" s="213">
        <f t="shared" si="883"/>
        <v>0.32012866675902685</v>
      </c>
      <c r="BB716" s="213">
        <f t="shared" si="884"/>
        <v>0.67987133324097315</v>
      </c>
      <c r="BC716" s="38">
        <v>0.3211175404096</v>
      </c>
      <c r="BD716" s="38">
        <f t="shared" si="885"/>
        <v>0.67888245959039994</v>
      </c>
      <c r="BE716" s="38">
        <v>0.37997642206840299</v>
      </c>
      <c r="BF716" s="38">
        <f t="shared" si="885"/>
        <v>0.62002357793159701</v>
      </c>
      <c r="BG716" s="38">
        <v>0.271340851558594</v>
      </c>
      <c r="BH716" s="38">
        <f t="shared" si="886"/>
        <v>0.728659148441406</v>
      </c>
      <c r="BI716" s="38">
        <v>0.31175780631966193</v>
      </c>
      <c r="BJ716" s="38">
        <v>0.68824219368033801</v>
      </c>
      <c r="BK716" s="39">
        <v>0.31372149124534698</v>
      </c>
      <c r="BL716" s="39">
        <f t="shared" si="887"/>
        <v>0.68627850875465302</v>
      </c>
      <c r="BM716" s="39">
        <v>0.37229640387628399</v>
      </c>
      <c r="BN716" s="39">
        <f t="shared" si="888"/>
        <v>0.62770359612371607</v>
      </c>
      <c r="BO716" s="39">
        <v>0.26236698892277599</v>
      </c>
      <c r="BP716" s="39">
        <f t="shared" si="876"/>
        <v>0.73763301107722401</v>
      </c>
      <c r="BQ716" s="39">
        <v>0.30357065008207984</v>
      </c>
      <c r="BR716" s="39">
        <f t="shared" si="889"/>
        <v>0.69642934991792016</v>
      </c>
      <c r="BS716" s="48">
        <v>0.90577530433180509</v>
      </c>
      <c r="BT716" s="49">
        <v>9.4224695668194899E-2</v>
      </c>
      <c r="BU716" s="219"/>
      <c r="CP716" s="21"/>
      <c r="CR716" s="21"/>
      <c r="CS716" s="22"/>
      <c r="CT716" s="22"/>
    </row>
    <row r="717" spans="38:98" x14ac:dyDescent="0.25">
      <c r="AL717" s="6">
        <v>710</v>
      </c>
      <c r="AM717" s="24">
        <v>0.32708071338417799</v>
      </c>
      <c r="AN717" s="24">
        <f t="shared" si="877"/>
        <v>0.67291928661582201</v>
      </c>
      <c r="AO717" s="24">
        <v>0.37681028515180198</v>
      </c>
      <c r="AP717" s="24">
        <f t="shared" si="878"/>
        <v>0.62318971484819796</v>
      </c>
      <c r="AQ717" s="24">
        <v>0.245737450767644</v>
      </c>
      <c r="AR717" s="24">
        <f t="shared" si="879"/>
        <v>0.75426254923235603</v>
      </c>
      <c r="AS717" s="24">
        <f t="shared" si="880"/>
        <v>0.30110061408712585</v>
      </c>
      <c r="AT717" s="25">
        <f t="shared" si="846"/>
        <v>0.69889938591287415</v>
      </c>
      <c r="AU717" s="213">
        <v>0.34077887173613902</v>
      </c>
      <c r="AV717" s="213">
        <f t="shared" si="881"/>
        <v>0.65922112826386092</v>
      </c>
      <c r="AW717" s="213">
        <v>0.392762856148476</v>
      </c>
      <c r="AX717" s="213">
        <f t="shared" ref="AX717" si="894">1-AW717</f>
        <v>0.60723714385152405</v>
      </c>
      <c r="AY717" s="213">
        <v>0.27059486248769299</v>
      </c>
      <c r="AZ717" s="213">
        <f t="shared" si="892"/>
        <v>0.72940513751230696</v>
      </c>
      <c r="BA717" s="213">
        <f t="shared" si="883"/>
        <v>0.32045054389669136</v>
      </c>
      <c r="BB717" s="213">
        <f t="shared" si="884"/>
        <v>0.67954945610330864</v>
      </c>
      <c r="BC717" s="38">
        <v>0.321401285433418</v>
      </c>
      <c r="BD717" s="38">
        <f t="shared" si="885"/>
        <v>0.67859871456658194</v>
      </c>
      <c r="BE717" s="38">
        <v>0.38023905037840899</v>
      </c>
      <c r="BF717" s="38">
        <f t="shared" si="885"/>
        <v>0.61976094962159101</v>
      </c>
      <c r="BG717" s="38">
        <v>0.27170426382769303</v>
      </c>
      <c r="BH717" s="38">
        <f t="shared" si="886"/>
        <v>0.72829573617230703</v>
      </c>
      <c r="BI717" s="38">
        <v>0.31207334143213245</v>
      </c>
      <c r="BJ717" s="38">
        <v>0.68792665856786761</v>
      </c>
      <c r="BK717" s="39">
        <v>0.31399923863485402</v>
      </c>
      <c r="BL717" s="39">
        <f t="shared" si="887"/>
        <v>0.68600076136514598</v>
      </c>
      <c r="BM717" s="39">
        <v>0.37255435280802301</v>
      </c>
      <c r="BN717" s="39">
        <f t="shared" si="888"/>
        <v>0.62744564719197693</v>
      </c>
      <c r="BO717" s="39">
        <v>0.262721118704764</v>
      </c>
      <c r="BP717" s="39">
        <f t="shared" si="876"/>
        <v>0.737278881295236</v>
      </c>
      <c r="BQ717" s="39">
        <v>0.30387897972684152</v>
      </c>
      <c r="BR717" s="39">
        <f t="shared" si="889"/>
        <v>0.69612102027315848</v>
      </c>
      <c r="BS717" s="48">
        <v>0.90590324778127129</v>
      </c>
      <c r="BT717" s="49">
        <v>9.4096752218728694E-2</v>
      </c>
      <c r="BU717" s="219"/>
      <c r="CP717" s="21"/>
      <c r="CR717" s="21"/>
      <c r="CS717" s="22"/>
      <c r="CT717" s="22"/>
    </row>
    <row r="718" spans="38:98" x14ac:dyDescent="0.25">
      <c r="AL718" s="6">
        <v>711</v>
      </c>
      <c r="AM718" s="24">
        <v>0.32735537087783001</v>
      </c>
      <c r="AN718" s="24">
        <f t="shared" si="877"/>
        <v>0.67264462912216993</v>
      </c>
      <c r="AO718" s="24">
        <v>0.37706460475126102</v>
      </c>
      <c r="AP718" s="24">
        <f t="shared" si="878"/>
        <v>0.62293539524873898</v>
      </c>
      <c r="AQ718" s="24">
        <v>0.24606655984352399</v>
      </c>
      <c r="AR718" s="24">
        <f t="shared" si="879"/>
        <v>0.75393344015647601</v>
      </c>
      <c r="AS718" s="24">
        <f t="shared" si="880"/>
        <v>0.30139564159293841</v>
      </c>
      <c r="AT718" s="25">
        <f t="shared" si="846"/>
        <v>0.69860435840706159</v>
      </c>
      <c r="AU718" s="213">
        <v>0.34107100044041599</v>
      </c>
      <c r="AV718" s="213">
        <f t="shared" si="881"/>
        <v>0.65892899955958395</v>
      </c>
      <c r="AW718" s="213">
        <v>0.39304158712463899</v>
      </c>
      <c r="AX718" s="213">
        <f t="shared" ref="AX718" si="895">1-AW718</f>
        <v>0.60695841287536101</v>
      </c>
      <c r="AY718" s="213">
        <v>0.27095798484768102</v>
      </c>
      <c r="AZ718" s="213">
        <f t="shared" si="892"/>
        <v>0.72904201515231892</v>
      </c>
      <c r="BA718" s="213">
        <f t="shared" si="883"/>
        <v>0.32077224820512917</v>
      </c>
      <c r="BB718" s="213">
        <f t="shared" si="884"/>
        <v>0.67922775179487083</v>
      </c>
      <c r="BC718" s="38">
        <v>0.32168481500085899</v>
      </c>
      <c r="BD718" s="38">
        <f t="shared" si="885"/>
        <v>0.67831518499914101</v>
      </c>
      <c r="BE718" s="38">
        <v>0.38050145981380801</v>
      </c>
      <c r="BF718" s="38">
        <f t="shared" si="885"/>
        <v>0.61949854018619199</v>
      </c>
      <c r="BG718" s="38">
        <v>0.27206754759388202</v>
      </c>
      <c r="BH718" s="38">
        <f t="shared" si="886"/>
        <v>0.72793245240611792</v>
      </c>
      <c r="BI718" s="38">
        <v>0.31238870030062782</v>
      </c>
      <c r="BJ718" s="38">
        <v>0.68761129969937218</v>
      </c>
      <c r="BK718" s="39">
        <v>0.31427674355649599</v>
      </c>
      <c r="BL718" s="39">
        <f t="shared" si="887"/>
        <v>0.68572325644350407</v>
      </c>
      <c r="BM718" s="39">
        <v>0.37281210982631302</v>
      </c>
      <c r="BN718" s="39">
        <f t="shared" si="888"/>
        <v>0.62718789017368692</v>
      </c>
      <c r="BO718" s="39">
        <v>0.263075111222419</v>
      </c>
      <c r="BP718" s="39">
        <f t="shared" si="876"/>
        <v>0.736924888777581</v>
      </c>
      <c r="BQ718" s="39">
        <v>0.30418712692487848</v>
      </c>
      <c r="BR718" s="39">
        <f t="shared" si="889"/>
        <v>0.69581287307512163</v>
      </c>
      <c r="BS718" s="48">
        <v>0.90603078899888378</v>
      </c>
      <c r="BT718" s="49">
        <v>9.3969211001116201E-2</v>
      </c>
      <c r="BU718" s="219"/>
      <c r="CP718" s="21"/>
      <c r="CR718" s="21"/>
      <c r="CS718" s="22"/>
      <c r="CT718" s="22"/>
    </row>
    <row r="719" spans="38:98" x14ac:dyDescent="0.25">
      <c r="AL719" s="6">
        <v>712</v>
      </c>
      <c r="AM719" s="24">
        <v>0.32762978186831998</v>
      </c>
      <c r="AN719" s="24">
        <f t="shared" si="877"/>
        <v>0.67237021813167996</v>
      </c>
      <c r="AO719" s="24">
        <v>0.377318766416534</v>
      </c>
      <c r="AP719" s="24">
        <f t="shared" si="878"/>
        <v>0.62268123358346594</v>
      </c>
      <c r="AQ719" s="24">
        <v>0.24639558037321799</v>
      </c>
      <c r="AR719" s="24">
        <f t="shared" si="879"/>
        <v>0.75360441962678204</v>
      </c>
      <c r="AS719" s="24">
        <f t="shared" si="880"/>
        <v>0.30169051562666227</v>
      </c>
      <c r="AT719" s="25">
        <f t="shared" si="846"/>
        <v>0.69830948437333773</v>
      </c>
      <c r="AU719" s="213">
        <v>0.34136290330956398</v>
      </c>
      <c r="AV719" s="213">
        <f t="shared" si="881"/>
        <v>0.65863709669043602</v>
      </c>
      <c r="AW719" s="213">
        <v>0.39332009836158099</v>
      </c>
      <c r="AX719" s="213">
        <f t="shared" ref="AX719" si="896">1-AW719</f>
        <v>0.60667990163841901</v>
      </c>
      <c r="AY719" s="213">
        <v>0.27132099370273899</v>
      </c>
      <c r="AZ719" s="213">
        <f t="shared" si="892"/>
        <v>0.72867900629726101</v>
      </c>
      <c r="BA719" s="213">
        <f t="shared" si="883"/>
        <v>0.3210937797523884</v>
      </c>
      <c r="BB719" s="213">
        <f t="shared" si="884"/>
        <v>0.67890622024761171</v>
      </c>
      <c r="BC719" s="38">
        <v>0.32196812865060198</v>
      </c>
      <c r="BD719" s="38">
        <f t="shared" si="885"/>
        <v>0.67803187134939802</v>
      </c>
      <c r="BE719" s="38">
        <v>0.38076365054493699</v>
      </c>
      <c r="BF719" s="38">
        <f t="shared" si="885"/>
        <v>0.61923634945506301</v>
      </c>
      <c r="BG719" s="38">
        <v>0.27243070265991198</v>
      </c>
      <c r="BH719" s="38">
        <f t="shared" si="886"/>
        <v>0.72756929734008802</v>
      </c>
      <c r="BI719" s="38">
        <v>0.31270388273058164</v>
      </c>
      <c r="BJ719" s="38">
        <v>0.68729611726941831</v>
      </c>
      <c r="BK719" s="39">
        <v>0.31455400598065802</v>
      </c>
      <c r="BL719" s="39">
        <f t="shared" si="887"/>
        <v>0.68544599401934203</v>
      </c>
      <c r="BM719" s="39">
        <v>0.37306967506391697</v>
      </c>
      <c r="BN719" s="39">
        <f t="shared" si="888"/>
        <v>0.62693032493608303</v>
      </c>
      <c r="BO719" s="39">
        <v>0.26342896622301998</v>
      </c>
      <c r="BP719" s="39">
        <f t="shared" si="876"/>
        <v>0.73657103377697997</v>
      </c>
      <c r="BQ719" s="39">
        <v>0.30449509158129406</v>
      </c>
      <c r="BR719" s="39">
        <f t="shared" si="889"/>
        <v>0.69550490841870594</v>
      </c>
      <c r="BS719" s="48">
        <v>0.90615792986949439</v>
      </c>
      <c r="BT719" s="49">
        <v>9.3842070130505606E-2</v>
      </c>
      <c r="BU719" s="219"/>
      <c r="CP719" s="21"/>
      <c r="CR719" s="21"/>
      <c r="CS719" s="22"/>
      <c r="CT719" s="22"/>
    </row>
    <row r="720" spans="38:98" x14ac:dyDescent="0.25">
      <c r="AL720" s="6">
        <v>713</v>
      </c>
      <c r="AM720" s="24">
        <v>0.32790394795045202</v>
      </c>
      <c r="AN720" s="24">
        <f t="shared" si="877"/>
        <v>0.67209605204954803</v>
      </c>
      <c r="AO720" s="24">
        <v>0.37757276958137398</v>
      </c>
      <c r="AP720" s="24">
        <f t="shared" si="878"/>
        <v>0.62242723041862602</v>
      </c>
      <c r="AQ720" s="24">
        <v>0.24672451233425399</v>
      </c>
      <c r="AR720" s="24">
        <f t="shared" si="879"/>
        <v>0.75327548766574604</v>
      </c>
      <c r="AS720" s="24">
        <f t="shared" si="880"/>
        <v>0.30198523654211296</v>
      </c>
      <c r="AT720" s="25">
        <f t="shared" si="846"/>
        <v>0.69801476345788704</v>
      </c>
      <c r="AU720" s="213">
        <v>0.34165458063311899</v>
      </c>
      <c r="AV720" s="213">
        <f t="shared" si="881"/>
        <v>0.65834541936688096</v>
      </c>
      <c r="AW720" s="213">
        <v>0.39359839012667802</v>
      </c>
      <c r="AX720" s="213">
        <f t="shared" ref="AX720" si="897">1-AW720</f>
        <v>0.60640160987332203</v>
      </c>
      <c r="AY720" s="213">
        <v>0.27168388887198602</v>
      </c>
      <c r="AZ720" s="213">
        <f t="shared" si="892"/>
        <v>0.72831611112801398</v>
      </c>
      <c r="BA720" s="213">
        <f t="shared" si="883"/>
        <v>0.32141513860651638</v>
      </c>
      <c r="BB720" s="213">
        <f t="shared" si="884"/>
        <v>0.67858486139348362</v>
      </c>
      <c r="BC720" s="38">
        <v>0.32225122592132399</v>
      </c>
      <c r="BD720" s="38">
        <f t="shared" si="885"/>
        <v>0.67774877407867606</v>
      </c>
      <c r="BE720" s="38">
        <v>0.38102562274213098</v>
      </c>
      <c r="BF720" s="38">
        <f t="shared" si="885"/>
        <v>0.61897437725786908</v>
      </c>
      <c r="BG720" s="38">
        <v>0.27279372882853797</v>
      </c>
      <c r="BH720" s="38">
        <f t="shared" si="886"/>
        <v>0.72720627117146197</v>
      </c>
      <c r="BI720" s="38">
        <v>0.31301888852742799</v>
      </c>
      <c r="BJ720" s="38">
        <v>0.6869811114725719</v>
      </c>
      <c r="BK720" s="39">
        <v>0.31483102587772499</v>
      </c>
      <c r="BL720" s="39">
        <f t="shared" si="887"/>
        <v>0.68516897412227507</v>
      </c>
      <c r="BM720" s="39">
        <v>0.373327048653602</v>
      </c>
      <c r="BN720" s="39">
        <f t="shared" si="888"/>
        <v>0.626672951346398</v>
      </c>
      <c r="BO720" s="39">
        <v>0.26378268345384898</v>
      </c>
      <c r="BP720" s="39">
        <f t="shared" si="876"/>
        <v>0.73621731654615097</v>
      </c>
      <c r="BQ720" s="39">
        <v>0.30480287360119374</v>
      </c>
      <c r="BR720" s="39">
        <f t="shared" si="889"/>
        <v>0.69519712639880626</v>
      </c>
      <c r="BS720" s="48">
        <v>0.90628467227795473</v>
      </c>
      <c r="BT720" s="42">
        <v>9.37153277220453E-2</v>
      </c>
      <c r="BU720" s="219"/>
      <c r="CP720" s="21"/>
      <c r="CR720" s="21"/>
      <c r="CS720" s="22"/>
      <c r="CT720" s="22"/>
    </row>
    <row r="721" spans="38:98" x14ac:dyDescent="0.25">
      <c r="AL721" s="6">
        <v>714</v>
      </c>
      <c r="AM721" s="24">
        <v>0.32817787071902699</v>
      </c>
      <c r="AN721" s="24">
        <f t="shared" si="877"/>
        <v>0.67182212928097296</v>
      </c>
      <c r="AO721" s="24">
        <v>0.37782661367953302</v>
      </c>
      <c r="AP721" s="24">
        <f t="shared" si="878"/>
        <v>0.62217338632046704</v>
      </c>
      <c r="AQ721" s="24">
        <v>0.24705335570415901</v>
      </c>
      <c r="AR721" s="24">
        <f t="shared" si="879"/>
        <v>0.75294664429584102</v>
      </c>
      <c r="AS721" s="24">
        <f t="shared" si="880"/>
        <v>0.30227980469310411</v>
      </c>
      <c r="AT721" s="25">
        <f t="shared" si="846"/>
        <v>0.69772019530689589</v>
      </c>
      <c r="AU721" s="213">
        <v>0.34194603270061502</v>
      </c>
      <c r="AV721" s="213">
        <f t="shared" si="881"/>
        <v>0.65805396729938503</v>
      </c>
      <c r="AW721" s="213">
        <v>0.39387646268731002</v>
      </c>
      <c r="AX721" s="213">
        <f t="shared" ref="AX721" si="898">1-AW721</f>
        <v>0.60612353731268998</v>
      </c>
      <c r="AY721" s="213">
        <v>0.27204667017454298</v>
      </c>
      <c r="AZ721" s="213">
        <f t="shared" si="892"/>
        <v>0.72795332982545702</v>
      </c>
      <c r="BA721" s="213">
        <f t="shared" si="883"/>
        <v>0.32173632483556175</v>
      </c>
      <c r="BB721" s="213">
        <f t="shared" si="884"/>
        <v>0.67826367516443831</v>
      </c>
      <c r="BC721" s="38">
        <v>0.32253410635170299</v>
      </c>
      <c r="BD721" s="38">
        <f t="shared" si="885"/>
        <v>0.67746589364829701</v>
      </c>
      <c r="BE721" s="38">
        <v>0.38128737657572598</v>
      </c>
      <c r="BF721" s="38">
        <f t="shared" si="885"/>
        <v>0.61871262342427402</v>
      </c>
      <c r="BG721" s="38">
        <v>0.273156625902513</v>
      </c>
      <c r="BH721" s="38">
        <f t="shared" si="886"/>
        <v>0.726843374097487</v>
      </c>
      <c r="BI721" s="38">
        <v>0.31333371749660088</v>
      </c>
      <c r="BJ721" s="38">
        <v>0.68666628250339912</v>
      </c>
      <c r="BK721" s="39">
        <v>0.31510780321808202</v>
      </c>
      <c r="BL721" s="39">
        <f t="shared" si="887"/>
        <v>0.68489219678191793</v>
      </c>
      <c r="BM721" s="39">
        <v>0.37358423072813102</v>
      </c>
      <c r="BN721" s="39">
        <f t="shared" si="888"/>
        <v>0.62641576927186904</v>
      </c>
      <c r="BO721" s="39">
        <v>0.26413626266218598</v>
      </c>
      <c r="BP721" s="39">
        <f t="shared" si="876"/>
        <v>0.73586373733781407</v>
      </c>
      <c r="BQ721" s="39">
        <v>0.30511047288968107</v>
      </c>
      <c r="BR721" s="39">
        <f t="shared" si="889"/>
        <v>0.69488952711031893</v>
      </c>
      <c r="BS721" s="48">
        <v>0.9064110181091164</v>
      </c>
      <c r="BT721" s="49">
        <v>9.3588981890883605E-2</v>
      </c>
      <c r="BU721" s="219"/>
      <c r="CP721" s="21"/>
      <c r="CR721" s="21"/>
      <c r="CS721" s="22"/>
      <c r="CT721" s="22"/>
    </row>
    <row r="722" spans="38:98" x14ac:dyDescent="0.25">
      <c r="AL722" s="6">
        <v>715</v>
      </c>
      <c r="AM722" s="24">
        <v>0.32845155176884799</v>
      </c>
      <c r="AN722" s="24">
        <f t="shared" si="877"/>
        <v>0.67154844823115201</v>
      </c>
      <c r="AO722" s="24">
        <v>0.37808029814476601</v>
      </c>
      <c r="AP722" s="24">
        <f t="shared" si="878"/>
        <v>0.62191970185523404</v>
      </c>
      <c r="AQ722" s="24">
        <v>0.24738211046045999</v>
      </c>
      <c r="AR722" s="24">
        <f t="shared" si="879"/>
        <v>0.75261788953954001</v>
      </c>
      <c r="AS722" s="24">
        <f t="shared" si="880"/>
        <v>0.30257422043345067</v>
      </c>
      <c r="AT722" s="25">
        <f t="shared" si="846"/>
        <v>0.69742577956654939</v>
      </c>
      <c r="AU722" s="213">
        <v>0.34223725980158898</v>
      </c>
      <c r="AV722" s="213">
        <f t="shared" si="881"/>
        <v>0.65776274019841097</v>
      </c>
      <c r="AW722" s="213">
        <v>0.39415431631085401</v>
      </c>
      <c r="AX722" s="213">
        <f t="shared" ref="AX722" si="899">1-AW722</f>
        <v>0.60584568368914593</v>
      </c>
      <c r="AY722" s="213">
        <v>0.27240933742953</v>
      </c>
      <c r="AZ722" s="213">
        <f t="shared" si="892"/>
        <v>0.72759066257047</v>
      </c>
      <c r="BA722" s="213">
        <f t="shared" si="883"/>
        <v>0.32205733850757279</v>
      </c>
      <c r="BB722" s="213">
        <f t="shared" si="884"/>
        <v>0.6779426614924271</v>
      </c>
      <c r="BC722" s="38">
        <v>0.32281676948041799</v>
      </c>
      <c r="BD722" s="38">
        <f t="shared" si="885"/>
        <v>0.67718323051958196</v>
      </c>
      <c r="BE722" s="38">
        <v>0.38154891221605802</v>
      </c>
      <c r="BF722" s="38">
        <f t="shared" si="885"/>
        <v>0.61845108778394198</v>
      </c>
      <c r="BG722" s="38">
        <v>0.273519393684589</v>
      </c>
      <c r="BH722" s="38">
        <f t="shared" si="886"/>
        <v>0.726480606315411</v>
      </c>
      <c r="BI722" s="38">
        <v>0.31364836944353386</v>
      </c>
      <c r="BJ722" s="38">
        <v>0.68635163055646609</v>
      </c>
      <c r="BK722" s="39">
        <v>0.31538433797211401</v>
      </c>
      <c r="BL722" s="39">
        <f t="shared" si="887"/>
        <v>0.68461566202788604</v>
      </c>
      <c r="BM722" s="39">
        <v>0.37384122142026899</v>
      </c>
      <c r="BN722" s="39">
        <f t="shared" si="888"/>
        <v>0.62615877857973101</v>
      </c>
      <c r="BO722" s="39">
        <v>0.26448970359531099</v>
      </c>
      <c r="BP722" s="39">
        <f t="shared" si="876"/>
        <v>0.73551029640468901</v>
      </c>
      <c r="BQ722" s="39">
        <v>0.30541788935186026</v>
      </c>
      <c r="BR722" s="39">
        <f t="shared" si="889"/>
        <v>0.69458211064813979</v>
      </c>
      <c r="BS722" s="48">
        <v>0.90653696924783134</v>
      </c>
      <c r="BT722" s="49">
        <v>9.3463030752168705E-2</v>
      </c>
      <c r="BU722" s="219"/>
      <c r="CP722" s="21"/>
      <c r="CR722" s="21"/>
      <c r="CS722" s="22"/>
      <c r="CT722" s="22"/>
    </row>
    <row r="723" spans="38:98" x14ac:dyDescent="0.25">
      <c r="AL723" s="6">
        <v>716</v>
      </c>
      <c r="AM723" s="24">
        <v>0.328724992694716</v>
      </c>
      <c r="AN723" s="24">
        <f t="shared" si="877"/>
        <v>0.671275007305284</v>
      </c>
      <c r="AO723" s="24">
        <v>0.37833382241082403</v>
      </c>
      <c r="AP723" s="24">
        <f t="shared" si="878"/>
        <v>0.62166617758917597</v>
      </c>
      <c r="AQ723" s="24">
        <v>0.24771077658068399</v>
      </c>
      <c r="AR723" s="24">
        <f t="shared" si="879"/>
        <v>0.75228922341931603</v>
      </c>
      <c r="AS723" s="24">
        <f t="shared" si="880"/>
        <v>0.3028684841169661</v>
      </c>
      <c r="AT723" s="25">
        <f t="shared" si="846"/>
        <v>0.6971315158830339</v>
      </c>
      <c r="AU723" s="213">
        <v>0.34252826222557398</v>
      </c>
      <c r="AV723" s="213">
        <f t="shared" si="881"/>
        <v>0.65747173777442602</v>
      </c>
      <c r="AW723" s="213">
        <v>0.394431951264688</v>
      </c>
      <c r="AX723" s="213">
        <f t="shared" ref="AX723" si="900">1-AW723</f>
        <v>0.605568048735312</v>
      </c>
      <c r="AY723" s="213">
        <v>0.27277189045606798</v>
      </c>
      <c r="AZ723" s="213">
        <f t="shared" si="892"/>
        <v>0.72722810954393202</v>
      </c>
      <c r="BA723" s="213">
        <f t="shared" si="883"/>
        <v>0.32237817969059746</v>
      </c>
      <c r="BB723" s="213">
        <f t="shared" si="884"/>
        <v>0.67762182030940266</v>
      </c>
      <c r="BC723" s="38">
        <v>0.32309921484614601</v>
      </c>
      <c r="BD723" s="38">
        <f t="shared" si="885"/>
        <v>0.67690078515385399</v>
      </c>
      <c r="BE723" s="38">
        <v>0.38181022983346302</v>
      </c>
      <c r="BF723" s="38">
        <f t="shared" si="885"/>
        <v>0.61818977016653698</v>
      </c>
      <c r="BG723" s="38">
        <v>0.27388203197751998</v>
      </c>
      <c r="BH723" s="38">
        <f t="shared" si="886"/>
        <v>0.72611796802248008</v>
      </c>
      <c r="BI723" s="38">
        <v>0.31396284417366094</v>
      </c>
      <c r="BJ723" s="38">
        <v>0.68603715582633906</v>
      </c>
      <c r="BK723" s="39">
        <v>0.31566063011020601</v>
      </c>
      <c r="BL723" s="39">
        <f t="shared" si="887"/>
        <v>0.68433936988979394</v>
      </c>
      <c r="BM723" s="39">
        <v>0.37409802086278099</v>
      </c>
      <c r="BN723" s="39">
        <f t="shared" si="888"/>
        <v>0.62590197913721901</v>
      </c>
      <c r="BO723" s="39">
        <v>0.26484300600050398</v>
      </c>
      <c r="BP723" s="39">
        <f t="shared" si="876"/>
        <v>0.73515699399949597</v>
      </c>
      <c r="BQ723" s="39">
        <v>0.30572512289283532</v>
      </c>
      <c r="BR723" s="39">
        <f t="shared" si="889"/>
        <v>0.69427487710716473</v>
      </c>
      <c r="BS723" s="48">
        <v>0.90666252757895094</v>
      </c>
      <c r="BT723" s="49">
        <v>9.3337472421049103E-2</v>
      </c>
      <c r="BU723" s="219"/>
      <c r="CP723" s="21"/>
      <c r="CR723" s="21"/>
      <c r="CS723" s="22"/>
      <c r="CT723" s="22"/>
    </row>
    <row r="724" spans="38:98" x14ac:dyDescent="0.25">
      <c r="AL724" s="6">
        <v>717</v>
      </c>
      <c r="AM724" s="24">
        <v>0.32899819509143302</v>
      </c>
      <c r="AN724" s="24">
        <f t="shared" si="877"/>
        <v>0.67100180490856698</v>
      </c>
      <c r="AO724" s="24">
        <v>0.37858718591146201</v>
      </c>
      <c r="AP724" s="24">
        <f t="shared" si="878"/>
        <v>0.62141281408853799</v>
      </c>
      <c r="AQ724" s="24">
        <v>0.248039354042357</v>
      </c>
      <c r="AR724" s="24">
        <f t="shared" si="879"/>
        <v>0.751960645957643</v>
      </c>
      <c r="AS724" s="24">
        <f t="shared" si="880"/>
        <v>0.30316259609746476</v>
      </c>
      <c r="AT724" s="25">
        <f t="shared" si="846"/>
        <v>0.69683740390253535</v>
      </c>
      <c r="AU724" s="213">
        <v>0.34281904026210602</v>
      </c>
      <c r="AV724" s="213">
        <f t="shared" si="881"/>
        <v>0.65718095973789392</v>
      </c>
      <c r="AW724" s="213">
        <v>0.39470936781619098</v>
      </c>
      <c r="AX724" s="213">
        <f t="shared" ref="AX724" si="901">1-AW724</f>
        <v>0.60529063218380896</v>
      </c>
      <c r="AY724" s="213">
        <v>0.273134329073277</v>
      </c>
      <c r="AZ724" s="213">
        <f t="shared" si="892"/>
        <v>0.72686567092672294</v>
      </c>
      <c r="BA724" s="213">
        <f t="shared" si="883"/>
        <v>0.32269884845268426</v>
      </c>
      <c r="BB724" s="213">
        <f t="shared" si="884"/>
        <v>0.67730115154731574</v>
      </c>
      <c r="BC724" s="38">
        <v>0.32338144198756502</v>
      </c>
      <c r="BD724" s="38">
        <f t="shared" si="885"/>
        <v>0.67661855801243498</v>
      </c>
      <c r="BE724" s="38">
        <v>0.382071329598275</v>
      </c>
      <c r="BF724" s="38">
        <f t="shared" si="885"/>
        <v>0.61792867040172506</v>
      </c>
      <c r="BG724" s="38">
        <v>0.27424454058405801</v>
      </c>
      <c r="BH724" s="38">
        <f t="shared" si="886"/>
        <v>0.72575545941594199</v>
      </c>
      <c r="BI724" s="38">
        <v>0.31427714149241509</v>
      </c>
      <c r="BJ724" s="38">
        <v>0.68572285850758496</v>
      </c>
      <c r="BK724" s="39">
        <v>0.31593667960274202</v>
      </c>
      <c r="BL724" s="39">
        <f t="shared" si="887"/>
        <v>0.68406332039725792</v>
      </c>
      <c r="BM724" s="39">
        <v>0.37435462918842999</v>
      </c>
      <c r="BN724" s="39">
        <f t="shared" si="888"/>
        <v>0.62564537081157001</v>
      </c>
      <c r="BO724" s="39">
        <v>0.265196169625047</v>
      </c>
      <c r="BP724" s="39">
        <f t="shared" si="876"/>
        <v>0.734803830374953</v>
      </c>
      <c r="BQ724" s="39">
        <v>0.30603217341771055</v>
      </c>
      <c r="BR724" s="39">
        <f t="shared" si="889"/>
        <v>0.6939678265822895</v>
      </c>
      <c r="BS724" s="48">
        <v>0.90678769498732703</v>
      </c>
      <c r="BT724" s="49">
        <v>9.3212305012672997E-2</v>
      </c>
      <c r="BU724" s="219"/>
      <c r="CP724" s="21"/>
      <c r="CR724" s="21"/>
      <c r="CS724" s="22"/>
      <c r="CT724" s="22"/>
    </row>
    <row r="725" spans="38:98" x14ac:dyDescent="0.25">
      <c r="AL725" s="6">
        <v>718</v>
      </c>
      <c r="AM725" s="24">
        <v>0.32927116055380201</v>
      </c>
      <c r="AN725" s="24">
        <f t="shared" si="877"/>
        <v>0.67072883944619799</v>
      </c>
      <c r="AO725" s="24">
        <v>0.37884038808043202</v>
      </c>
      <c r="AP725" s="24">
        <f t="shared" si="878"/>
        <v>0.62115961191956792</v>
      </c>
      <c r="AQ725" s="24">
        <v>0.248367842823008</v>
      </c>
      <c r="AR725" s="24">
        <f t="shared" si="879"/>
        <v>0.75163215717699194</v>
      </c>
      <c r="AS725" s="24">
        <f t="shared" si="880"/>
        <v>0.30345655672876171</v>
      </c>
      <c r="AT725" s="25">
        <f t="shared" si="846"/>
        <v>0.69654344327123829</v>
      </c>
      <c r="AU725" s="213">
        <v>0.34310959420071901</v>
      </c>
      <c r="AV725" s="213">
        <f t="shared" si="881"/>
        <v>0.65689040579928104</v>
      </c>
      <c r="AW725" s="213">
        <v>0.39498656623273998</v>
      </c>
      <c r="AX725" s="213">
        <f t="shared" ref="AX725" si="902">1-AW725</f>
        <v>0.60501343376726002</v>
      </c>
      <c r="AY725" s="213">
        <v>0.27349665310027799</v>
      </c>
      <c r="AZ725" s="213">
        <f t="shared" si="892"/>
        <v>0.72650334689972196</v>
      </c>
      <c r="BA725" s="213">
        <f t="shared" si="883"/>
        <v>0.32301934486188094</v>
      </c>
      <c r="BB725" s="213">
        <f t="shared" si="884"/>
        <v>0.676980655138119</v>
      </c>
      <c r="BC725" s="38">
        <v>0.32366345044335298</v>
      </c>
      <c r="BD725" s="38">
        <f t="shared" si="885"/>
        <v>0.67633654955664702</v>
      </c>
      <c r="BE725" s="38">
        <v>0.38233221168083198</v>
      </c>
      <c r="BF725" s="38">
        <f t="shared" si="885"/>
        <v>0.61766778831916802</v>
      </c>
      <c r="BG725" s="38">
        <v>0.27460691930695802</v>
      </c>
      <c r="BH725" s="38">
        <f t="shared" si="886"/>
        <v>0.72539308069304198</v>
      </c>
      <c r="BI725" s="38">
        <v>0.31459126120523151</v>
      </c>
      <c r="BJ725" s="38">
        <v>0.68540873879476849</v>
      </c>
      <c r="BK725" s="39">
        <v>0.31621248642010902</v>
      </c>
      <c r="BL725" s="39">
        <f t="shared" si="887"/>
        <v>0.68378751357989098</v>
      </c>
      <c r="BM725" s="39">
        <v>0.37461104652998301</v>
      </c>
      <c r="BN725" s="39">
        <f t="shared" si="888"/>
        <v>0.62538895347001699</v>
      </c>
      <c r="BO725" s="39">
        <v>0.26554919421621798</v>
      </c>
      <c r="BP725" s="39">
        <f t="shared" si="876"/>
        <v>0.73445080578378197</v>
      </c>
      <c r="BQ725" s="39">
        <v>0.30633904083159014</v>
      </c>
      <c r="BR725" s="39">
        <f t="shared" si="889"/>
        <v>0.69366095916840986</v>
      </c>
      <c r="BS725" s="48">
        <v>0.90691247335781133</v>
      </c>
      <c r="BT725" s="49">
        <v>9.3087526642188695E-2</v>
      </c>
      <c r="BU725" s="219"/>
      <c r="CP725" s="21"/>
      <c r="CR725" s="21"/>
      <c r="CS725" s="22"/>
      <c r="CT725" s="22"/>
    </row>
    <row r="726" spans="38:98" x14ac:dyDescent="0.25">
      <c r="AL726" s="6">
        <v>719</v>
      </c>
      <c r="AM726" s="24">
        <v>0.32954389067662498</v>
      </c>
      <c r="AN726" s="24">
        <f t="shared" si="877"/>
        <v>0.67045610932337496</v>
      </c>
      <c r="AO726" s="24">
        <v>0.37909342835148702</v>
      </c>
      <c r="AP726" s="24">
        <f t="shared" si="878"/>
        <v>0.62090657164851293</v>
      </c>
      <c r="AQ726" s="24">
        <v>0.24869624290016201</v>
      </c>
      <c r="AR726" s="24">
        <f t="shared" si="879"/>
        <v>0.75130375709983799</v>
      </c>
      <c r="AS726" s="24">
        <f t="shared" si="880"/>
        <v>0.30375036636467029</v>
      </c>
      <c r="AT726" s="25">
        <f t="shared" si="846"/>
        <v>0.69624963363532966</v>
      </c>
      <c r="AU726" s="213">
        <v>0.34339992433094901</v>
      </c>
      <c r="AV726" s="213">
        <f t="shared" si="881"/>
        <v>0.65660007566905099</v>
      </c>
      <c r="AW726" s="213">
        <v>0.39526354678171499</v>
      </c>
      <c r="AX726" s="213">
        <f t="shared" ref="AX726" si="903">1-AW726</f>
        <v>0.60473645321828506</v>
      </c>
      <c r="AY726" s="213">
        <v>0.273858862356191</v>
      </c>
      <c r="AZ726" s="213">
        <f t="shared" si="892"/>
        <v>0.72614113764380894</v>
      </c>
      <c r="BA726" s="213">
        <f t="shared" si="883"/>
        <v>0.32333966898623651</v>
      </c>
      <c r="BB726" s="213">
        <f t="shared" si="884"/>
        <v>0.67666033101376355</v>
      </c>
      <c r="BC726" s="38">
        <v>0.32394523975218797</v>
      </c>
      <c r="BD726" s="38">
        <f t="shared" si="885"/>
        <v>0.67605476024781197</v>
      </c>
      <c r="BE726" s="38">
        <v>0.38259287625146798</v>
      </c>
      <c r="BF726" s="38">
        <f t="shared" si="885"/>
        <v>0.61740712374853202</v>
      </c>
      <c r="BG726" s="38">
        <v>0.27496916794897203</v>
      </c>
      <c r="BH726" s="38">
        <f t="shared" si="886"/>
        <v>0.72503083205102792</v>
      </c>
      <c r="BI726" s="38">
        <v>0.31490520311754305</v>
      </c>
      <c r="BJ726" s="38">
        <v>0.685094796882457</v>
      </c>
      <c r="BK726" s="39">
        <v>0.31648805053269002</v>
      </c>
      <c r="BL726" s="39">
        <f t="shared" si="887"/>
        <v>0.68351194946730998</v>
      </c>
      <c r="BM726" s="39">
        <v>0.37486727302020301</v>
      </c>
      <c r="BN726" s="39">
        <f t="shared" si="888"/>
        <v>0.62513272697979705</v>
      </c>
      <c r="BO726" s="39">
        <v>0.26590207952130002</v>
      </c>
      <c r="BP726" s="39">
        <f t="shared" si="876"/>
        <v>0.73409792047869993</v>
      </c>
      <c r="BQ726" s="39">
        <v>0.30664572503957865</v>
      </c>
      <c r="BR726" s="39">
        <f t="shared" si="889"/>
        <v>0.69335427496042146</v>
      </c>
      <c r="BS726" s="48">
        <v>0.90703686457525545</v>
      </c>
      <c r="BT726" s="49">
        <v>9.2963135424744506E-2</v>
      </c>
      <c r="BU726" s="219"/>
      <c r="CP726" s="21"/>
      <c r="CR726" s="21"/>
      <c r="CS726" s="22"/>
      <c r="CT726" s="22"/>
    </row>
    <row r="727" spans="38:98" x14ac:dyDescent="0.25">
      <c r="AL727" s="6">
        <v>720</v>
      </c>
      <c r="AM727" s="24">
        <v>0.32981638705470301</v>
      </c>
      <c r="AN727" s="24">
        <f t="shared" si="877"/>
        <v>0.67018361294529694</v>
      </c>
      <c r="AO727" s="24">
        <v>0.379346306158381</v>
      </c>
      <c r="AP727" s="24">
        <f t="shared" si="878"/>
        <v>0.62065369384161895</v>
      </c>
      <c r="AQ727" s="24">
        <v>0.24902455425134801</v>
      </c>
      <c r="AR727" s="24">
        <f t="shared" si="879"/>
        <v>0.75097544574865194</v>
      </c>
      <c r="AS727" s="24">
        <f t="shared" si="880"/>
        <v>0.30404402535900565</v>
      </c>
      <c r="AT727" s="25">
        <f t="shared" si="846"/>
        <v>0.69595597464099423</v>
      </c>
      <c r="AU727" s="213">
        <v>0.34369003094233003</v>
      </c>
      <c r="AV727" s="213">
        <f t="shared" si="881"/>
        <v>0.65630996905766992</v>
      </c>
      <c r="AW727" s="213">
        <v>0.39554030973049198</v>
      </c>
      <c r="AX727" s="213">
        <f t="shared" ref="AX727" si="904">1-AW727</f>
        <v>0.60445969026950808</v>
      </c>
      <c r="AY727" s="213">
        <v>0.27422095666013602</v>
      </c>
      <c r="AZ727" s="213">
        <f t="shared" si="892"/>
        <v>0.72577904333986398</v>
      </c>
      <c r="BA727" s="213">
        <f t="shared" si="883"/>
        <v>0.32365982089379802</v>
      </c>
      <c r="BB727" s="213">
        <f t="shared" si="884"/>
        <v>0.67634017910620203</v>
      </c>
      <c r="BC727" s="38">
        <v>0.32422680945274701</v>
      </c>
      <c r="BD727" s="38">
        <f t="shared" si="885"/>
        <v>0.67577319054725304</v>
      </c>
      <c r="BE727" s="38">
        <v>0.38285332348051898</v>
      </c>
      <c r="BF727" s="38">
        <f t="shared" si="885"/>
        <v>0.61714667651948107</v>
      </c>
      <c r="BG727" s="38">
        <v>0.27533128631285297</v>
      </c>
      <c r="BH727" s="38">
        <f t="shared" si="886"/>
        <v>0.72466871368714703</v>
      </c>
      <c r="BI727" s="38">
        <v>0.31521896703478336</v>
      </c>
      <c r="BJ727" s="38">
        <v>0.68478103296521675</v>
      </c>
      <c r="BK727" s="39">
        <v>0.31676337191087101</v>
      </c>
      <c r="BL727" s="39">
        <f t="shared" si="887"/>
        <v>0.68323662808912899</v>
      </c>
      <c r="BM727" s="39">
        <v>0.37512330879185601</v>
      </c>
      <c r="BN727" s="39">
        <f t="shared" si="888"/>
        <v>0.62487669120814404</v>
      </c>
      <c r="BO727" s="39">
        <v>0.26625482528757199</v>
      </c>
      <c r="BP727" s="39">
        <f t="shared" si="876"/>
        <v>0.73374517471242795</v>
      </c>
      <c r="BQ727" s="39">
        <v>0.30695222594678001</v>
      </c>
      <c r="BR727" s="39">
        <f t="shared" si="889"/>
        <v>0.69304777405321993</v>
      </c>
      <c r="BS727" s="48">
        <v>0.90716087052451133</v>
      </c>
      <c r="BT727" s="49">
        <v>9.2839129475488696E-2</v>
      </c>
      <c r="BU727" s="219"/>
      <c r="CP727" s="21"/>
      <c r="CR727" s="21"/>
      <c r="CS727" s="22"/>
      <c r="CT727" s="22"/>
    </row>
    <row r="728" spans="38:98" x14ac:dyDescent="0.25">
      <c r="AL728" s="6">
        <v>721</v>
      </c>
      <c r="AM728" s="24">
        <v>0.33008865128283899</v>
      </c>
      <c r="AN728" s="24">
        <f t="shared" si="877"/>
        <v>0.66991134871716107</v>
      </c>
      <c r="AO728" s="24">
        <v>0.37959902093486603</v>
      </c>
      <c r="AP728" s="24">
        <f t="shared" si="878"/>
        <v>0.62040097906513392</v>
      </c>
      <c r="AQ728" s="24">
        <v>0.24935277685409099</v>
      </c>
      <c r="AR728" s="24">
        <f t="shared" si="879"/>
        <v>0.75064722314590904</v>
      </c>
      <c r="AS728" s="24">
        <f t="shared" si="880"/>
        <v>0.30433753406558112</v>
      </c>
      <c r="AT728" s="25">
        <f t="shared" si="846"/>
        <v>0.69566246593441883</v>
      </c>
      <c r="AU728" s="213">
        <v>0.34397991432439801</v>
      </c>
      <c r="AV728" s="213">
        <f t="shared" si="881"/>
        <v>0.65602008567560199</v>
      </c>
      <c r="AW728" s="213">
        <v>0.39581685534645</v>
      </c>
      <c r="AX728" s="213">
        <f t="shared" ref="AX728" si="905">1-AW728</f>
        <v>0.60418314465354994</v>
      </c>
      <c r="AY728" s="213">
        <v>0.274582935831233</v>
      </c>
      <c r="AZ728" s="213">
        <f t="shared" si="892"/>
        <v>0.72541706416876695</v>
      </c>
      <c r="BA728" s="213">
        <f t="shared" si="883"/>
        <v>0.32397980065261406</v>
      </c>
      <c r="BB728" s="213">
        <f t="shared" si="884"/>
        <v>0.676020199347386</v>
      </c>
      <c r="BC728" s="38">
        <v>0.324508159083709</v>
      </c>
      <c r="BD728" s="38">
        <f t="shared" si="885"/>
        <v>0.675491840916291</v>
      </c>
      <c r="BE728" s="38">
        <v>0.38311355353832099</v>
      </c>
      <c r="BF728" s="38">
        <f t="shared" si="885"/>
        <v>0.61688644646167901</v>
      </c>
      <c r="BG728" s="38">
        <v>0.27569327420135398</v>
      </c>
      <c r="BH728" s="38">
        <f t="shared" si="886"/>
        <v>0.72430672579864597</v>
      </c>
      <c r="BI728" s="38">
        <v>0.31553255276238645</v>
      </c>
      <c r="BJ728" s="38">
        <v>0.68446744723761355</v>
      </c>
      <c r="BK728" s="39">
        <v>0.31703845052503599</v>
      </c>
      <c r="BL728" s="39">
        <f t="shared" si="887"/>
        <v>0.68296154947496401</v>
      </c>
      <c r="BM728" s="39">
        <v>0.37537915397770499</v>
      </c>
      <c r="BN728" s="39">
        <f t="shared" si="888"/>
        <v>0.62462084602229506</v>
      </c>
      <c r="BO728" s="39">
        <v>0.26660743126231501</v>
      </c>
      <c r="BP728" s="39">
        <f t="shared" si="876"/>
        <v>0.73339256873768499</v>
      </c>
      <c r="BQ728" s="39">
        <v>0.30725854345829823</v>
      </c>
      <c r="BR728" s="39">
        <f t="shared" si="889"/>
        <v>0.69274145654170183</v>
      </c>
      <c r="BS728" s="48">
        <v>0.90728449309043024</v>
      </c>
      <c r="BT728" s="49">
        <v>9.27155069095697E-2</v>
      </c>
      <c r="BU728" s="219"/>
      <c r="CP728" s="21"/>
      <c r="CR728" s="21"/>
      <c r="CS728" s="22"/>
      <c r="CT728" s="22"/>
    </row>
    <row r="729" spans="38:98" x14ac:dyDescent="0.25">
      <c r="AL729" s="6">
        <v>722</v>
      </c>
      <c r="AM729" s="24">
        <v>0.33036068495583498</v>
      </c>
      <c r="AN729" s="24">
        <f t="shared" si="877"/>
        <v>0.66963931504416507</v>
      </c>
      <c r="AO729" s="24">
        <v>0.379851572114696</v>
      </c>
      <c r="AP729" s="24">
        <f t="shared" si="878"/>
        <v>0.620148427885304</v>
      </c>
      <c r="AQ729" s="24">
        <v>0.24968091068591899</v>
      </c>
      <c r="AR729" s="24">
        <f t="shared" si="879"/>
        <v>0.75031908931408098</v>
      </c>
      <c r="AS729" s="24">
        <f t="shared" si="880"/>
        <v>0.30463089283821165</v>
      </c>
      <c r="AT729" s="25">
        <f t="shared" si="846"/>
        <v>0.69536910716178835</v>
      </c>
      <c r="AU729" s="213">
        <v>0.34426957476668801</v>
      </c>
      <c r="AV729" s="213">
        <f t="shared" si="881"/>
        <v>0.65573042523331204</v>
      </c>
      <c r="AW729" s="213">
        <v>0.39609318389696802</v>
      </c>
      <c r="AX729" s="213">
        <f t="shared" ref="AX729" si="906">1-AW729</f>
        <v>0.60390681610303198</v>
      </c>
      <c r="AY729" s="213">
        <v>0.27494479968860402</v>
      </c>
      <c r="AZ729" s="213">
        <f t="shared" si="892"/>
        <v>0.72505520031139592</v>
      </c>
      <c r="BA729" s="213">
        <f t="shared" si="883"/>
        <v>0.32429960833073379</v>
      </c>
      <c r="BB729" s="213">
        <f t="shared" si="884"/>
        <v>0.67570039166926621</v>
      </c>
      <c r="BC729" s="38">
        <v>0.32478928818375102</v>
      </c>
      <c r="BD729" s="38">
        <f t="shared" si="885"/>
        <v>0.67521071181624892</v>
      </c>
      <c r="BE729" s="38">
        <v>0.38337356659520999</v>
      </c>
      <c r="BF729" s="38">
        <f t="shared" si="885"/>
        <v>0.61662643340478995</v>
      </c>
      <c r="BG729" s="38">
        <v>0.27605513141722898</v>
      </c>
      <c r="BH729" s="38">
        <f t="shared" si="886"/>
        <v>0.72394486858277096</v>
      </c>
      <c r="BI729" s="38">
        <v>0.31584596010578647</v>
      </c>
      <c r="BJ729" s="38">
        <v>0.68415403989421353</v>
      </c>
      <c r="BK729" s="39">
        <v>0.31731328634557099</v>
      </c>
      <c r="BL729" s="39">
        <f t="shared" si="887"/>
        <v>0.68268671365442901</v>
      </c>
      <c r="BM729" s="39">
        <v>0.37563480871051502</v>
      </c>
      <c r="BN729" s="39">
        <f t="shared" si="888"/>
        <v>0.62436519128948498</v>
      </c>
      <c r="BO729" s="39">
        <v>0.26695989719280899</v>
      </c>
      <c r="BP729" s="39">
        <f t="shared" si="876"/>
        <v>0.73304010280719101</v>
      </c>
      <c r="BQ729" s="39">
        <v>0.3075646774792376</v>
      </c>
      <c r="BR729" s="39">
        <f t="shared" si="889"/>
        <v>0.69243532252076245</v>
      </c>
      <c r="BS729" s="48">
        <v>0.90740773415786424</v>
      </c>
      <c r="BT729" s="49">
        <v>9.2592265842135799E-2</v>
      </c>
      <c r="BU729" s="219"/>
      <c r="CP729" s="21"/>
      <c r="CR729" s="21"/>
      <c r="CS729" s="22"/>
      <c r="CT729" s="22"/>
    </row>
    <row r="730" spans="38:98" x14ac:dyDescent="0.25">
      <c r="AL730" s="6">
        <v>723</v>
      </c>
      <c r="AM730" s="24">
        <v>0.33063248966849301</v>
      </c>
      <c r="AN730" s="24">
        <f t="shared" si="877"/>
        <v>0.66936751033150699</v>
      </c>
      <c r="AO730" s="24">
        <v>0.38010395913162398</v>
      </c>
      <c r="AP730" s="24">
        <f t="shared" si="878"/>
        <v>0.61989604086837602</v>
      </c>
      <c r="AQ730" s="24">
        <v>0.25000895572435999</v>
      </c>
      <c r="AR730" s="24">
        <f t="shared" si="879"/>
        <v>0.74999104427564001</v>
      </c>
      <c r="AS730" s="24">
        <f t="shared" si="880"/>
        <v>0.30492410203071196</v>
      </c>
      <c r="AT730" s="25">
        <f t="shared" si="846"/>
        <v>0.69507589796928804</v>
      </c>
      <c r="AU730" s="213">
        <v>0.344559012558734</v>
      </c>
      <c r="AV730" s="213">
        <f t="shared" si="881"/>
        <v>0.655440987441266</v>
      </c>
      <c r="AW730" s="213">
        <v>0.39636929564942203</v>
      </c>
      <c r="AX730" s="213">
        <f t="shared" ref="AX730" si="907">1-AW730</f>
        <v>0.60363070435057797</v>
      </c>
      <c r="AY730" s="213">
        <v>0.27530654805136801</v>
      </c>
      <c r="AZ730" s="213">
        <f t="shared" si="892"/>
        <v>0.72469345194863199</v>
      </c>
      <c r="BA730" s="213">
        <f t="shared" si="883"/>
        <v>0.3246192439962039</v>
      </c>
      <c r="BB730" s="213">
        <f t="shared" si="884"/>
        <v>0.6753807560037961</v>
      </c>
      <c r="BC730" s="38">
        <v>0.32507019629155198</v>
      </c>
      <c r="BD730" s="38">
        <f t="shared" si="885"/>
        <v>0.67492980370844802</v>
      </c>
      <c r="BE730" s="38">
        <v>0.383633362821521</v>
      </c>
      <c r="BF730" s="38">
        <f t="shared" si="885"/>
        <v>0.61636663717847906</v>
      </c>
      <c r="BG730" s="38">
        <v>0.27641685776323099</v>
      </c>
      <c r="BH730" s="38">
        <f t="shared" si="886"/>
        <v>0.72358314223676901</v>
      </c>
      <c r="BI730" s="38">
        <v>0.31615918887041722</v>
      </c>
      <c r="BJ730" s="38">
        <v>0.68384081112958284</v>
      </c>
      <c r="BK730" s="39">
        <v>0.31758787934286098</v>
      </c>
      <c r="BL730" s="39">
        <f t="shared" si="887"/>
        <v>0.68241212065713897</v>
      </c>
      <c r="BM730" s="39">
        <v>0.37589027312305201</v>
      </c>
      <c r="BN730" s="39">
        <f t="shared" si="888"/>
        <v>0.62410972687694799</v>
      </c>
      <c r="BO730" s="39">
        <v>0.26731222282633399</v>
      </c>
      <c r="BP730" s="39">
        <f t="shared" si="876"/>
        <v>0.73268777717366596</v>
      </c>
      <c r="BQ730" s="39">
        <v>0.30787062791470254</v>
      </c>
      <c r="BR730" s="39">
        <f t="shared" si="889"/>
        <v>0.69212937208529746</v>
      </c>
      <c r="BS730" s="48">
        <v>0.90753059561166483</v>
      </c>
      <c r="BT730" s="49">
        <v>9.2469404388335202E-2</v>
      </c>
      <c r="BU730" s="219"/>
      <c r="CP730" s="21"/>
      <c r="CR730" s="21"/>
      <c r="CS730" s="22"/>
      <c r="CT730" s="22"/>
    </row>
    <row r="731" spans="38:98" x14ac:dyDescent="0.25">
      <c r="AL731" s="6">
        <v>724</v>
      </c>
      <c r="AM731" s="24">
        <v>0.33090406701561498</v>
      </c>
      <c r="AN731" s="24">
        <f t="shared" si="877"/>
        <v>0.66909593298438508</v>
      </c>
      <c r="AO731" s="24">
        <v>0.38035618141940197</v>
      </c>
      <c r="AP731" s="24">
        <f t="shared" si="878"/>
        <v>0.61964381858059803</v>
      </c>
      <c r="AQ731" s="24">
        <v>0.25033691194693902</v>
      </c>
      <c r="AR731" s="24">
        <f t="shared" si="879"/>
        <v>0.74966308805306103</v>
      </c>
      <c r="AS731" s="24">
        <f t="shared" si="880"/>
        <v>0.30521716199689508</v>
      </c>
      <c r="AT731" s="25">
        <f t="shared" si="846"/>
        <v>0.69478283800310492</v>
      </c>
      <c r="AU731" s="213">
        <v>0.34484822799007098</v>
      </c>
      <c r="AV731" s="213">
        <f t="shared" si="881"/>
        <v>0.65515177200992902</v>
      </c>
      <c r="AW731" s="213">
        <v>0.39664519087119299</v>
      </c>
      <c r="AX731" s="213">
        <f t="shared" ref="AX731" si="908">1-AW731</f>
        <v>0.60335480912880701</v>
      </c>
      <c r="AY731" s="213">
        <v>0.27566818073864602</v>
      </c>
      <c r="AZ731" s="213">
        <f t="shared" si="892"/>
        <v>0.72433181926135393</v>
      </c>
      <c r="BA731" s="213">
        <f t="shared" si="883"/>
        <v>0.32493870771707356</v>
      </c>
      <c r="BB731" s="213">
        <f t="shared" si="884"/>
        <v>0.67506129228292644</v>
      </c>
      <c r="BC731" s="38">
        <v>0.32535088294579001</v>
      </c>
      <c r="BD731" s="38">
        <f t="shared" si="885"/>
        <v>0.67464911705420993</v>
      </c>
      <c r="BE731" s="38">
        <v>0.38389294238758997</v>
      </c>
      <c r="BF731" s="38">
        <f t="shared" si="885"/>
        <v>0.61610705761241003</v>
      </c>
      <c r="BG731" s="38">
        <v>0.27677845304211302</v>
      </c>
      <c r="BH731" s="38">
        <f t="shared" si="886"/>
        <v>0.72322154695788698</v>
      </c>
      <c r="BI731" s="38">
        <v>0.31647223886171261</v>
      </c>
      <c r="BJ731" s="38">
        <v>0.6835277611382875</v>
      </c>
      <c r="BK731" s="39">
        <v>0.31786222948728998</v>
      </c>
      <c r="BL731" s="39">
        <f t="shared" si="887"/>
        <v>0.68213777051271007</v>
      </c>
      <c r="BM731" s="39">
        <v>0.37614554734807898</v>
      </c>
      <c r="BN731" s="39">
        <f t="shared" si="888"/>
        <v>0.62385445265192097</v>
      </c>
      <c r="BO731" s="39">
        <v>0.26766440791017199</v>
      </c>
      <c r="BP731" s="39">
        <f t="shared" si="876"/>
        <v>0.73233559208982801</v>
      </c>
      <c r="BQ731" s="39">
        <v>0.30817639466979718</v>
      </c>
      <c r="BR731" s="39">
        <f t="shared" si="889"/>
        <v>0.69182360533020282</v>
      </c>
      <c r="BS731" s="48">
        <v>0.90765307933668371</v>
      </c>
      <c r="BT731" s="49">
        <v>9.2346920663316304E-2</v>
      </c>
      <c r="BU731" s="219"/>
      <c r="CP731" s="21"/>
      <c r="CR731" s="21"/>
      <c r="CS731" s="22"/>
      <c r="CT731" s="22"/>
    </row>
    <row r="732" spans="38:98" x14ac:dyDescent="0.25">
      <c r="AL732" s="6">
        <v>725</v>
      </c>
      <c r="AM732" s="24">
        <v>0.331175418592003</v>
      </c>
      <c r="AN732" s="24">
        <f t="shared" si="877"/>
        <v>0.66882458140799694</v>
      </c>
      <c r="AO732" s="24">
        <v>0.38060823841178398</v>
      </c>
      <c r="AP732" s="24">
        <f t="shared" si="878"/>
        <v>0.61939176158821607</v>
      </c>
      <c r="AQ732" s="24">
        <v>0.25066477933118497</v>
      </c>
      <c r="AR732" s="24">
        <f t="shared" si="879"/>
        <v>0.74933522066881508</v>
      </c>
      <c r="AS732" s="24">
        <f t="shared" si="880"/>
        <v>0.30551007309057632</v>
      </c>
      <c r="AT732" s="25">
        <f t="shared" si="846"/>
        <v>0.69448992690942368</v>
      </c>
      <c r="AU732" s="213">
        <v>0.345137221350234</v>
      </c>
      <c r="AV732" s="213">
        <f t="shared" si="881"/>
        <v>0.65486277864976605</v>
      </c>
      <c r="AW732" s="213">
        <v>0.39692086982965602</v>
      </c>
      <c r="AX732" s="213">
        <f t="shared" ref="AX732" si="909">1-AW732</f>
        <v>0.60307913017034398</v>
      </c>
      <c r="AY732" s="213">
        <v>0.27602969756955897</v>
      </c>
      <c r="AZ732" s="213">
        <f t="shared" si="892"/>
        <v>0.72397030243044103</v>
      </c>
      <c r="BA732" s="213">
        <f t="shared" si="883"/>
        <v>0.32525799956139057</v>
      </c>
      <c r="BB732" s="213">
        <f t="shared" si="884"/>
        <v>0.67474200043860955</v>
      </c>
      <c r="BC732" s="38">
        <v>0.32563134768514101</v>
      </c>
      <c r="BD732" s="38">
        <f t="shared" si="885"/>
        <v>0.67436865231485899</v>
      </c>
      <c r="BE732" s="38">
        <v>0.38415230546375301</v>
      </c>
      <c r="BF732" s="38">
        <f t="shared" si="885"/>
        <v>0.61584769453624699</v>
      </c>
      <c r="BG732" s="38">
        <v>0.27713991705662799</v>
      </c>
      <c r="BH732" s="38">
        <f t="shared" si="886"/>
        <v>0.72286008294337201</v>
      </c>
      <c r="BI732" s="38">
        <v>0.31678510988510578</v>
      </c>
      <c r="BJ732" s="38">
        <v>0.68321489011489422</v>
      </c>
      <c r="BK732" s="39">
        <v>0.31813633674924402</v>
      </c>
      <c r="BL732" s="39">
        <f t="shared" si="887"/>
        <v>0.68186366325075598</v>
      </c>
      <c r="BM732" s="39">
        <v>0.37640063151836201</v>
      </c>
      <c r="BN732" s="39">
        <f t="shared" si="888"/>
        <v>0.62359936848163799</v>
      </c>
      <c r="BO732" s="39">
        <v>0.26801645219160097</v>
      </c>
      <c r="BP732" s="39">
        <f t="shared" si="876"/>
        <v>0.73198354780839903</v>
      </c>
      <c r="BQ732" s="39">
        <v>0.30848197764962537</v>
      </c>
      <c r="BR732" s="39">
        <f t="shared" si="889"/>
        <v>0.69151802235037474</v>
      </c>
      <c r="BS732" s="48">
        <v>0.90777518721777251</v>
      </c>
      <c r="BT732" s="49">
        <v>9.2224812782227494E-2</v>
      </c>
      <c r="BU732" s="219"/>
      <c r="CP732" s="21"/>
      <c r="CR732" s="21"/>
      <c r="CS732" s="22"/>
      <c r="CT732" s="22"/>
    </row>
    <row r="733" spans="38:98" x14ac:dyDescent="0.25">
      <c r="AL733" s="6">
        <v>726</v>
      </c>
      <c r="AM733" s="24">
        <v>0.33144654599245799</v>
      </c>
      <c r="AN733" s="24">
        <f t="shared" si="877"/>
        <v>0.66855345400754196</v>
      </c>
      <c r="AO733" s="24">
        <v>0.38086012954252402</v>
      </c>
      <c r="AP733" s="24">
        <f t="shared" si="878"/>
        <v>0.61913987045747598</v>
      </c>
      <c r="AQ733" s="24">
        <v>0.25099255785462399</v>
      </c>
      <c r="AR733" s="24">
        <f t="shared" si="879"/>
        <v>0.74900744214537607</v>
      </c>
      <c r="AS733" s="24">
        <f t="shared" si="880"/>
        <v>0.30580283566556954</v>
      </c>
      <c r="AT733" s="25">
        <f t="shared" si="846"/>
        <v>0.69419716433443046</v>
      </c>
      <c r="AU733" s="213">
        <v>0.34542599292875897</v>
      </c>
      <c r="AV733" s="213">
        <f t="shared" si="881"/>
        <v>0.65457400707124103</v>
      </c>
      <c r="AW733" s="213">
        <v>0.39719633279219102</v>
      </c>
      <c r="AX733" s="213">
        <f t="shared" ref="AX733" si="910">1-AW733</f>
        <v>0.60280366720780898</v>
      </c>
      <c r="AY733" s="213">
        <v>0.27639109836322501</v>
      </c>
      <c r="AZ733" s="213">
        <f t="shared" si="892"/>
        <v>0.72360890163677505</v>
      </c>
      <c r="BA733" s="213">
        <f t="shared" si="883"/>
        <v>0.32557711959720276</v>
      </c>
      <c r="BB733" s="213">
        <f t="shared" si="884"/>
        <v>0.67442288040279741</v>
      </c>
      <c r="BC733" s="38">
        <v>0.32591159004828402</v>
      </c>
      <c r="BD733" s="38">
        <f t="shared" si="885"/>
        <v>0.67408840995171593</v>
      </c>
      <c r="BE733" s="38">
        <v>0.38441145222034501</v>
      </c>
      <c r="BF733" s="38">
        <f t="shared" si="885"/>
        <v>0.61558854777965499</v>
      </c>
      <c r="BG733" s="38">
        <v>0.27750124960952799</v>
      </c>
      <c r="BH733" s="38">
        <f t="shared" si="886"/>
        <v>0.72249875039047207</v>
      </c>
      <c r="BI733" s="38">
        <v>0.31709780174603031</v>
      </c>
      <c r="BJ733" s="38">
        <v>0.68290219825396981</v>
      </c>
      <c r="BK733" s="39">
        <v>0.318410201099107</v>
      </c>
      <c r="BL733" s="39">
        <f t="shared" si="887"/>
        <v>0.681589798900893</v>
      </c>
      <c r="BM733" s="39">
        <v>0.376655525766665</v>
      </c>
      <c r="BN733" s="39">
        <f t="shared" si="888"/>
        <v>0.62334447423333494</v>
      </c>
      <c r="BO733" s="39">
        <v>0.26836835541790399</v>
      </c>
      <c r="BP733" s="39">
        <f t="shared" si="876"/>
        <v>0.73163164458209606</v>
      </c>
      <c r="BQ733" s="39">
        <v>0.30878737675929196</v>
      </c>
      <c r="BR733" s="39">
        <f t="shared" si="889"/>
        <v>0.69121262324070809</v>
      </c>
      <c r="BS733" s="48">
        <v>0.90789692113978315</v>
      </c>
      <c r="BT733" s="49">
        <v>9.2103078860216903E-2</v>
      </c>
      <c r="BU733" s="219"/>
      <c r="CP733" s="21"/>
      <c r="CR733" s="21"/>
      <c r="CS733" s="22"/>
      <c r="CT733" s="22"/>
    </row>
    <row r="734" spans="38:98" x14ac:dyDescent="0.25">
      <c r="AL734" s="6">
        <v>727</v>
      </c>
      <c r="AM734" s="24">
        <v>0.331717450811784</v>
      </c>
      <c r="AN734" s="24">
        <f t="shared" si="877"/>
        <v>0.66828254918821606</v>
      </c>
      <c r="AO734" s="24">
        <v>0.38111185424537303</v>
      </c>
      <c r="AP734" s="24">
        <f t="shared" si="878"/>
        <v>0.61888814575462692</v>
      </c>
      <c r="AQ734" s="24">
        <v>0.25132024749478199</v>
      </c>
      <c r="AR734" s="24">
        <f t="shared" si="879"/>
        <v>0.74867975250521801</v>
      </c>
      <c r="AS734" s="24">
        <f t="shared" si="880"/>
        <v>0.30609545007568856</v>
      </c>
      <c r="AT734" s="25">
        <f t="shared" si="846"/>
        <v>0.6939045499243115</v>
      </c>
      <c r="AU734" s="213">
        <v>0.34571454301518001</v>
      </c>
      <c r="AV734" s="213">
        <f t="shared" si="881"/>
        <v>0.65428545698481999</v>
      </c>
      <c r="AW734" s="213">
        <v>0.397471580026176</v>
      </c>
      <c r="AX734" s="213">
        <f t="shared" ref="AX734" si="911">1-AW734</f>
        <v>0.602528419973824</v>
      </c>
      <c r="AY734" s="213">
        <v>0.27675238293876703</v>
      </c>
      <c r="AZ734" s="213">
        <f t="shared" si="892"/>
        <v>0.72324761706123297</v>
      </c>
      <c r="BA734" s="213">
        <f t="shared" si="883"/>
        <v>0.32589606789255909</v>
      </c>
      <c r="BB734" s="213">
        <f t="shared" si="884"/>
        <v>0.67410393210744091</v>
      </c>
      <c r="BC734" s="38">
        <v>0.32619160957389798</v>
      </c>
      <c r="BD734" s="38">
        <f t="shared" si="885"/>
        <v>0.67380839042610208</v>
      </c>
      <c r="BE734" s="38">
        <v>0.38467038282770299</v>
      </c>
      <c r="BF734" s="38">
        <f t="shared" si="885"/>
        <v>0.61532961717229706</v>
      </c>
      <c r="BG734" s="38">
        <v>0.277862450503569</v>
      </c>
      <c r="BH734" s="38">
        <f t="shared" si="886"/>
        <v>0.72213754949643105</v>
      </c>
      <c r="BI734" s="38">
        <v>0.31741031424992183</v>
      </c>
      <c r="BJ734" s="38">
        <v>0.68258968575007817</v>
      </c>
      <c r="BK734" s="39">
        <v>0.31868382250726401</v>
      </c>
      <c r="BL734" s="39">
        <f t="shared" si="887"/>
        <v>0.68131617749273599</v>
      </c>
      <c r="BM734" s="39">
        <v>0.37691023022575199</v>
      </c>
      <c r="BN734" s="39">
        <f t="shared" si="888"/>
        <v>0.62308976977424801</v>
      </c>
      <c r="BO734" s="39">
        <v>0.26872011733635998</v>
      </c>
      <c r="BP734" s="39">
        <f t="shared" si="876"/>
        <v>0.73127988266363997</v>
      </c>
      <c r="BQ734" s="39">
        <v>0.30909259190390043</v>
      </c>
      <c r="BR734" s="39">
        <f t="shared" si="889"/>
        <v>0.69090740809609963</v>
      </c>
      <c r="BS734" s="48">
        <v>0.90801828298756704</v>
      </c>
      <c r="BT734" s="49">
        <v>9.1981717012433004E-2</v>
      </c>
      <c r="BU734" s="219"/>
      <c r="CP734" s="21"/>
      <c r="CR734" s="21"/>
      <c r="CS734" s="22"/>
      <c r="CT734" s="22"/>
    </row>
    <row r="735" spans="38:98" x14ac:dyDescent="0.25">
      <c r="AL735" s="6">
        <v>728</v>
      </c>
      <c r="AM735" s="24">
        <v>0.331988134644782</v>
      </c>
      <c r="AN735" s="24">
        <f t="shared" si="877"/>
        <v>0.66801186535521806</v>
      </c>
      <c r="AO735" s="24">
        <v>0.38136341195408502</v>
      </c>
      <c r="AP735" s="24">
        <f t="shared" si="878"/>
        <v>0.61863658804591504</v>
      </c>
      <c r="AQ735" s="24">
        <v>0.25164784822918901</v>
      </c>
      <c r="AR735" s="24">
        <f t="shared" si="879"/>
        <v>0.74835215177081094</v>
      </c>
      <c r="AS735" s="24">
        <f t="shared" si="880"/>
        <v>0.30638791667474896</v>
      </c>
      <c r="AT735" s="25">
        <f t="shared" si="846"/>
        <v>0.69361208332525104</v>
      </c>
      <c r="AU735" s="213">
        <v>0.346002871899033</v>
      </c>
      <c r="AV735" s="213">
        <f t="shared" si="881"/>
        <v>0.653997128100967</v>
      </c>
      <c r="AW735" s="213">
        <v>0.39774661179898901</v>
      </c>
      <c r="AX735" s="213">
        <f t="shared" ref="AX735" si="912">1-AW735</f>
        <v>0.60225338820101104</v>
      </c>
      <c r="AY735" s="213">
        <v>0.277113551115304</v>
      </c>
      <c r="AZ735" s="213">
        <f t="shared" si="892"/>
        <v>0.722886448884696</v>
      </c>
      <c r="BA735" s="213">
        <f t="shared" si="883"/>
        <v>0.32621484451550753</v>
      </c>
      <c r="BB735" s="213">
        <f t="shared" si="884"/>
        <v>0.67378515548449247</v>
      </c>
      <c r="BC735" s="38">
        <v>0.32647140580065898</v>
      </c>
      <c r="BD735" s="38">
        <f t="shared" si="885"/>
        <v>0.67352859419934097</v>
      </c>
      <c r="BE735" s="38">
        <v>0.38492909745616199</v>
      </c>
      <c r="BF735" s="38">
        <f t="shared" si="885"/>
        <v>0.61507090254383801</v>
      </c>
      <c r="BG735" s="38">
        <v>0.27822351954150099</v>
      </c>
      <c r="BH735" s="38">
        <f t="shared" si="886"/>
        <v>0.72177648045849896</v>
      </c>
      <c r="BI735" s="38">
        <v>0.31772264720221199</v>
      </c>
      <c r="BJ735" s="38">
        <v>0.68227735279778789</v>
      </c>
      <c r="BK735" s="39">
        <v>0.31895720094410102</v>
      </c>
      <c r="BL735" s="39">
        <f t="shared" si="887"/>
        <v>0.68104279905589893</v>
      </c>
      <c r="BM735" s="39">
        <v>0.37716474502838798</v>
      </c>
      <c r="BN735" s="39">
        <f t="shared" si="888"/>
        <v>0.62283525497161207</v>
      </c>
      <c r="BO735" s="39">
        <v>0.26907173769424902</v>
      </c>
      <c r="BP735" s="39">
        <f t="shared" si="876"/>
        <v>0.73092826230575092</v>
      </c>
      <c r="BQ735" s="39">
        <v>0.30939762298855511</v>
      </c>
      <c r="BR735" s="39">
        <f t="shared" si="889"/>
        <v>0.69060237701144489</v>
      </c>
      <c r="BS735" s="48">
        <v>0.9081392746459761</v>
      </c>
      <c r="BT735" s="49">
        <v>9.1860725354023898E-2</v>
      </c>
      <c r="BU735" s="219"/>
      <c r="CP735" s="21"/>
      <c r="CR735" s="21"/>
      <c r="CS735" s="22"/>
      <c r="CT735" s="22"/>
    </row>
    <row r="736" spans="38:98" x14ac:dyDescent="0.25">
      <c r="AL736" s="6">
        <v>729</v>
      </c>
      <c r="AM736" s="24">
        <v>0.33225859908625499</v>
      </c>
      <c r="AN736" s="24">
        <f t="shared" si="877"/>
        <v>0.66774140091374501</v>
      </c>
      <c r="AO736" s="24">
        <v>0.381614802102414</v>
      </c>
      <c r="AP736" s="24">
        <f t="shared" si="878"/>
        <v>0.61838519789758606</v>
      </c>
      <c r="AQ736" s="24">
        <v>0.25197536003536902</v>
      </c>
      <c r="AR736" s="24">
        <f t="shared" si="879"/>
        <v>0.74802463996463098</v>
      </c>
      <c r="AS736" s="24">
        <f t="shared" si="880"/>
        <v>0.30668023581656401</v>
      </c>
      <c r="AT736" s="25">
        <f t="shared" si="846"/>
        <v>0.69331976418343599</v>
      </c>
      <c r="AU736" s="213">
        <v>0.34629097986985102</v>
      </c>
      <c r="AV736" s="213">
        <f t="shared" si="881"/>
        <v>0.65370902013014898</v>
      </c>
      <c r="AW736" s="213">
        <v>0.39802142837800802</v>
      </c>
      <c r="AX736" s="213">
        <f t="shared" ref="AX736" si="913">1-AW736</f>
        <v>0.60197857162199198</v>
      </c>
      <c r="AY736" s="213">
        <v>0.27747460271195701</v>
      </c>
      <c r="AZ736" s="213">
        <f t="shared" si="892"/>
        <v>0.72252539728804299</v>
      </c>
      <c r="BA736" s="213">
        <f t="shared" si="883"/>
        <v>0.32653344953409591</v>
      </c>
      <c r="BB736" s="213">
        <f t="shared" si="884"/>
        <v>0.67346655046590409</v>
      </c>
      <c r="BC736" s="38">
        <v>0.32675097826724703</v>
      </c>
      <c r="BD736" s="38">
        <f t="shared" si="885"/>
        <v>0.67324902173275292</v>
      </c>
      <c r="BE736" s="38">
        <v>0.38518759627605698</v>
      </c>
      <c r="BF736" s="38">
        <f t="shared" si="885"/>
        <v>0.61481240372394308</v>
      </c>
      <c r="BG736" s="38">
        <v>0.27858445652607999</v>
      </c>
      <c r="BH736" s="38">
        <f t="shared" si="886"/>
        <v>0.72141554347392001</v>
      </c>
      <c r="BI736" s="38">
        <v>0.31803480040833648</v>
      </c>
      <c r="BJ736" s="38">
        <v>0.68196519959166357</v>
      </c>
      <c r="BK736" s="39">
        <v>0.31923033638000198</v>
      </c>
      <c r="BL736" s="39">
        <f t="shared" si="887"/>
        <v>0.68076966361999802</v>
      </c>
      <c r="BM736" s="39">
        <v>0.37741907030733801</v>
      </c>
      <c r="BN736" s="39">
        <f t="shared" si="888"/>
        <v>0.62258092969266199</v>
      </c>
      <c r="BO736" s="39">
        <v>0.26942321623885301</v>
      </c>
      <c r="BP736" s="39">
        <f t="shared" si="876"/>
        <v>0.73057678376114699</v>
      </c>
      <c r="BQ736" s="39">
        <v>0.30970246991836076</v>
      </c>
      <c r="BR736" s="39">
        <f t="shared" si="889"/>
        <v>0.69029753008163919</v>
      </c>
      <c r="BS736" s="48">
        <v>0.90825989799986184</v>
      </c>
      <c r="BT736" s="49">
        <v>9.1740102000138199E-2</v>
      </c>
      <c r="BU736" s="219"/>
      <c r="CP736" s="21"/>
      <c r="CR736" s="21"/>
      <c r="CS736" s="22"/>
      <c r="CT736" s="22"/>
    </row>
    <row r="737" spans="38:98" x14ac:dyDescent="0.25">
      <c r="AL737" s="6">
        <v>730</v>
      </c>
      <c r="AM737" s="24">
        <v>0.332528845731004</v>
      </c>
      <c r="AN737" s="24">
        <f t="shared" si="877"/>
        <v>0.66747115426899595</v>
      </c>
      <c r="AO737" s="24">
        <v>0.38186602412411202</v>
      </c>
      <c r="AP737" s="24">
        <f t="shared" si="878"/>
        <v>0.61813397587588792</v>
      </c>
      <c r="AQ737" s="24">
        <v>0.25230278289085001</v>
      </c>
      <c r="AR737" s="24">
        <f t="shared" si="879"/>
        <v>0.74769721710915005</v>
      </c>
      <c r="AS737" s="24">
        <f t="shared" si="880"/>
        <v>0.306972407854948</v>
      </c>
      <c r="AT737" s="25">
        <f t="shared" si="846"/>
        <v>0.69302759214505194</v>
      </c>
      <c r="AU737" s="213">
        <v>0.34657886721717102</v>
      </c>
      <c r="AV737" s="213">
        <f t="shared" si="881"/>
        <v>0.65342113278282898</v>
      </c>
      <c r="AW737" s="213">
        <v>0.39829603003060998</v>
      </c>
      <c r="AX737" s="213">
        <f t="shared" ref="AX737" si="914">1-AW737</f>
        <v>0.60170396996939002</v>
      </c>
      <c r="AY737" s="213">
        <v>0.27783553754784601</v>
      </c>
      <c r="AZ737" s="213">
        <f t="shared" si="892"/>
        <v>0.72216446245215393</v>
      </c>
      <c r="BA737" s="213">
        <f t="shared" si="883"/>
        <v>0.32685188301637247</v>
      </c>
      <c r="BB737" s="213">
        <f t="shared" si="884"/>
        <v>0.67314811698362753</v>
      </c>
      <c r="BC737" s="38">
        <v>0.32703032651233699</v>
      </c>
      <c r="BD737" s="38">
        <f t="shared" si="885"/>
        <v>0.67296967348766301</v>
      </c>
      <c r="BE737" s="38">
        <v>0.38544587945772402</v>
      </c>
      <c r="BF737" s="38">
        <f t="shared" si="885"/>
        <v>0.61455412054227598</v>
      </c>
      <c r="BG737" s="38">
        <v>0.27894526126005698</v>
      </c>
      <c r="BH737" s="38">
        <f t="shared" si="886"/>
        <v>0.72105473873994308</v>
      </c>
      <c r="BI737" s="38">
        <v>0.31834677367372721</v>
      </c>
      <c r="BJ737" s="38">
        <v>0.6816532263262729</v>
      </c>
      <c r="BK737" s="39">
        <v>0.31950322878535198</v>
      </c>
      <c r="BL737" s="39">
        <f t="shared" si="887"/>
        <v>0.68049677121464802</v>
      </c>
      <c r="BM737" s="39">
        <v>0.37767320619536698</v>
      </c>
      <c r="BN737" s="39">
        <f t="shared" si="888"/>
        <v>0.62232679380463307</v>
      </c>
      <c r="BO737" s="39">
        <v>0.26977455271745099</v>
      </c>
      <c r="BP737" s="39">
        <f t="shared" si="876"/>
        <v>0.73022544728254901</v>
      </c>
      <c r="BQ737" s="39">
        <v>0.31000713259842094</v>
      </c>
      <c r="BR737" s="39">
        <f t="shared" si="889"/>
        <v>0.68999286740157917</v>
      </c>
      <c r="BS737" s="48">
        <v>0.90838015493407598</v>
      </c>
      <c r="BT737" s="49">
        <v>9.1619845065923994E-2</v>
      </c>
      <c r="BU737" s="219"/>
      <c r="CP737" s="21"/>
      <c r="CR737" s="21"/>
      <c r="CS737" s="22"/>
      <c r="CT737" s="22"/>
    </row>
    <row r="738" spans="38:98" x14ac:dyDescent="0.25">
      <c r="AL738" s="6">
        <v>731</v>
      </c>
      <c r="AM738" s="24">
        <v>0.33279887617383103</v>
      </c>
      <c r="AN738" s="24">
        <f t="shared" si="877"/>
        <v>0.66720112382616903</v>
      </c>
      <c r="AO738" s="24">
        <v>0.382117077452933</v>
      </c>
      <c r="AP738" s="24">
        <f t="shared" si="878"/>
        <v>0.617882922547067</v>
      </c>
      <c r="AQ738" s="24">
        <v>0.25263011677316</v>
      </c>
      <c r="AR738" s="24">
        <f t="shared" si="879"/>
        <v>0.74736988322684006</v>
      </c>
      <c r="AS738" s="24">
        <f t="shared" si="880"/>
        <v>0.30726443314371582</v>
      </c>
      <c r="AT738" s="25">
        <f t="shared" si="846"/>
        <v>0.69273556685628424</v>
      </c>
      <c r="AU738" s="213">
        <v>0.34686653423052699</v>
      </c>
      <c r="AV738" s="213">
        <f t="shared" si="881"/>
        <v>0.65313346576947295</v>
      </c>
      <c r="AW738" s="213">
        <v>0.39857041702417501</v>
      </c>
      <c r="AX738" s="213">
        <f t="shared" ref="AX738" si="915">1-AW738</f>
        <v>0.60142958297582494</v>
      </c>
      <c r="AY738" s="213">
        <v>0.27819635544209198</v>
      </c>
      <c r="AZ738" s="213">
        <f t="shared" si="892"/>
        <v>0.72180364455790802</v>
      </c>
      <c r="BA738" s="213">
        <f t="shared" si="883"/>
        <v>0.32717014503038594</v>
      </c>
      <c r="BB738" s="213">
        <f t="shared" si="884"/>
        <v>0.67282985496961412</v>
      </c>
      <c r="BC738" s="38">
        <v>0.32730945007460999</v>
      </c>
      <c r="BD738" s="38">
        <f t="shared" si="885"/>
        <v>0.67269054992539001</v>
      </c>
      <c r="BE738" s="38">
        <v>0.38570394717149897</v>
      </c>
      <c r="BF738" s="38">
        <f t="shared" si="885"/>
        <v>0.61429605282850108</v>
      </c>
      <c r="BG738" s="38">
        <v>0.27930593354618599</v>
      </c>
      <c r="BH738" s="38">
        <f t="shared" si="886"/>
        <v>0.72069406645381395</v>
      </c>
      <c r="BI738" s="38">
        <v>0.31865856680381943</v>
      </c>
      <c r="BJ738" s="38">
        <v>0.68134143319618057</v>
      </c>
      <c r="BK738" s="39">
        <v>0.31977587813053698</v>
      </c>
      <c r="BL738" s="39">
        <f t="shared" si="887"/>
        <v>0.68022412186946302</v>
      </c>
      <c r="BM738" s="39">
        <v>0.37792715282523898</v>
      </c>
      <c r="BN738" s="39">
        <f t="shared" si="888"/>
        <v>0.62207284717476097</v>
      </c>
      <c r="BO738" s="39">
        <v>0.27012574687732399</v>
      </c>
      <c r="BP738" s="39">
        <f t="shared" si="876"/>
        <v>0.72987425312267606</v>
      </c>
      <c r="BQ738" s="39">
        <v>0.31031161093384046</v>
      </c>
      <c r="BR738" s="39">
        <f t="shared" si="889"/>
        <v>0.68968838906615959</v>
      </c>
      <c r="BS738" s="48">
        <v>0.90850004733347034</v>
      </c>
      <c r="BT738" s="49">
        <v>9.1499952666529605E-2</v>
      </c>
      <c r="BU738" s="219"/>
      <c r="CP738" s="21"/>
      <c r="CR738" s="21"/>
      <c r="CS738" s="22"/>
      <c r="CT738" s="22"/>
    </row>
    <row r="739" spans="38:98" x14ac:dyDescent="0.25">
      <c r="AL739" s="6">
        <v>732</v>
      </c>
      <c r="AM739" s="24">
        <v>0.33306869200953798</v>
      </c>
      <c r="AN739" s="24">
        <f t="shared" si="877"/>
        <v>0.66693130799046196</v>
      </c>
      <c r="AO739" s="24">
        <v>0.38236796152262897</v>
      </c>
      <c r="AP739" s="24">
        <f t="shared" si="878"/>
        <v>0.61763203847737103</v>
      </c>
      <c r="AQ739" s="24">
        <v>0.25295736165982502</v>
      </c>
      <c r="AR739" s="24">
        <f t="shared" si="879"/>
        <v>0.74704263834017492</v>
      </c>
      <c r="AS739" s="24">
        <f t="shared" si="880"/>
        <v>0.30755631203668093</v>
      </c>
      <c r="AT739" s="25">
        <f t="shared" si="846"/>
        <v>0.69244368796331912</v>
      </c>
      <c r="AU739" s="213">
        <v>0.34715398119945401</v>
      </c>
      <c r="AV739" s="213">
        <f t="shared" si="881"/>
        <v>0.65284601880054605</v>
      </c>
      <c r="AW739" s="213">
        <v>0.39884458962607999</v>
      </c>
      <c r="AX739" s="213">
        <f t="shared" ref="AX739" si="916">1-AW739</f>
        <v>0.60115541037392006</v>
      </c>
      <c r="AY739" s="213">
        <v>0.27855705621381399</v>
      </c>
      <c r="AZ739" s="213">
        <f t="shared" si="892"/>
        <v>0.72144294378618601</v>
      </c>
      <c r="BA739" s="213">
        <f t="shared" si="883"/>
        <v>0.32748823564418361</v>
      </c>
      <c r="BB739" s="213">
        <f t="shared" si="884"/>
        <v>0.6725117643558165</v>
      </c>
      <c r="BC739" s="38">
        <v>0.32758834849274199</v>
      </c>
      <c r="BD739" s="38">
        <f t="shared" si="885"/>
        <v>0.67241165150725801</v>
      </c>
      <c r="BE739" s="38">
        <v>0.38596179958771898</v>
      </c>
      <c r="BF739" s="38">
        <f t="shared" si="885"/>
        <v>0.61403820041228108</v>
      </c>
      <c r="BG739" s="38">
        <v>0.27966647318721999</v>
      </c>
      <c r="BH739" s="38">
        <f t="shared" si="886"/>
        <v>0.72033352681277996</v>
      </c>
      <c r="BI739" s="38">
        <v>0.31897017960404661</v>
      </c>
      <c r="BJ739" s="38">
        <v>0.68102982039595339</v>
      </c>
      <c r="BK739" s="39">
        <v>0.32004828438594002</v>
      </c>
      <c r="BL739" s="39">
        <f t="shared" si="887"/>
        <v>0.67995171561405998</v>
      </c>
      <c r="BM739" s="39">
        <v>0.37818091032971801</v>
      </c>
      <c r="BN739" s="39">
        <f t="shared" si="888"/>
        <v>0.62181908967028199</v>
      </c>
      <c r="BO739" s="39">
        <v>0.27047679846575201</v>
      </c>
      <c r="BP739" s="39">
        <f t="shared" si="876"/>
        <v>0.72952320153424799</v>
      </c>
      <c r="BQ739" s="39">
        <v>0.31061590482972246</v>
      </c>
      <c r="BR739" s="39">
        <f t="shared" si="889"/>
        <v>0.68938409517027754</v>
      </c>
      <c r="BS739" s="48">
        <v>0.90861957708289665</v>
      </c>
      <c r="BT739" s="49">
        <v>9.1380422917103396E-2</v>
      </c>
      <c r="BU739" s="219"/>
      <c r="CP739" s="21"/>
      <c r="CR739" s="21"/>
      <c r="CS739" s="22"/>
      <c r="CT739" s="22"/>
    </row>
    <row r="740" spans="38:98" x14ac:dyDescent="0.25">
      <c r="AL740" s="6">
        <v>733</v>
      </c>
      <c r="AM740" s="24">
        <v>0.33333829483292798</v>
      </c>
      <c r="AN740" s="24">
        <f t="shared" si="877"/>
        <v>0.66666170516707202</v>
      </c>
      <c r="AO740" s="24">
        <v>0.38261867576695302</v>
      </c>
      <c r="AP740" s="24">
        <f t="shared" si="878"/>
        <v>0.61738132423304704</v>
      </c>
      <c r="AQ740" s="24">
        <v>0.253284517528372</v>
      </c>
      <c r="AR740" s="24">
        <f t="shared" si="879"/>
        <v>0.746715482471628</v>
      </c>
      <c r="AS740" s="24">
        <f t="shared" si="880"/>
        <v>0.30784804488765799</v>
      </c>
      <c r="AT740" s="25">
        <f t="shared" si="846"/>
        <v>0.69215195511234207</v>
      </c>
      <c r="AU740" s="213">
        <v>0.34744120841348702</v>
      </c>
      <c r="AV740" s="213">
        <f t="shared" si="881"/>
        <v>0.65255879158651298</v>
      </c>
      <c r="AW740" s="213">
        <v>0.39911854810370401</v>
      </c>
      <c r="AX740" s="213">
        <f t="shared" ref="AX740" si="917">1-AW740</f>
        <v>0.60088145189629594</v>
      </c>
      <c r="AY740" s="213">
        <v>0.27891763968213401</v>
      </c>
      <c r="AZ740" s="213">
        <f t="shared" si="892"/>
        <v>0.72108236031786599</v>
      </c>
      <c r="BA740" s="213">
        <f t="shared" si="883"/>
        <v>0.32780615492581455</v>
      </c>
      <c r="BB740" s="213">
        <f t="shared" si="884"/>
        <v>0.67219384507418545</v>
      </c>
      <c r="BC740" s="38">
        <v>0.32786702130541101</v>
      </c>
      <c r="BD740" s="38">
        <f t="shared" si="885"/>
        <v>0.67213297869458899</v>
      </c>
      <c r="BE740" s="38">
        <v>0.386219436876717</v>
      </c>
      <c r="BF740" s="38">
        <f t="shared" si="885"/>
        <v>0.613780563123283</v>
      </c>
      <c r="BG740" s="38">
        <v>0.28002687998591203</v>
      </c>
      <c r="BH740" s="38">
        <f t="shared" si="886"/>
        <v>0.71997312001408797</v>
      </c>
      <c r="BI740" s="38">
        <v>0.31928161187984189</v>
      </c>
      <c r="BJ740" s="38">
        <v>0.68071838812015817</v>
      </c>
      <c r="BK740" s="39">
        <v>0.32032044752194799</v>
      </c>
      <c r="BL740" s="39">
        <f t="shared" si="887"/>
        <v>0.67967955247805201</v>
      </c>
      <c r="BM740" s="39">
        <v>0.37843447884157</v>
      </c>
      <c r="BN740" s="39">
        <f t="shared" si="888"/>
        <v>0.62156552115843</v>
      </c>
      <c r="BO740" s="39">
        <v>0.27082770723001598</v>
      </c>
      <c r="BP740" s="39">
        <f t="shared" si="876"/>
        <v>0.72917229276998397</v>
      </c>
      <c r="BQ740" s="39">
        <v>0.31092001419117238</v>
      </c>
      <c r="BR740" s="39">
        <f t="shared" si="889"/>
        <v>0.68907998580882768</v>
      </c>
      <c r="BS740" s="48">
        <v>0.90873874606720628</v>
      </c>
      <c r="BT740" s="49">
        <v>9.1261253932793704E-2</v>
      </c>
      <c r="BU740" s="219"/>
      <c r="CP740" s="21"/>
      <c r="CR740" s="21"/>
      <c r="CS740" s="22"/>
      <c r="CT740" s="22"/>
    </row>
    <row r="741" spans="38:98" x14ac:dyDescent="0.25">
      <c r="AL741" s="6">
        <v>734</v>
      </c>
      <c r="AM741" s="24">
        <v>0.33360768623880299</v>
      </c>
      <c r="AN741" s="24">
        <f t="shared" si="877"/>
        <v>0.66639231376119701</v>
      </c>
      <c r="AO741" s="24">
        <v>0.38286921961965897</v>
      </c>
      <c r="AP741" s="24">
        <f t="shared" si="878"/>
        <v>0.61713078038034097</v>
      </c>
      <c r="AQ741" s="24">
        <v>0.25361158435632902</v>
      </c>
      <c r="AR741" s="24">
        <f t="shared" si="879"/>
        <v>0.74638841564367098</v>
      </c>
      <c r="AS741" s="24">
        <f t="shared" si="880"/>
        <v>0.30813963205046185</v>
      </c>
      <c r="AT741" s="25">
        <f t="shared" si="846"/>
        <v>0.6918603679495382</v>
      </c>
      <c r="AU741" s="213">
        <v>0.34772821616216099</v>
      </c>
      <c r="AV741" s="213">
        <f t="shared" si="881"/>
        <v>0.65227178383783901</v>
      </c>
      <c r="AW741" s="213">
        <v>0.399392292724424</v>
      </c>
      <c r="AX741" s="213">
        <f t="shared" ref="AX741" si="918">1-AW741</f>
        <v>0.600607707275576</v>
      </c>
      <c r="AY741" s="213">
        <v>0.27927810566617101</v>
      </c>
      <c r="AZ741" s="213">
        <f t="shared" si="892"/>
        <v>0.72072189433382894</v>
      </c>
      <c r="BA741" s="213">
        <f t="shared" si="883"/>
        <v>0.32812390294332605</v>
      </c>
      <c r="BB741" s="213">
        <f t="shared" si="884"/>
        <v>0.67187609705667395</v>
      </c>
      <c r="BC741" s="38">
        <v>0.32814546805129502</v>
      </c>
      <c r="BD741" s="38">
        <f t="shared" si="885"/>
        <v>0.67185453194870504</v>
      </c>
      <c r="BE741" s="38">
        <v>0.38647685920883101</v>
      </c>
      <c r="BF741" s="38">
        <f t="shared" si="885"/>
        <v>0.61352314079116899</v>
      </c>
      <c r="BG741" s="38">
        <v>0.28038715374501599</v>
      </c>
      <c r="BH741" s="38">
        <f t="shared" si="886"/>
        <v>0.71961284625498401</v>
      </c>
      <c r="BI741" s="38">
        <v>0.31959286343663995</v>
      </c>
      <c r="BJ741" s="38">
        <v>0.68040713656336016</v>
      </c>
      <c r="BK741" s="39">
        <v>0.32059236750894499</v>
      </c>
      <c r="BL741" s="39">
        <f t="shared" si="887"/>
        <v>0.67940763249105496</v>
      </c>
      <c r="BM741" s="39">
        <v>0.37868785849355902</v>
      </c>
      <c r="BN741" s="39">
        <f t="shared" si="888"/>
        <v>0.62131214150644098</v>
      </c>
      <c r="BO741" s="39">
        <v>0.271178472917397</v>
      </c>
      <c r="BP741" s="39">
        <f t="shared" si="876"/>
        <v>0.72882152708260306</v>
      </c>
      <c r="BQ741" s="39">
        <v>0.31122393892329414</v>
      </c>
      <c r="BR741" s="39">
        <f t="shared" si="889"/>
        <v>0.68877606107670597</v>
      </c>
      <c r="BS741" s="48">
        <v>0.90885755617125119</v>
      </c>
      <c r="BT741" s="49">
        <v>9.1142443828748795E-2</v>
      </c>
      <c r="BU741" s="219"/>
      <c r="CP741" s="21"/>
      <c r="CR741" s="21"/>
      <c r="CS741" s="22"/>
      <c r="CT741" s="22"/>
    </row>
    <row r="742" spans="38:98" x14ac:dyDescent="0.25">
      <c r="AL742" s="6">
        <v>735</v>
      </c>
      <c r="AM742" s="24">
        <v>0.33387686782196402</v>
      </c>
      <c r="AN742" s="24">
        <f t="shared" si="877"/>
        <v>0.66612313217803598</v>
      </c>
      <c r="AO742" s="24">
        <v>0.38311959251450001</v>
      </c>
      <c r="AP742" s="24">
        <f t="shared" si="878"/>
        <v>0.61688040748549999</v>
      </c>
      <c r="AQ742" s="24">
        <v>0.25393856212122201</v>
      </c>
      <c r="AR742" s="24">
        <f t="shared" si="879"/>
        <v>0.74606143787877799</v>
      </c>
      <c r="AS742" s="24">
        <f t="shared" si="880"/>
        <v>0.308431073878906</v>
      </c>
      <c r="AT742" s="25">
        <f t="shared" si="846"/>
        <v>0.691568926121094</v>
      </c>
      <c r="AU742" s="213">
        <v>0.34801500473501101</v>
      </c>
      <c r="AV742" s="213">
        <f t="shared" si="881"/>
        <v>0.65198499526498899</v>
      </c>
      <c r="AW742" s="213">
        <v>0.39966582375561899</v>
      </c>
      <c r="AX742" s="213">
        <f t="shared" ref="AX742" si="919">1-AW742</f>
        <v>0.60033417624438101</v>
      </c>
      <c r="AY742" s="213">
        <v>0.279638453985046</v>
      </c>
      <c r="AZ742" s="213">
        <f t="shared" si="892"/>
        <v>0.72036154601495395</v>
      </c>
      <c r="BA742" s="213">
        <f t="shared" si="883"/>
        <v>0.3284414797647669</v>
      </c>
      <c r="BB742" s="213">
        <f t="shared" si="884"/>
        <v>0.67155852023523299</v>
      </c>
      <c r="BC742" s="38">
        <v>0.32842368826907298</v>
      </c>
      <c r="BD742" s="38">
        <f t="shared" si="885"/>
        <v>0.67157631173092702</v>
      </c>
      <c r="BE742" s="38">
        <v>0.38673406675439498</v>
      </c>
      <c r="BF742" s="38">
        <f t="shared" si="885"/>
        <v>0.61326593324560497</v>
      </c>
      <c r="BG742" s="38">
        <v>0.28074729426728401</v>
      </c>
      <c r="BH742" s="38">
        <f t="shared" si="886"/>
        <v>0.71925270573271605</v>
      </c>
      <c r="BI742" s="38">
        <v>0.31990393407987411</v>
      </c>
      <c r="BJ742" s="38">
        <v>0.68009606592012584</v>
      </c>
      <c r="BK742" s="39">
        <v>0.32086404431731602</v>
      </c>
      <c r="BL742" s="39">
        <f t="shared" si="887"/>
        <v>0.67913595568268392</v>
      </c>
      <c r="BM742" s="39">
        <v>0.37894104941845003</v>
      </c>
      <c r="BN742" s="39">
        <f t="shared" si="888"/>
        <v>0.62105895058155003</v>
      </c>
      <c r="BO742" s="39">
        <v>0.27152909527517399</v>
      </c>
      <c r="BP742" s="39">
        <f t="shared" si="876"/>
        <v>0.72847090472482601</v>
      </c>
      <c r="BQ742" s="39">
        <v>0.31152767893119154</v>
      </c>
      <c r="BR742" s="39">
        <f t="shared" si="889"/>
        <v>0.6884723210688084</v>
      </c>
      <c r="BS742" s="48">
        <v>0.90897600927988298</v>
      </c>
      <c r="BT742" s="49">
        <v>9.1023990720117007E-2</v>
      </c>
      <c r="BU742" s="219"/>
      <c r="CP742" s="21"/>
      <c r="CR742" s="21"/>
      <c r="CS742" s="22"/>
      <c r="CT742" s="22"/>
    </row>
    <row r="743" spans="38:98" x14ac:dyDescent="0.25">
      <c r="AL743" s="6">
        <v>736</v>
      </c>
      <c r="AM743" s="24">
        <v>0.33414584117721402</v>
      </c>
      <c r="AN743" s="24">
        <f t="shared" si="877"/>
        <v>0.66585415882278598</v>
      </c>
      <c r="AO743" s="24">
        <v>0.38336979388522902</v>
      </c>
      <c r="AP743" s="24">
        <f t="shared" si="878"/>
        <v>0.61663020611477104</v>
      </c>
      <c r="AQ743" s="24">
        <v>0.254265450800579</v>
      </c>
      <c r="AR743" s="24">
        <f t="shared" si="879"/>
        <v>0.74573454919942095</v>
      </c>
      <c r="AS743" s="24">
        <f t="shared" si="880"/>
        <v>0.30872237072680536</v>
      </c>
      <c r="AT743" s="25">
        <f t="shared" si="846"/>
        <v>0.69127762927319469</v>
      </c>
      <c r="AU743" s="213">
        <v>0.348301574421571</v>
      </c>
      <c r="AV743" s="213">
        <f t="shared" si="881"/>
        <v>0.65169842557842905</v>
      </c>
      <c r="AW743" s="213">
        <v>0.39993914146466603</v>
      </c>
      <c r="AX743" s="213">
        <f t="shared" ref="AX743" si="920">1-AW743</f>
        <v>0.60006085853533397</v>
      </c>
      <c r="AY743" s="213">
        <v>0.27999868445788001</v>
      </c>
      <c r="AZ743" s="213">
        <f t="shared" si="892"/>
        <v>0.72000131554211999</v>
      </c>
      <c r="BA743" s="213">
        <f t="shared" si="883"/>
        <v>0.32875888545818499</v>
      </c>
      <c r="BB743" s="213">
        <f t="shared" si="884"/>
        <v>0.67124111454181501</v>
      </c>
      <c r="BC743" s="38">
        <v>0.32870168149742202</v>
      </c>
      <c r="BD743" s="38">
        <f t="shared" si="885"/>
        <v>0.67129831850257804</v>
      </c>
      <c r="BE743" s="38">
        <v>0.38699105968374597</v>
      </c>
      <c r="BF743" s="38">
        <f t="shared" si="885"/>
        <v>0.61300894031625397</v>
      </c>
      <c r="BG743" s="38">
        <v>0.28110730135547002</v>
      </c>
      <c r="BH743" s="38">
        <f t="shared" si="886"/>
        <v>0.71889269864452998</v>
      </c>
      <c r="BI743" s="38">
        <v>0.32021482361497861</v>
      </c>
      <c r="BJ743" s="38">
        <v>0.67978517638502134</v>
      </c>
      <c r="BK743" s="39">
        <v>0.32113547791744601</v>
      </c>
      <c r="BL743" s="39">
        <f t="shared" si="887"/>
        <v>0.67886452208255399</v>
      </c>
      <c r="BM743" s="39">
        <v>0.379194051749006</v>
      </c>
      <c r="BN743" s="39">
        <f t="shared" si="888"/>
        <v>0.620805948250994</v>
      </c>
      <c r="BO743" s="39">
        <v>0.27187957405062801</v>
      </c>
      <c r="BP743" s="39">
        <f t="shared" si="876"/>
        <v>0.72812042594937199</v>
      </c>
      <c r="BQ743" s="39">
        <v>0.31183123411996855</v>
      </c>
      <c r="BR743" s="39">
        <f t="shared" si="889"/>
        <v>0.68816876588003151</v>
      </c>
      <c r="BS743" s="48">
        <v>0.90909410727795337</v>
      </c>
      <c r="BT743" s="42">
        <v>9.0905892722046605E-2</v>
      </c>
      <c r="BU743" s="219"/>
      <c r="CP743" s="21"/>
      <c r="CR743" s="21"/>
      <c r="CS743" s="22"/>
      <c r="CT743" s="22"/>
    </row>
    <row r="744" spans="38:98" x14ac:dyDescent="0.25">
      <c r="AL744" s="6">
        <v>737</v>
      </c>
      <c r="AM744" s="24">
        <v>0.33441460789935501</v>
      </c>
      <c r="AN744" s="24">
        <f t="shared" si="877"/>
        <v>0.66558539210064493</v>
      </c>
      <c r="AO744" s="24">
        <v>0.38361982316559901</v>
      </c>
      <c r="AP744" s="24">
        <f t="shared" si="878"/>
        <v>0.61638017683440105</v>
      </c>
      <c r="AQ744" s="24">
        <v>0.25459225037192601</v>
      </c>
      <c r="AR744" s="24">
        <f t="shared" si="879"/>
        <v>0.74540774962807399</v>
      </c>
      <c r="AS744" s="24">
        <f t="shared" si="880"/>
        <v>0.3090135229479738</v>
      </c>
      <c r="AT744" s="25">
        <f t="shared" si="846"/>
        <v>0.6909864770520262</v>
      </c>
      <c r="AU744" s="213">
        <v>0.34858792551137802</v>
      </c>
      <c r="AV744" s="213">
        <f t="shared" si="881"/>
        <v>0.65141207448862204</v>
      </c>
      <c r="AW744" s="213">
        <v>0.40021224611894402</v>
      </c>
      <c r="AX744" s="213">
        <f t="shared" ref="AX744" si="921">1-AW744</f>
        <v>0.59978775388105598</v>
      </c>
      <c r="AY744" s="213">
        <v>0.28035879690379201</v>
      </c>
      <c r="AZ744" s="213">
        <f t="shared" si="892"/>
        <v>0.71964120309620805</v>
      </c>
      <c r="BA744" s="213">
        <f t="shared" si="883"/>
        <v>0.32907612009162868</v>
      </c>
      <c r="BB744" s="213">
        <f t="shared" si="884"/>
        <v>0.67092387990837143</v>
      </c>
      <c r="BC744" s="38">
        <v>0.32897944727501899</v>
      </c>
      <c r="BD744" s="38">
        <f t="shared" si="885"/>
        <v>0.67102055272498107</v>
      </c>
      <c r="BE744" s="38">
        <v>0.38724783816721903</v>
      </c>
      <c r="BF744" s="38">
        <f t="shared" si="885"/>
        <v>0.61275216183278092</v>
      </c>
      <c r="BG744" s="38">
        <v>0.28146717481232603</v>
      </c>
      <c r="BH744" s="38">
        <f t="shared" si="886"/>
        <v>0.71853282518767392</v>
      </c>
      <c r="BI744" s="38">
        <v>0.32052553184738625</v>
      </c>
      <c r="BJ744" s="38">
        <v>0.67947446815261381</v>
      </c>
      <c r="BK744" s="39">
        <v>0.32140666827971898</v>
      </c>
      <c r="BL744" s="39">
        <f t="shared" si="887"/>
        <v>0.67859333172028102</v>
      </c>
      <c r="BM744" s="39">
        <v>0.37944686561799401</v>
      </c>
      <c r="BN744" s="39">
        <f t="shared" si="888"/>
        <v>0.62055313438200599</v>
      </c>
      <c r="BO744" s="39">
        <v>0.27222990899103899</v>
      </c>
      <c r="BP744" s="39">
        <f t="shared" si="876"/>
        <v>0.72777009100896106</v>
      </c>
      <c r="BQ744" s="39">
        <v>0.31213460439472945</v>
      </c>
      <c r="BR744" s="39">
        <f t="shared" si="889"/>
        <v>0.6878653956052706</v>
      </c>
      <c r="BS744" s="48">
        <v>0.90921185205031396</v>
      </c>
      <c r="BT744" s="49">
        <v>9.0788147949685996E-2</v>
      </c>
      <c r="BU744" s="219"/>
      <c r="CP744" s="21"/>
      <c r="CR744" s="21"/>
      <c r="CS744" s="22"/>
      <c r="CT744" s="22"/>
    </row>
    <row r="745" spans="38:98" x14ac:dyDescent="0.25">
      <c r="AL745" s="6">
        <v>738</v>
      </c>
      <c r="AM745" s="24">
        <v>0.334683169583188</v>
      </c>
      <c r="AN745" s="24">
        <f t="shared" si="877"/>
        <v>0.665316830416812</v>
      </c>
      <c r="AO745" s="24">
        <v>0.38386967978936298</v>
      </c>
      <c r="AP745" s="24">
        <f t="shared" si="878"/>
        <v>0.61613032021063696</v>
      </c>
      <c r="AQ745" s="24">
        <v>0.25491896081278997</v>
      </c>
      <c r="AR745" s="24">
        <f t="shared" si="879"/>
        <v>0.74508103918721003</v>
      </c>
      <c r="AS745" s="24">
        <f t="shared" si="880"/>
        <v>0.30930453089622517</v>
      </c>
      <c r="AT745" s="25">
        <f t="shared" si="846"/>
        <v>0.69069546910377488</v>
      </c>
      <c r="AU745" s="213">
        <v>0.34887405829396601</v>
      </c>
      <c r="AV745" s="213">
        <f t="shared" si="881"/>
        <v>0.65112594170603399</v>
      </c>
      <c r="AW745" s="213">
        <v>0.40048513798583202</v>
      </c>
      <c r="AX745" s="213">
        <f t="shared" ref="AX745" si="922">1-AW745</f>
        <v>0.59951486201416793</v>
      </c>
      <c r="AY745" s="213">
        <v>0.28071879114190401</v>
      </c>
      <c r="AZ745" s="213">
        <f t="shared" si="892"/>
        <v>0.71928120885809599</v>
      </c>
      <c r="BA745" s="213">
        <f t="shared" si="883"/>
        <v>0.32939318373314669</v>
      </c>
      <c r="BB745" s="213">
        <f t="shared" si="884"/>
        <v>0.67060681626685326</v>
      </c>
      <c r="BC745" s="38">
        <v>0.32925698514054402</v>
      </c>
      <c r="BD745" s="38">
        <f t="shared" si="885"/>
        <v>0.67074301485945598</v>
      </c>
      <c r="BE745" s="38">
        <v>0.38750440237514999</v>
      </c>
      <c r="BF745" s="38">
        <f t="shared" si="885"/>
        <v>0.61249559762485006</v>
      </c>
      <c r="BG745" s="38">
        <v>0.28182691444060698</v>
      </c>
      <c r="BH745" s="38">
        <f t="shared" si="886"/>
        <v>0.71817308555939308</v>
      </c>
      <c r="BI745" s="38">
        <v>0.32083605858253239</v>
      </c>
      <c r="BJ745" s="38">
        <v>0.67916394141746772</v>
      </c>
      <c r="BK745" s="39">
        <v>0.321677615374522</v>
      </c>
      <c r="BL745" s="39">
        <f t="shared" si="887"/>
        <v>0.678322384625478</v>
      </c>
      <c r="BM745" s="39">
        <v>0.37969949115817703</v>
      </c>
      <c r="BN745" s="39">
        <f t="shared" si="888"/>
        <v>0.62030050884182297</v>
      </c>
      <c r="BO745" s="39">
        <v>0.27258009984368797</v>
      </c>
      <c r="BP745" s="39">
        <f t="shared" si="876"/>
        <v>0.72741990015631197</v>
      </c>
      <c r="BQ745" s="39">
        <v>0.312437789660579</v>
      </c>
      <c r="BR745" s="39">
        <f t="shared" si="889"/>
        <v>0.687562210339421</v>
      </c>
      <c r="BS745" s="48">
        <v>0.90932924548181671</v>
      </c>
      <c r="BT745" s="49">
        <v>9.0670754518183294E-2</v>
      </c>
      <c r="BU745" s="219"/>
      <c r="CP745" s="21"/>
      <c r="CR745" s="21"/>
      <c r="CS745" s="22"/>
      <c r="CT745" s="22"/>
    </row>
    <row r="746" spans="38:98" x14ac:dyDescent="0.25">
      <c r="AL746" s="6">
        <v>739</v>
      </c>
      <c r="AM746" s="24">
        <v>0.334951527823516</v>
      </c>
      <c r="AN746" s="24">
        <f t="shared" si="877"/>
        <v>0.665048472176484</v>
      </c>
      <c r="AO746" s="24">
        <v>0.38411936319027401</v>
      </c>
      <c r="AP746" s="24">
        <f t="shared" si="878"/>
        <v>0.61588063680972605</v>
      </c>
      <c r="AQ746" s="24">
        <v>0.25524558210069898</v>
      </c>
      <c r="AR746" s="24">
        <f t="shared" si="879"/>
        <v>0.74475441789930108</v>
      </c>
      <c r="AS746" s="24">
        <f t="shared" si="880"/>
        <v>0.30959539492537452</v>
      </c>
      <c r="AT746" s="25">
        <f t="shared" si="846"/>
        <v>0.69040460507462553</v>
      </c>
      <c r="AU746" s="213">
        <v>0.34915997305886898</v>
      </c>
      <c r="AV746" s="213">
        <f t="shared" si="881"/>
        <v>0.65084002694113097</v>
      </c>
      <c r="AW746" s="213">
        <v>0.40075781733270599</v>
      </c>
      <c r="AX746" s="213">
        <f t="shared" ref="AX746" si="923">1-AW746</f>
        <v>0.59924218266729401</v>
      </c>
      <c r="AY746" s="213">
        <v>0.28107866699133499</v>
      </c>
      <c r="AZ746" s="213">
        <f t="shared" si="892"/>
        <v>0.71892133300866501</v>
      </c>
      <c r="BA746" s="213">
        <f t="shared" si="883"/>
        <v>0.32971007645078587</v>
      </c>
      <c r="BB746" s="213">
        <f t="shared" si="884"/>
        <v>0.67028992354921413</v>
      </c>
      <c r="BC746" s="38">
        <v>0.32953429463267297</v>
      </c>
      <c r="BD746" s="38">
        <f t="shared" si="885"/>
        <v>0.67046570536732708</v>
      </c>
      <c r="BE746" s="38">
        <v>0.387760752477875</v>
      </c>
      <c r="BF746" s="38">
        <f t="shared" si="885"/>
        <v>0.612239247522125</v>
      </c>
      <c r="BG746" s="38">
        <v>0.28218652004306399</v>
      </c>
      <c r="BH746" s="38">
        <f t="shared" si="886"/>
        <v>0.71781347995693601</v>
      </c>
      <c r="BI746" s="38">
        <v>0.32114640362584934</v>
      </c>
      <c r="BJ746" s="38">
        <v>0.67885359637415077</v>
      </c>
      <c r="BK746" s="39">
        <v>0.32194831917223898</v>
      </c>
      <c r="BL746" s="39">
        <f t="shared" si="887"/>
        <v>0.67805168082776102</v>
      </c>
      <c r="BM746" s="39">
        <v>0.37995192850232001</v>
      </c>
      <c r="BN746" s="39">
        <f t="shared" si="888"/>
        <v>0.62004807149767993</v>
      </c>
      <c r="BO746" s="39">
        <v>0.272930146355856</v>
      </c>
      <c r="BP746" s="39">
        <f t="shared" si="876"/>
        <v>0.727069853644144</v>
      </c>
      <c r="BQ746" s="39">
        <v>0.31274078982262143</v>
      </c>
      <c r="BR746" s="39">
        <f t="shared" si="889"/>
        <v>0.68725921017737857</v>
      </c>
      <c r="BS746" s="48">
        <v>0.90944628945731287</v>
      </c>
      <c r="BT746" s="49">
        <v>9.0553710542687099E-2</v>
      </c>
      <c r="BU746" s="219"/>
      <c r="CP746" s="21"/>
      <c r="CR746" s="21"/>
      <c r="CS746" s="22"/>
      <c r="CT746" s="22"/>
    </row>
    <row r="747" spans="38:98" x14ac:dyDescent="0.25">
      <c r="AL747" s="6">
        <v>740</v>
      </c>
      <c r="AM747" s="24">
        <v>0.33521968421514098</v>
      </c>
      <c r="AN747" s="24">
        <f t="shared" si="877"/>
        <v>0.66478031578485908</v>
      </c>
      <c r="AO747" s="24">
        <v>0.38436887280208498</v>
      </c>
      <c r="AP747" s="24">
        <f t="shared" si="878"/>
        <v>0.61563112719791502</v>
      </c>
      <c r="AQ747" s="24">
        <v>0.25557211421317899</v>
      </c>
      <c r="AR747" s="24">
        <f t="shared" si="879"/>
        <v>0.74442788578682095</v>
      </c>
      <c r="AS747" s="24">
        <f t="shared" si="880"/>
        <v>0.30988611538923561</v>
      </c>
      <c r="AT747" s="25">
        <f t="shared" si="846"/>
        <v>0.69011388461076439</v>
      </c>
      <c r="AU747" s="213">
        <v>0.349445670095623</v>
      </c>
      <c r="AV747" s="213">
        <f t="shared" si="881"/>
        <v>0.650554329904377</v>
      </c>
      <c r="AW747" s="213">
        <v>0.40103028442694599</v>
      </c>
      <c r="AX747" s="213">
        <f t="shared" ref="AX747" si="924">1-AW747</f>
        <v>0.59896971557305401</v>
      </c>
      <c r="AY747" s="213">
        <v>0.28143842427120602</v>
      </c>
      <c r="AZ747" s="213">
        <f t="shared" si="892"/>
        <v>0.71856157572879398</v>
      </c>
      <c r="BA747" s="213">
        <f t="shared" si="883"/>
        <v>0.33002679831259546</v>
      </c>
      <c r="BB747" s="213">
        <f t="shared" si="884"/>
        <v>0.66997320168740448</v>
      </c>
      <c r="BC747" s="38">
        <v>0.32981137529008497</v>
      </c>
      <c r="BD747" s="38">
        <f t="shared" si="885"/>
        <v>0.67018862470991503</v>
      </c>
      <c r="BE747" s="38">
        <v>0.38801688864572897</v>
      </c>
      <c r="BF747" s="38">
        <f t="shared" si="885"/>
        <v>0.61198311135427108</v>
      </c>
      <c r="BG747" s="38">
        <v>0.28254599142245201</v>
      </c>
      <c r="BH747" s="38">
        <f t="shared" si="886"/>
        <v>0.71745400857754804</v>
      </c>
      <c r="BI747" s="38">
        <v>0.3214565667827719</v>
      </c>
      <c r="BJ747" s="38">
        <v>0.6785434332172281</v>
      </c>
      <c r="BK747" s="39">
        <v>0.32221877964325402</v>
      </c>
      <c r="BL747" s="39">
        <f t="shared" si="887"/>
        <v>0.67778122035674593</v>
      </c>
      <c r="BM747" s="39">
        <v>0.38020417778318799</v>
      </c>
      <c r="BN747" s="39">
        <f t="shared" si="888"/>
        <v>0.61979582221681206</v>
      </c>
      <c r="BO747" s="39">
        <v>0.273280048274822</v>
      </c>
      <c r="BP747" s="39">
        <f t="shared" si="876"/>
        <v>0.726719951725178</v>
      </c>
      <c r="BQ747" s="39">
        <v>0.31304360478596011</v>
      </c>
      <c r="BR747" s="39">
        <f t="shared" si="889"/>
        <v>0.68695639521403984</v>
      </c>
      <c r="BS747" s="48">
        <v>0.90956298586165452</v>
      </c>
      <c r="BT747" s="49">
        <v>9.0437014138345498E-2</v>
      </c>
      <c r="BU747" s="219"/>
      <c r="CP747" s="21"/>
      <c r="CR747" s="21"/>
      <c r="CS747" s="22"/>
      <c r="CT747" s="22"/>
    </row>
    <row r="748" spans="38:98" x14ac:dyDescent="0.25">
      <c r="AL748" s="6">
        <v>741</v>
      </c>
      <c r="AM748" s="24">
        <v>0.33548764035286599</v>
      </c>
      <c r="AN748" s="24">
        <f t="shared" si="877"/>
        <v>0.66451235964713407</v>
      </c>
      <c r="AO748" s="24">
        <v>0.38461820805855002</v>
      </c>
      <c r="AP748" s="24">
        <f t="shared" si="878"/>
        <v>0.61538179194144993</v>
      </c>
      <c r="AQ748" s="24">
        <v>0.255898557127758</v>
      </c>
      <c r="AR748" s="24">
        <f t="shared" si="879"/>
        <v>0.744101442872242</v>
      </c>
      <c r="AS748" s="24">
        <f t="shared" si="880"/>
        <v>0.31017669264162362</v>
      </c>
      <c r="AT748" s="25">
        <f t="shared" ref="AT748:AT811" si="925">(AP748*0.23)+(AN748*0.31)+(AR748*0.46)</f>
        <v>0.68982330735837638</v>
      </c>
      <c r="AU748" s="213">
        <v>0.34973114969376301</v>
      </c>
      <c r="AV748" s="213">
        <f t="shared" si="881"/>
        <v>0.65026885030623705</v>
      </c>
      <c r="AW748" s="213">
        <v>0.40130253953592898</v>
      </c>
      <c r="AX748" s="213">
        <f t="shared" ref="AX748" si="926">1-AW748</f>
        <v>0.59869746046407102</v>
      </c>
      <c r="AY748" s="213">
        <v>0.28179806280063802</v>
      </c>
      <c r="AZ748" s="213">
        <f t="shared" si="892"/>
        <v>0.71820193719936198</v>
      </c>
      <c r="BA748" s="213">
        <f t="shared" si="883"/>
        <v>0.33034334938662369</v>
      </c>
      <c r="BB748" s="213">
        <f t="shared" si="884"/>
        <v>0.66965665061337631</v>
      </c>
      <c r="BC748" s="38">
        <v>0.33008822665145698</v>
      </c>
      <c r="BD748" s="38">
        <f t="shared" si="885"/>
        <v>0.66991177334854302</v>
      </c>
      <c r="BE748" s="38">
        <v>0.38827281104904798</v>
      </c>
      <c r="BF748" s="38">
        <f t="shared" si="885"/>
        <v>0.61172718895095202</v>
      </c>
      <c r="BG748" s="38">
        <v>0.28290532838152299</v>
      </c>
      <c r="BH748" s="38">
        <f t="shared" si="886"/>
        <v>0.71709467161847695</v>
      </c>
      <c r="BI748" s="38">
        <v>0.32176654785873327</v>
      </c>
      <c r="BJ748" s="38">
        <v>0.67823345214126673</v>
      </c>
      <c r="BK748" s="39">
        <v>0.32248899675795301</v>
      </c>
      <c r="BL748" s="39">
        <f t="shared" si="887"/>
        <v>0.67751100324204705</v>
      </c>
      <c r="BM748" s="39">
        <v>0.38045623913354598</v>
      </c>
      <c r="BN748" s="39">
        <f t="shared" si="888"/>
        <v>0.61954376086645402</v>
      </c>
      <c r="BO748" s="39">
        <v>0.27362980534786802</v>
      </c>
      <c r="BP748" s="39">
        <f t="shared" si="876"/>
        <v>0.72637019465213193</v>
      </c>
      <c r="BQ748" s="39">
        <v>0.31334623445570031</v>
      </c>
      <c r="BR748" s="39">
        <f t="shared" si="889"/>
        <v>0.68665376554429969</v>
      </c>
      <c r="BS748" s="48">
        <v>0.90967933657969324</v>
      </c>
      <c r="BT748" s="49">
        <v>9.0320663420306799E-2</v>
      </c>
      <c r="BU748" s="219"/>
      <c r="CP748" s="21"/>
      <c r="CR748" s="21"/>
      <c r="CS748" s="22"/>
      <c r="CT748" s="22"/>
    </row>
    <row r="749" spans="38:98" x14ac:dyDescent="0.25">
      <c r="AL749" s="6">
        <v>742</v>
      </c>
      <c r="AM749" s="24">
        <v>0.335755397831491</v>
      </c>
      <c r="AN749" s="24">
        <f t="shared" si="877"/>
        <v>0.664244602168509</v>
      </c>
      <c r="AO749" s="24">
        <v>0.38486736839342101</v>
      </c>
      <c r="AP749" s="24">
        <f t="shared" si="878"/>
        <v>0.61513263160657905</v>
      </c>
      <c r="AQ749" s="24">
        <v>0.25622491082196203</v>
      </c>
      <c r="AR749" s="24">
        <f t="shared" si="879"/>
        <v>0.74377508917803792</v>
      </c>
      <c r="AS749" s="24">
        <f t="shared" si="880"/>
        <v>0.3104671270363516</v>
      </c>
      <c r="AT749" s="25">
        <f t="shared" si="925"/>
        <v>0.68953287296364851</v>
      </c>
      <c r="AU749" s="213">
        <v>0.35001641214282297</v>
      </c>
      <c r="AV749" s="213">
        <f t="shared" si="881"/>
        <v>0.64998358785717703</v>
      </c>
      <c r="AW749" s="213">
        <v>0.40157458292703302</v>
      </c>
      <c r="AX749" s="213">
        <f t="shared" ref="AX749" si="927">1-AW749</f>
        <v>0.59842541707296704</v>
      </c>
      <c r="AY749" s="213">
        <v>0.28215758239875</v>
      </c>
      <c r="AZ749" s="213">
        <f t="shared" si="892"/>
        <v>0.71784241760125</v>
      </c>
      <c r="BA749" s="213">
        <f t="shared" si="883"/>
        <v>0.33065972974091773</v>
      </c>
      <c r="BB749" s="213">
        <f t="shared" si="884"/>
        <v>0.66934027025908227</v>
      </c>
      <c r="BC749" s="38">
        <v>0.33036484825546802</v>
      </c>
      <c r="BD749" s="38">
        <f t="shared" si="885"/>
        <v>0.66963515174453203</v>
      </c>
      <c r="BE749" s="38">
        <v>0.388528519858168</v>
      </c>
      <c r="BF749" s="38">
        <f t="shared" si="885"/>
        <v>0.61147148014183195</v>
      </c>
      <c r="BG749" s="38">
        <v>0.28326453072302998</v>
      </c>
      <c r="BH749" s="38">
        <f t="shared" si="886"/>
        <v>0.71673546927697007</v>
      </c>
      <c r="BI749" s="38">
        <v>0.32207634665916751</v>
      </c>
      <c r="BJ749" s="38">
        <v>0.6779236533408326</v>
      </c>
      <c r="BK749" s="39">
        <v>0.32275897048672098</v>
      </c>
      <c r="BL749" s="39">
        <f t="shared" si="887"/>
        <v>0.67724102951327902</v>
      </c>
      <c r="BM749" s="39">
        <v>0.38070811268615801</v>
      </c>
      <c r="BN749" s="39">
        <f t="shared" si="888"/>
        <v>0.61929188731384199</v>
      </c>
      <c r="BO749" s="39">
        <v>0.27397941732227299</v>
      </c>
      <c r="BP749" s="39">
        <f t="shared" si="876"/>
        <v>0.72602058267772707</v>
      </c>
      <c r="BQ749" s="39">
        <v>0.31364867873694541</v>
      </c>
      <c r="BR749" s="39">
        <f t="shared" si="889"/>
        <v>0.68635132126305465</v>
      </c>
      <c r="BS749" s="48">
        <v>0.90979534349628044</v>
      </c>
      <c r="BT749" s="49">
        <v>9.0204656503719505E-2</v>
      </c>
      <c r="BU749" s="219"/>
      <c r="CP749" s="21"/>
      <c r="CR749" s="21"/>
      <c r="CS749" s="22"/>
      <c r="CT749" s="22"/>
    </row>
    <row r="750" spans="38:98" x14ac:dyDescent="0.25">
      <c r="AL750" s="6">
        <v>743</v>
      </c>
      <c r="AM750" s="24">
        <v>0.33602295824581901</v>
      </c>
      <c r="AN750" s="24">
        <f t="shared" si="877"/>
        <v>0.66397704175418104</v>
      </c>
      <c r="AO750" s="24">
        <v>0.38511635324045101</v>
      </c>
      <c r="AP750" s="24">
        <f t="shared" si="878"/>
        <v>0.61488364675954899</v>
      </c>
      <c r="AQ750" s="24">
        <v>0.256551175273319</v>
      </c>
      <c r="AR750" s="24">
        <f t="shared" si="879"/>
        <v>0.74344882472668106</v>
      </c>
      <c r="AS750" s="24">
        <f t="shared" si="880"/>
        <v>0.31075741892723441</v>
      </c>
      <c r="AT750" s="25">
        <f t="shared" si="925"/>
        <v>0.6892425810727657</v>
      </c>
      <c r="AU750" s="213">
        <v>0.35030145773234</v>
      </c>
      <c r="AV750" s="213">
        <f t="shared" si="881"/>
        <v>0.64969854226766</v>
      </c>
      <c r="AW750" s="213">
        <v>0.401846414867637</v>
      </c>
      <c r="AX750" s="213">
        <f t="shared" ref="AX750" si="928">1-AW750</f>
        <v>0.59815358513236294</v>
      </c>
      <c r="AY750" s="213">
        <v>0.28251698288466298</v>
      </c>
      <c r="AZ750" s="213">
        <f t="shared" si="892"/>
        <v>0.71748301711533702</v>
      </c>
      <c r="BA750" s="213">
        <f t="shared" si="883"/>
        <v>0.33097593944352688</v>
      </c>
      <c r="BB750" s="213">
        <f t="shared" si="884"/>
        <v>0.66902406055647312</v>
      </c>
      <c r="BC750" s="38">
        <v>0.330641239640795</v>
      </c>
      <c r="BD750" s="38">
        <f t="shared" si="885"/>
        <v>0.66935876035920505</v>
      </c>
      <c r="BE750" s="38">
        <v>0.38878401524342399</v>
      </c>
      <c r="BF750" s="38">
        <f t="shared" si="885"/>
        <v>0.61121598475657601</v>
      </c>
      <c r="BG750" s="38">
        <v>0.28362359824972799</v>
      </c>
      <c r="BH750" s="38">
        <f t="shared" si="886"/>
        <v>0.71637640175027206</v>
      </c>
      <c r="BI750" s="38">
        <v>0.32238596298950883</v>
      </c>
      <c r="BJ750" s="38">
        <v>0.67761403701049128</v>
      </c>
      <c r="BK750" s="39">
        <v>0.323028700799942</v>
      </c>
      <c r="BL750" s="39">
        <f t="shared" si="887"/>
        <v>0.67697129920005805</v>
      </c>
      <c r="BM750" s="39">
        <v>0.38095979857378798</v>
      </c>
      <c r="BN750" s="39">
        <f t="shared" si="888"/>
        <v>0.61904020142621197</v>
      </c>
      <c r="BO750" s="39">
        <v>0.27432888394531801</v>
      </c>
      <c r="BP750" s="39">
        <f t="shared" si="876"/>
        <v>0.72567111605468204</v>
      </c>
      <c r="BQ750" s="39">
        <v>0.31395093753479952</v>
      </c>
      <c r="BR750" s="39">
        <f t="shared" si="889"/>
        <v>0.68604906246520048</v>
      </c>
      <c r="BS750" s="48">
        <v>0.90991100849626827</v>
      </c>
      <c r="BT750" s="49">
        <v>9.0088991503731702E-2</v>
      </c>
      <c r="BU750" s="219"/>
      <c r="CP750" s="21"/>
      <c r="CR750" s="21"/>
      <c r="CS750" s="22"/>
      <c r="CT750" s="22"/>
    </row>
    <row r="751" spans="38:98" x14ac:dyDescent="0.25">
      <c r="AL751" s="6">
        <v>744</v>
      </c>
      <c r="AM751" s="24">
        <v>0.336290323190653</v>
      </c>
      <c r="AN751" s="24">
        <f t="shared" si="877"/>
        <v>0.663709676809347</v>
      </c>
      <c r="AO751" s="24">
        <v>0.38536516203339399</v>
      </c>
      <c r="AP751" s="24">
        <f t="shared" si="878"/>
        <v>0.61463483796660601</v>
      </c>
      <c r="AQ751" s="24">
        <v>0.256877350459356</v>
      </c>
      <c r="AR751" s="24">
        <f t="shared" si="879"/>
        <v>0.743122649540644</v>
      </c>
      <c r="AS751" s="24">
        <f t="shared" si="880"/>
        <v>0.3110475686680868</v>
      </c>
      <c r="AT751" s="25">
        <f t="shared" si="925"/>
        <v>0.6889524313319132</v>
      </c>
      <c r="AU751" s="213">
        <v>0.350586286751846</v>
      </c>
      <c r="AV751" s="213">
        <f t="shared" si="881"/>
        <v>0.649413713248154</v>
      </c>
      <c r="AW751" s="213">
        <v>0.402118035625119</v>
      </c>
      <c r="AX751" s="213">
        <f t="shared" ref="AX751" si="929">1-AW751</f>
        <v>0.59788196437488095</v>
      </c>
      <c r="AY751" s="213">
        <v>0.282876264077498</v>
      </c>
      <c r="AZ751" s="213">
        <f t="shared" si="892"/>
        <v>0.717123735922502</v>
      </c>
      <c r="BA751" s="213">
        <f t="shared" si="883"/>
        <v>0.3312919785624987</v>
      </c>
      <c r="BB751" s="213">
        <f t="shared" si="884"/>
        <v>0.6687080214375013</v>
      </c>
      <c r="BC751" s="38">
        <v>0.330917400346116</v>
      </c>
      <c r="BD751" s="38">
        <f t="shared" si="885"/>
        <v>0.66908259965388406</v>
      </c>
      <c r="BE751" s="38">
        <v>0.38903929737515303</v>
      </c>
      <c r="BF751" s="38">
        <f t="shared" si="885"/>
        <v>0.61096070262484692</v>
      </c>
      <c r="BG751" s="38">
        <v>0.28398253076436802</v>
      </c>
      <c r="BH751" s="38">
        <f t="shared" si="886"/>
        <v>0.71601746923563203</v>
      </c>
      <c r="BI751" s="38">
        <v>0.32269539665519043</v>
      </c>
      <c r="BJ751" s="38">
        <v>0.67730460334480957</v>
      </c>
      <c r="BK751" s="39">
        <v>0.323298187668002</v>
      </c>
      <c r="BL751" s="39">
        <f t="shared" si="887"/>
        <v>0.676701812331998</v>
      </c>
      <c r="BM751" s="39">
        <v>0.38121129692920103</v>
      </c>
      <c r="BN751" s="39">
        <f t="shared" si="888"/>
        <v>0.61878870307079903</v>
      </c>
      <c r="BO751" s="39">
        <v>0.27467820496428302</v>
      </c>
      <c r="BP751" s="39">
        <f t="shared" si="876"/>
        <v>0.72532179503571692</v>
      </c>
      <c r="BQ751" s="39">
        <v>0.31425301075436707</v>
      </c>
      <c r="BR751" s="39">
        <f t="shared" si="889"/>
        <v>0.68574698924563293</v>
      </c>
      <c r="BS751" s="48">
        <v>0.91002633346450812</v>
      </c>
      <c r="BT751" s="49">
        <v>8.9973666535491895E-2</v>
      </c>
      <c r="BU751" s="219"/>
      <c r="CP751" s="21"/>
      <c r="CR751" s="21"/>
      <c r="CS751" s="22"/>
      <c r="CT751" s="22"/>
    </row>
    <row r="752" spans="38:98" x14ac:dyDescent="0.25">
      <c r="AL752" s="6">
        <v>745</v>
      </c>
      <c r="AM752" s="24">
        <v>0.33655749426079401</v>
      </c>
      <c r="AN752" s="24">
        <f t="shared" si="877"/>
        <v>0.66344250573920593</v>
      </c>
      <c r="AO752" s="24">
        <v>0.385613794206003</v>
      </c>
      <c r="AP752" s="24">
        <f t="shared" si="878"/>
        <v>0.61438620579399705</v>
      </c>
      <c r="AQ752" s="24">
        <v>0.25720343635759901</v>
      </c>
      <c r="AR752" s="24">
        <f t="shared" si="879"/>
        <v>0.74279656364240099</v>
      </c>
      <c r="AS752" s="24">
        <f t="shared" si="880"/>
        <v>0.31133757661272238</v>
      </c>
      <c r="AT752" s="25">
        <f t="shared" si="925"/>
        <v>0.68866242338727757</v>
      </c>
      <c r="AU752" s="213">
        <v>0.35087089949087902</v>
      </c>
      <c r="AV752" s="213">
        <f t="shared" si="881"/>
        <v>0.64912910050912098</v>
      </c>
      <c r="AW752" s="213">
        <v>0.40238944546685701</v>
      </c>
      <c r="AX752" s="213">
        <f t="shared" ref="AX752" si="930">1-AW752</f>
        <v>0.59761055453314293</v>
      </c>
      <c r="AY752" s="213">
        <v>0.28323542579637401</v>
      </c>
      <c r="AZ752" s="213">
        <f t="shared" si="892"/>
        <v>0.71676457420362594</v>
      </c>
      <c r="BA752" s="213">
        <f t="shared" si="883"/>
        <v>0.33160784716588165</v>
      </c>
      <c r="BB752" s="213">
        <f t="shared" si="884"/>
        <v>0.66839215283411835</v>
      </c>
      <c r="BC752" s="38">
        <v>0.33119332991011002</v>
      </c>
      <c r="BD752" s="38">
        <f t="shared" si="885"/>
        <v>0.66880667008989003</v>
      </c>
      <c r="BE752" s="38">
        <v>0.38929436642368898</v>
      </c>
      <c r="BF752" s="38">
        <f t="shared" si="885"/>
        <v>0.61070563357631102</v>
      </c>
      <c r="BG752" s="38">
        <v>0.28434132806970402</v>
      </c>
      <c r="BH752" s="38">
        <f t="shared" si="886"/>
        <v>0.71565867193029598</v>
      </c>
      <c r="BI752" s="38">
        <v>0.32300464746164642</v>
      </c>
      <c r="BJ752" s="38">
        <v>0.67699535253835363</v>
      </c>
      <c r="BK752" s="39">
        <v>0.32356743106128599</v>
      </c>
      <c r="BL752" s="39">
        <f t="shared" si="887"/>
        <v>0.67643256893871406</v>
      </c>
      <c r="BM752" s="39">
        <v>0.38146260788516301</v>
      </c>
      <c r="BN752" s="39">
        <f t="shared" si="888"/>
        <v>0.61853739211483694</v>
      </c>
      <c r="BO752" s="39">
        <v>0.27502738012644901</v>
      </c>
      <c r="BP752" s="39">
        <f t="shared" si="876"/>
        <v>0.72497261987355099</v>
      </c>
      <c r="BQ752" s="39">
        <v>0.31455489830075267</v>
      </c>
      <c r="BR752" s="39">
        <f t="shared" si="889"/>
        <v>0.68544510169924733</v>
      </c>
      <c r="BS752" s="48">
        <v>0.91014132028585171</v>
      </c>
      <c r="BT752" s="49">
        <v>8.9858679714148307E-2</v>
      </c>
      <c r="BU752" s="219"/>
      <c r="CP752" s="21"/>
      <c r="CR752" s="21"/>
      <c r="CS752" s="22"/>
      <c r="CT752" s="22"/>
    </row>
    <row r="753" spans="38:98" x14ac:dyDescent="0.25">
      <c r="AL753" s="6">
        <v>746</v>
      </c>
      <c r="AM753" s="24">
        <v>0.33682447305104402</v>
      </c>
      <c r="AN753" s="24">
        <f t="shared" si="877"/>
        <v>0.66317552694895598</v>
      </c>
      <c r="AO753" s="24">
        <v>0.38586224919202999</v>
      </c>
      <c r="AP753" s="24">
        <f t="shared" si="878"/>
        <v>0.61413775080796995</v>
      </c>
      <c r="AQ753" s="24">
        <v>0.25752943294557601</v>
      </c>
      <c r="AR753" s="24">
        <f t="shared" si="879"/>
        <v>0.74247056705442405</v>
      </c>
      <c r="AS753" s="24">
        <f t="shared" si="880"/>
        <v>0.31162744311495549</v>
      </c>
      <c r="AT753" s="25">
        <f t="shared" si="925"/>
        <v>0.68837255688504451</v>
      </c>
      <c r="AU753" s="213">
        <v>0.35115529623897102</v>
      </c>
      <c r="AV753" s="213">
        <f t="shared" si="881"/>
        <v>0.64884470376102898</v>
      </c>
      <c r="AW753" s="213">
        <v>0.402660644660228</v>
      </c>
      <c r="AX753" s="213">
        <f t="shared" ref="AX753" si="931">1-AW753</f>
        <v>0.597339355339772</v>
      </c>
      <c r="AY753" s="213">
        <v>0.28359446786041298</v>
      </c>
      <c r="AZ753" s="213">
        <f t="shared" si="892"/>
        <v>0.71640553213958702</v>
      </c>
      <c r="BA753" s="213">
        <f t="shared" si="883"/>
        <v>0.33192354532172341</v>
      </c>
      <c r="BB753" s="213">
        <f t="shared" si="884"/>
        <v>0.66807645467827648</v>
      </c>
      <c r="BC753" s="38">
        <v>0.33146902787145299</v>
      </c>
      <c r="BD753" s="38">
        <f t="shared" si="885"/>
        <v>0.66853097212854706</v>
      </c>
      <c r="BE753" s="38">
        <v>0.38954922255936902</v>
      </c>
      <c r="BF753" s="38">
        <f t="shared" si="885"/>
        <v>0.61045077744063092</v>
      </c>
      <c r="BG753" s="38">
        <v>0.284699989968489</v>
      </c>
      <c r="BH753" s="38">
        <f t="shared" si="886"/>
        <v>0.715300010031511</v>
      </c>
      <c r="BI753" s="38">
        <v>0.32331371521431024</v>
      </c>
      <c r="BJ753" s="38">
        <v>0.67668628478568982</v>
      </c>
      <c r="BK753" s="39">
        <v>0.323836430950178</v>
      </c>
      <c r="BL753" s="39">
        <f t="shared" si="887"/>
        <v>0.676163569049822</v>
      </c>
      <c r="BM753" s="39">
        <v>0.381713731574437</v>
      </c>
      <c r="BN753" s="39">
        <f t="shared" si="888"/>
        <v>0.618286268425563</v>
      </c>
      <c r="BO753" s="39">
        <v>0.275376409179097</v>
      </c>
      <c r="BP753" s="39">
        <f t="shared" si="876"/>
        <v>0.724623590820903</v>
      </c>
      <c r="BQ753" s="39">
        <v>0.3148566000790603</v>
      </c>
      <c r="BR753" s="39">
        <f t="shared" si="889"/>
        <v>0.68514339992093976</v>
      </c>
      <c r="BS753" s="48">
        <v>0.91025597084515086</v>
      </c>
      <c r="BT753" s="49">
        <v>8.9744029154849095E-2</v>
      </c>
      <c r="BU753" s="219"/>
      <c r="CP753" s="21"/>
      <c r="CR753" s="21"/>
      <c r="CS753" s="22"/>
      <c r="CT753" s="22"/>
    </row>
    <row r="754" spans="38:98" x14ac:dyDescent="0.25">
      <c r="AL754" s="6">
        <v>747</v>
      </c>
      <c r="AM754" s="24">
        <v>0.33709126115620502</v>
      </c>
      <c r="AN754" s="24">
        <f t="shared" si="877"/>
        <v>0.66290873884379498</v>
      </c>
      <c r="AO754" s="24">
        <v>0.38611052642523003</v>
      </c>
      <c r="AP754" s="24">
        <f t="shared" si="878"/>
        <v>0.61388947357476997</v>
      </c>
      <c r="AQ754" s="24">
        <v>0.25785534020081402</v>
      </c>
      <c r="AR754" s="24">
        <f t="shared" si="879"/>
        <v>0.74214465979918598</v>
      </c>
      <c r="AS754" s="24">
        <f t="shared" si="880"/>
        <v>0.31191716852860096</v>
      </c>
      <c r="AT754" s="25">
        <f t="shared" si="925"/>
        <v>0.68808283147139915</v>
      </c>
      <c r="AU754" s="213">
        <v>0.35143947728566</v>
      </c>
      <c r="AV754" s="213">
        <f t="shared" si="881"/>
        <v>0.64856052271434006</v>
      </c>
      <c r="AW754" s="213">
        <v>0.40293163347261102</v>
      </c>
      <c r="AX754" s="213">
        <f t="shared" ref="AX754" si="932">1-AW754</f>
        <v>0.59706836652738904</v>
      </c>
      <c r="AY754" s="213">
        <v>0.28395339008873399</v>
      </c>
      <c r="AZ754" s="213">
        <f t="shared" si="892"/>
        <v>0.71604660991126601</v>
      </c>
      <c r="BA754" s="213">
        <f t="shared" si="883"/>
        <v>0.33223907309807277</v>
      </c>
      <c r="BB754" s="213">
        <f t="shared" si="884"/>
        <v>0.66776092690192734</v>
      </c>
      <c r="BC754" s="38">
        <v>0.33174449376882398</v>
      </c>
      <c r="BD754" s="38">
        <f t="shared" si="885"/>
        <v>0.66825550623117602</v>
      </c>
      <c r="BE754" s="38">
        <v>0.38980386595252797</v>
      </c>
      <c r="BF754" s="38">
        <f t="shared" si="885"/>
        <v>0.61019613404747197</v>
      </c>
      <c r="BG754" s="38">
        <v>0.285058516263476</v>
      </c>
      <c r="BH754" s="38">
        <f t="shared" si="886"/>
        <v>0.714941483736524</v>
      </c>
      <c r="BI754" s="38">
        <v>0.32362259971861584</v>
      </c>
      <c r="BJ754" s="38">
        <v>0.67637740028138416</v>
      </c>
      <c r="BK754" s="39">
        <v>0.32410518730506399</v>
      </c>
      <c r="BL754" s="39">
        <f t="shared" si="887"/>
        <v>0.67589481269493601</v>
      </c>
      <c r="BM754" s="39">
        <v>0.38196466812978802</v>
      </c>
      <c r="BN754" s="39">
        <f t="shared" si="888"/>
        <v>0.61803533187021198</v>
      </c>
      <c r="BO754" s="39">
        <v>0.27572529186950601</v>
      </c>
      <c r="BP754" s="39">
        <f t="shared" si="876"/>
        <v>0.72427470813049399</v>
      </c>
      <c r="BQ754" s="39">
        <v>0.31515811599439386</v>
      </c>
      <c r="BR754" s="39">
        <f t="shared" si="889"/>
        <v>0.68484188400560608</v>
      </c>
      <c r="BS754" s="48">
        <v>0.91037028702725709</v>
      </c>
      <c r="BT754" s="49">
        <v>8.96297129727429E-2</v>
      </c>
      <c r="BU754" s="219"/>
      <c r="CP754" s="21"/>
      <c r="CR754" s="21"/>
      <c r="CS754" s="22"/>
      <c r="CT754" s="22"/>
    </row>
    <row r="755" spans="38:98" x14ac:dyDescent="0.25">
      <c r="AL755" s="6">
        <v>748</v>
      </c>
      <c r="AM755" s="24">
        <v>0.33735786017107999</v>
      </c>
      <c r="AN755" s="24">
        <f t="shared" si="877"/>
        <v>0.66264213982891995</v>
      </c>
      <c r="AO755" s="24">
        <v>0.386358625339354</v>
      </c>
      <c r="AP755" s="24">
        <f t="shared" si="878"/>
        <v>0.61364137466064594</v>
      </c>
      <c r="AQ755" s="24">
        <v>0.25818115810083903</v>
      </c>
      <c r="AR755" s="24">
        <f t="shared" si="879"/>
        <v>0.74181884189916092</v>
      </c>
      <c r="AS755" s="24">
        <f t="shared" si="880"/>
        <v>0.31220675320747215</v>
      </c>
      <c r="AT755" s="25">
        <f t="shared" si="925"/>
        <v>0.68779324679252785</v>
      </c>
      <c r="AU755" s="213">
        <v>0.35172344292047902</v>
      </c>
      <c r="AV755" s="213">
        <f t="shared" si="881"/>
        <v>0.64827655707952103</v>
      </c>
      <c r="AW755" s="213">
        <v>0.40320241217138503</v>
      </c>
      <c r="AX755" s="213">
        <f t="shared" ref="AX755" si="933">1-AW755</f>
        <v>0.59679758782861492</v>
      </c>
      <c r="AY755" s="213">
        <v>0.28431219230045901</v>
      </c>
      <c r="AZ755" s="213">
        <f t="shared" si="892"/>
        <v>0.71568780769954099</v>
      </c>
      <c r="BA755" s="213">
        <f t="shared" si="883"/>
        <v>0.33255443056297818</v>
      </c>
      <c r="BB755" s="213">
        <f t="shared" si="884"/>
        <v>0.66744556943702182</v>
      </c>
      <c r="BC755" s="38">
        <v>0.332019727140901</v>
      </c>
      <c r="BD755" s="38">
        <f t="shared" si="885"/>
        <v>0.667980272859099</v>
      </c>
      <c r="BE755" s="38">
        <v>0.39005829677350201</v>
      </c>
      <c r="BF755" s="38">
        <f t="shared" si="885"/>
        <v>0.60994170322649799</v>
      </c>
      <c r="BG755" s="38">
        <v>0.28541690675741899</v>
      </c>
      <c r="BH755" s="38">
        <f t="shared" si="886"/>
        <v>0.71458309324258096</v>
      </c>
      <c r="BI755" s="38">
        <v>0.32393130077999754</v>
      </c>
      <c r="BJ755" s="38">
        <v>0.67606869922000246</v>
      </c>
      <c r="BK755" s="39">
        <v>0.32437370009632799</v>
      </c>
      <c r="BL755" s="39">
        <f t="shared" si="887"/>
        <v>0.67562629990367196</v>
      </c>
      <c r="BM755" s="39">
        <v>0.38221541768398098</v>
      </c>
      <c r="BN755" s="39">
        <f t="shared" si="888"/>
        <v>0.61778458231601907</v>
      </c>
      <c r="BO755" s="39">
        <v>0.276074027944957</v>
      </c>
      <c r="BP755" s="39">
        <f t="shared" si="876"/>
        <v>0.72392597205504305</v>
      </c>
      <c r="BQ755" s="39">
        <v>0.31545944595185754</v>
      </c>
      <c r="BR755" s="39">
        <f t="shared" si="889"/>
        <v>0.68454055404814251</v>
      </c>
      <c r="BS755" s="48">
        <v>0.91048427071702231</v>
      </c>
      <c r="BT755" s="49">
        <v>8.9515729282977699E-2</v>
      </c>
      <c r="BU755" s="219"/>
      <c r="CP755" s="21"/>
      <c r="CR755" s="21"/>
      <c r="CS755" s="22"/>
      <c r="CT755" s="22"/>
    </row>
    <row r="756" spans="38:98" x14ac:dyDescent="0.25">
      <c r="AL756" s="6">
        <v>749</v>
      </c>
      <c r="AM756" s="24">
        <v>0.33762427169046999</v>
      </c>
      <c r="AN756" s="24">
        <f t="shared" si="877"/>
        <v>0.66237572830952995</v>
      </c>
      <c r="AO756" s="24">
        <v>0.38660654536815597</v>
      </c>
      <c r="AP756" s="24">
        <f t="shared" si="878"/>
        <v>0.61339345463184403</v>
      </c>
      <c r="AQ756" s="24">
        <v>0.258506886623179</v>
      </c>
      <c r="AR756" s="24">
        <f t="shared" si="879"/>
        <v>0.741493113376821</v>
      </c>
      <c r="AS756" s="24">
        <f t="shared" si="880"/>
        <v>0.31249619750538393</v>
      </c>
      <c r="AT756" s="25">
        <f t="shared" si="925"/>
        <v>0.68750380249461607</v>
      </c>
      <c r="AU756" s="213">
        <v>0.35200719343296299</v>
      </c>
      <c r="AV756" s="213">
        <f t="shared" si="881"/>
        <v>0.64799280656703706</v>
      </c>
      <c r="AW756" s="213">
        <v>0.40347298102392698</v>
      </c>
      <c r="AX756" s="213">
        <f t="shared" ref="AX756" si="934">1-AW756</f>
        <v>0.59652701897607296</v>
      </c>
      <c r="AY756" s="213">
        <v>0.284670874314706</v>
      </c>
      <c r="AZ756" s="213">
        <f t="shared" si="892"/>
        <v>0.71532912568529405</v>
      </c>
      <c r="BA756" s="213">
        <f t="shared" si="883"/>
        <v>0.33286961778448654</v>
      </c>
      <c r="BB756" s="213">
        <f t="shared" si="884"/>
        <v>0.66713038221551357</v>
      </c>
      <c r="BC756" s="38">
        <v>0.33229472752636202</v>
      </c>
      <c r="BD756" s="38">
        <f t="shared" si="885"/>
        <v>0.66770527247363798</v>
      </c>
      <c r="BE756" s="38">
        <v>0.390312515192627</v>
      </c>
      <c r="BF756" s="38">
        <f t="shared" si="885"/>
        <v>0.609687484807373</v>
      </c>
      <c r="BG756" s="38">
        <v>0.28577516125307001</v>
      </c>
      <c r="BH756" s="38">
        <f t="shared" si="886"/>
        <v>0.71422483874692999</v>
      </c>
      <c r="BI756" s="38">
        <v>0.32423981820388864</v>
      </c>
      <c r="BJ756" s="38">
        <v>0.67576018179611141</v>
      </c>
      <c r="BK756" s="39">
        <v>0.32464196929435502</v>
      </c>
      <c r="BL756" s="39">
        <f t="shared" si="887"/>
        <v>0.67535803070564504</v>
      </c>
      <c r="BM756" s="39">
        <v>0.38246598036978102</v>
      </c>
      <c r="BN756" s="39">
        <f t="shared" si="888"/>
        <v>0.61753401963021903</v>
      </c>
      <c r="BO756" s="39">
        <v>0.27642261715273098</v>
      </c>
      <c r="BP756" s="39">
        <f t="shared" si="876"/>
        <v>0.72357738284726902</v>
      </c>
      <c r="BQ756" s="39">
        <v>0.31576058985655597</v>
      </c>
      <c r="BR756" s="39">
        <f t="shared" si="889"/>
        <v>0.68423941014344414</v>
      </c>
      <c r="BS756" s="48">
        <v>0.91059792379929794</v>
      </c>
      <c r="BT756" s="49">
        <v>8.9402076200702105E-2</v>
      </c>
      <c r="BU756" s="219"/>
      <c r="CP756" s="21"/>
      <c r="CR756" s="21"/>
      <c r="CS756" s="22"/>
      <c r="CT756" s="22"/>
    </row>
    <row r="757" spans="38:98" x14ac:dyDescent="0.25">
      <c r="AL757" s="6">
        <v>750</v>
      </c>
      <c r="AM757" s="24">
        <v>0.33789049730917797</v>
      </c>
      <c r="AN757" s="24">
        <f t="shared" si="877"/>
        <v>0.66210950269082203</v>
      </c>
      <c r="AO757" s="24">
        <v>0.38685428594539001</v>
      </c>
      <c r="AP757" s="24">
        <f t="shared" si="878"/>
        <v>0.61314571405460994</v>
      </c>
      <c r="AQ757" s="24">
        <v>0.25883252574536098</v>
      </c>
      <c r="AR757" s="24">
        <f t="shared" si="879"/>
        <v>0.74116747425463902</v>
      </c>
      <c r="AS757" s="24">
        <f t="shared" si="880"/>
        <v>0.31278550177615094</v>
      </c>
      <c r="AT757" s="25">
        <f t="shared" si="925"/>
        <v>0.68721449822384906</v>
      </c>
      <c r="AU757" s="213">
        <v>0.35229072911264703</v>
      </c>
      <c r="AV757" s="213">
        <f t="shared" si="881"/>
        <v>0.64770927088735297</v>
      </c>
      <c r="AW757" s="213">
        <v>0.40374334029761499</v>
      </c>
      <c r="AX757" s="213">
        <f t="shared" ref="AX757" si="935">1-AW757</f>
        <v>0.59625665970238506</v>
      </c>
      <c r="AY757" s="213">
        <v>0.28502943595059799</v>
      </c>
      <c r="AZ757" s="213">
        <f t="shared" si="892"/>
        <v>0.71497056404940196</v>
      </c>
      <c r="BA757" s="213">
        <f t="shared" si="883"/>
        <v>0.33318463483064714</v>
      </c>
      <c r="BB757" s="213">
        <f t="shared" si="884"/>
        <v>0.66681536516935291</v>
      </c>
      <c r="BC757" s="38">
        <v>0.33256949446388401</v>
      </c>
      <c r="BD757" s="38">
        <f t="shared" si="885"/>
        <v>0.66743050553611605</v>
      </c>
      <c r="BE757" s="38">
        <v>0.39056652138023801</v>
      </c>
      <c r="BF757" s="38">
        <f t="shared" si="885"/>
        <v>0.60943347861976194</v>
      </c>
      <c r="BG757" s="38">
        <v>0.28613327955318302</v>
      </c>
      <c r="BH757" s="38">
        <f t="shared" si="886"/>
        <v>0.71386672044681698</v>
      </c>
      <c r="BI757" s="38">
        <v>0.32454815179572299</v>
      </c>
      <c r="BJ757" s="38">
        <v>0.67545184820427706</v>
      </c>
      <c r="BK757" s="39">
        <v>0.32490999486953098</v>
      </c>
      <c r="BL757" s="39">
        <f t="shared" si="887"/>
        <v>0.67509000513046902</v>
      </c>
      <c r="BM757" s="39">
        <v>0.38271635631995199</v>
      </c>
      <c r="BN757" s="39">
        <f t="shared" si="888"/>
        <v>0.61728364368004796</v>
      </c>
      <c r="BO757" s="39">
        <v>0.27677105924010797</v>
      </c>
      <c r="BP757" s="39">
        <f t="shared" si="876"/>
        <v>0.72322894075989197</v>
      </c>
      <c r="BQ757" s="39">
        <v>0.31606154761359329</v>
      </c>
      <c r="BR757" s="39">
        <f t="shared" si="889"/>
        <v>0.68393845238640671</v>
      </c>
      <c r="BS757" s="48">
        <v>0.91071124815893578</v>
      </c>
      <c r="BT757" s="49">
        <v>8.9288751841064204E-2</v>
      </c>
      <c r="BU757" s="219"/>
      <c r="CP757" s="21"/>
      <c r="CR757" s="21"/>
      <c r="CS757" s="22"/>
      <c r="CT757" s="22"/>
    </row>
    <row r="758" spans="38:98" x14ac:dyDescent="0.25">
      <c r="AL758" s="6">
        <v>751</v>
      </c>
      <c r="AM758" s="24">
        <v>0.33815653862200601</v>
      </c>
      <c r="AN758" s="24">
        <f t="shared" si="877"/>
        <v>0.66184346137799399</v>
      </c>
      <c r="AO758" s="24">
        <v>0.387101846504807</v>
      </c>
      <c r="AP758" s="24">
        <f t="shared" si="878"/>
        <v>0.61289815349519294</v>
      </c>
      <c r="AQ758" s="24">
        <v>0.25915807544491098</v>
      </c>
      <c r="AR758" s="24">
        <f t="shared" si="879"/>
        <v>0.74084192455508902</v>
      </c>
      <c r="AS758" s="24">
        <f t="shared" si="880"/>
        <v>0.31307466637358655</v>
      </c>
      <c r="AT758" s="25">
        <f t="shared" si="925"/>
        <v>0.6869253336264135</v>
      </c>
      <c r="AU758" s="213">
        <v>0.35257405024906702</v>
      </c>
      <c r="AV758" s="213">
        <f t="shared" si="881"/>
        <v>0.64742594975093293</v>
      </c>
      <c r="AW758" s="213">
        <v>0.40401349025982702</v>
      </c>
      <c r="AX758" s="213">
        <f t="shared" ref="AX758" si="936">1-AW758</f>
        <v>0.59598650974017298</v>
      </c>
      <c r="AY758" s="213">
        <v>0.28538787702725299</v>
      </c>
      <c r="AZ758" s="213">
        <f t="shared" si="892"/>
        <v>0.71461212297274701</v>
      </c>
      <c r="BA758" s="213">
        <f t="shared" si="883"/>
        <v>0.33349948176950739</v>
      </c>
      <c r="BB758" s="213">
        <f t="shared" si="884"/>
        <v>0.66650051823049261</v>
      </c>
      <c r="BC758" s="38">
        <v>0.33284402749214598</v>
      </c>
      <c r="BD758" s="38">
        <f t="shared" si="885"/>
        <v>0.66715597250785397</v>
      </c>
      <c r="BE758" s="38">
        <v>0.39082031550667101</v>
      </c>
      <c r="BF758" s="38">
        <f t="shared" si="885"/>
        <v>0.60917968449332904</v>
      </c>
      <c r="BG758" s="38">
        <v>0.28649126146051102</v>
      </c>
      <c r="BH758" s="38">
        <f t="shared" si="886"/>
        <v>0.71350873853948893</v>
      </c>
      <c r="BI758" s="38">
        <v>0.32485630136093469</v>
      </c>
      <c r="BJ758" s="38">
        <v>0.67514369863906531</v>
      </c>
      <c r="BK758" s="39">
        <v>0.32517777679224003</v>
      </c>
      <c r="BL758" s="39">
        <f t="shared" si="887"/>
        <v>0.67482222320775997</v>
      </c>
      <c r="BM758" s="39">
        <v>0.38296654566725802</v>
      </c>
      <c r="BN758" s="39">
        <f t="shared" si="888"/>
        <v>0.61703345433274204</v>
      </c>
      <c r="BO758" s="39">
        <v>0.27711935395436799</v>
      </c>
      <c r="BP758" s="39">
        <f t="shared" si="876"/>
        <v>0.72288064604563207</v>
      </c>
      <c r="BQ758" s="39">
        <v>0.316362319128073</v>
      </c>
      <c r="BR758" s="39">
        <f t="shared" si="889"/>
        <v>0.68363768087192711</v>
      </c>
      <c r="BS758" s="48">
        <v>0.91082424568078757</v>
      </c>
      <c r="BT758" s="49">
        <v>8.9175754319212402E-2</v>
      </c>
      <c r="BU758" s="219"/>
      <c r="CP758" s="21"/>
      <c r="CR758" s="21"/>
      <c r="CS758" s="22"/>
      <c r="CT758" s="22"/>
    </row>
    <row r="759" spans="38:98" x14ac:dyDescent="0.25">
      <c r="AL759" s="6">
        <v>752</v>
      </c>
      <c r="AM759" s="24">
        <v>0.338422397223755</v>
      </c>
      <c r="AN759" s="24">
        <f t="shared" si="877"/>
        <v>0.661577602776245</v>
      </c>
      <c r="AO759" s="24">
        <v>0.38734922648016201</v>
      </c>
      <c r="AP759" s="24">
        <f t="shared" si="878"/>
        <v>0.61265077351983799</v>
      </c>
      <c r="AQ759" s="24">
        <v>0.259483535699358</v>
      </c>
      <c r="AR759" s="24">
        <f t="shared" si="879"/>
        <v>0.740516464300642</v>
      </c>
      <c r="AS759" s="24">
        <f t="shared" si="880"/>
        <v>0.31336369165150602</v>
      </c>
      <c r="AT759" s="25">
        <f t="shared" si="925"/>
        <v>0.6866363083484941</v>
      </c>
      <c r="AU759" s="213">
        <v>0.35285715713175703</v>
      </c>
      <c r="AV759" s="213">
        <f t="shared" si="881"/>
        <v>0.64714284286824297</v>
      </c>
      <c r="AW759" s="213">
        <v>0.40428343117794302</v>
      </c>
      <c r="AX759" s="213">
        <f t="shared" ref="AX759" si="937">1-AW759</f>
        <v>0.59571656882205692</v>
      </c>
      <c r="AY759" s="213">
        <v>0.28574619736379397</v>
      </c>
      <c r="AZ759" s="213">
        <f t="shared" si="892"/>
        <v>0.71425380263620597</v>
      </c>
      <c r="BA759" s="213">
        <f t="shared" si="883"/>
        <v>0.33381415866911679</v>
      </c>
      <c r="BB759" s="213">
        <f t="shared" si="884"/>
        <v>0.66618584133088321</v>
      </c>
      <c r="BC759" s="38">
        <v>0.33311832614982501</v>
      </c>
      <c r="BD759" s="38">
        <f t="shared" si="885"/>
        <v>0.66688167385017505</v>
      </c>
      <c r="BE759" s="38">
        <v>0.39107389774226198</v>
      </c>
      <c r="BF759" s="38">
        <f t="shared" si="885"/>
        <v>0.60892610225773802</v>
      </c>
      <c r="BG759" s="38">
        <v>0.28684910677780701</v>
      </c>
      <c r="BH759" s="38">
        <f t="shared" si="886"/>
        <v>0.71315089322219305</v>
      </c>
      <c r="BI759" s="38">
        <v>0.32516426670495724</v>
      </c>
      <c r="BJ759" s="38">
        <v>0.67483573329504276</v>
      </c>
      <c r="BK759" s="39">
        <v>0.325445315032868</v>
      </c>
      <c r="BL759" s="39">
        <f t="shared" si="887"/>
        <v>0.674554684967132</v>
      </c>
      <c r="BM759" s="39">
        <v>0.38321654854446502</v>
      </c>
      <c r="BN759" s="39">
        <f t="shared" si="888"/>
        <v>0.61678345145553504</v>
      </c>
      <c r="BO759" s="39">
        <v>0.277467501042791</v>
      </c>
      <c r="BP759" s="39">
        <f t="shared" si="876"/>
        <v>0.72253249895720906</v>
      </c>
      <c r="BQ759" s="39">
        <v>0.31666290430509991</v>
      </c>
      <c r="BR759" s="39">
        <f t="shared" si="889"/>
        <v>0.68333709569490009</v>
      </c>
      <c r="BS759" s="48">
        <v>0.91093691824970502</v>
      </c>
      <c r="BT759" s="49">
        <v>8.9063081750294995E-2</v>
      </c>
      <c r="BU759" s="219"/>
      <c r="CP759" s="21"/>
      <c r="CR759" s="21"/>
      <c r="CS759" s="22"/>
      <c r="CT759" s="22"/>
    </row>
    <row r="760" spans="38:98" x14ac:dyDescent="0.25">
      <c r="AL760" s="6">
        <v>753</v>
      </c>
      <c r="AM760" s="24">
        <v>0.33868807470922802</v>
      </c>
      <c r="AN760" s="24">
        <f t="shared" si="877"/>
        <v>0.66131192529077198</v>
      </c>
      <c r="AO760" s="24">
        <v>0.38759642530520699</v>
      </c>
      <c r="AP760" s="24">
        <f t="shared" si="878"/>
        <v>0.61240357469479301</v>
      </c>
      <c r="AQ760" s="24">
        <v>0.25980890648622701</v>
      </c>
      <c r="AR760" s="24">
        <f t="shared" si="879"/>
        <v>0.74019109351377299</v>
      </c>
      <c r="AS760" s="24">
        <f t="shared" si="880"/>
        <v>0.31365257796372276</v>
      </c>
      <c r="AT760" s="25">
        <f t="shared" si="925"/>
        <v>0.6863474220362773</v>
      </c>
      <c r="AU760" s="213">
        <v>0.35314005005025301</v>
      </c>
      <c r="AV760" s="213">
        <f t="shared" si="881"/>
        <v>0.64685994994974694</v>
      </c>
      <c r="AW760" s="213">
        <v>0.40455316331933899</v>
      </c>
      <c r="AX760" s="213">
        <f t="shared" ref="AX760" si="938">1-AW760</f>
        <v>0.59544683668066101</v>
      </c>
      <c r="AY760" s="213">
        <v>0.28610439677933902</v>
      </c>
      <c r="AZ760" s="213">
        <f t="shared" si="892"/>
        <v>0.71389560322066092</v>
      </c>
      <c r="BA760" s="213">
        <f t="shared" si="883"/>
        <v>0.33412866559752236</v>
      </c>
      <c r="BB760" s="213">
        <f t="shared" si="884"/>
        <v>0.66587133440247759</v>
      </c>
      <c r="BC760" s="38">
        <v>0.3333923899756</v>
      </c>
      <c r="BD760" s="38">
        <f t="shared" si="885"/>
        <v>0.66660761002440005</v>
      </c>
      <c r="BE760" s="38">
        <v>0.39132726825734698</v>
      </c>
      <c r="BF760" s="38">
        <f t="shared" si="885"/>
        <v>0.60867273174265302</v>
      </c>
      <c r="BG760" s="38">
        <v>0.28720681530782399</v>
      </c>
      <c r="BH760" s="38">
        <f t="shared" si="886"/>
        <v>0.71279318469217601</v>
      </c>
      <c r="BI760" s="38">
        <v>0.32547204763322485</v>
      </c>
      <c r="BJ760" s="38">
        <v>0.67452795236677521</v>
      </c>
      <c r="BK760" s="39">
        <v>0.32571260956179798</v>
      </c>
      <c r="BL760" s="39">
        <f t="shared" si="887"/>
        <v>0.67428739043820207</v>
      </c>
      <c r="BM760" s="39">
        <v>0.38346636508433701</v>
      </c>
      <c r="BN760" s="39">
        <f t="shared" si="888"/>
        <v>0.61653363491566293</v>
      </c>
      <c r="BO760" s="39">
        <v>0.277815500252659</v>
      </c>
      <c r="BP760" s="39">
        <f t="shared" si="876"/>
        <v>0.722184499747341</v>
      </c>
      <c r="BQ760" s="39">
        <v>0.31696330304977804</v>
      </c>
      <c r="BR760" s="39">
        <f t="shared" si="889"/>
        <v>0.68303669695022196</v>
      </c>
      <c r="BS760" s="48">
        <v>0.91104926775053985</v>
      </c>
      <c r="BT760" s="49">
        <v>8.8950732249460193E-2</v>
      </c>
      <c r="BU760" s="219"/>
      <c r="CP760" s="21"/>
      <c r="CR760" s="21"/>
      <c r="CS760" s="22"/>
      <c r="CT760" s="22"/>
    </row>
    <row r="761" spans="38:98" x14ac:dyDescent="0.25">
      <c r="AL761" s="6">
        <v>754</v>
      </c>
      <c r="AM761" s="24">
        <v>0.33895357267322601</v>
      </c>
      <c r="AN761" s="24">
        <f t="shared" si="877"/>
        <v>0.66104642732677399</v>
      </c>
      <c r="AO761" s="24">
        <v>0.387843442413696</v>
      </c>
      <c r="AP761" s="24">
        <f t="shared" si="878"/>
        <v>0.61215655758630394</v>
      </c>
      <c r="AQ761" s="24">
        <v>0.26013418778304598</v>
      </c>
      <c r="AR761" s="24">
        <f t="shared" si="879"/>
        <v>0.73986581221695402</v>
      </c>
      <c r="AS761" s="24">
        <f t="shared" si="880"/>
        <v>0.31394132566405131</v>
      </c>
      <c r="AT761" s="25">
        <f t="shared" si="925"/>
        <v>0.68605867433594869</v>
      </c>
      <c r="AU761" s="213">
        <v>0.35342272929408902</v>
      </c>
      <c r="AV761" s="213">
        <f t="shared" si="881"/>
        <v>0.64657727070591098</v>
      </c>
      <c r="AW761" s="213">
        <v>0.40482268695139401</v>
      </c>
      <c r="AX761" s="213">
        <f t="shared" ref="AX761" si="939">1-AW761</f>
        <v>0.59517731304860599</v>
      </c>
      <c r="AY761" s="213">
        <v>0.28646247509300898</v>
      </c>
      <c r="AZ761" s="213">
        <f t="shared" si="892"/>
        <v>0.71353752490699107</v>
      </c>
      <c r="BA761" s="213">
        <f t="shared" si="883"/>
        <v>0.33444300262277238</v>
      </c>
      <c r="BB761" s="213">
        <f t="shared" si="884"/>
        <v>0.66555699737722773</v>
      </c>
      <c r="BC761" s="38">
        <v>0.33366621850814698</v>
      </c>
      <c r="BD761" s="38">
        <f t="shared" si="885"/>
        <v>0.66633378149185307</v>
      </c>
      <c r="BE761" s="38">
        <v>0.39158042722226</v>
      </c>
      <c r="BF761" s="38">
        <f t="shared" si="885"/>
        <v>0.60841957277773995</v>
      </c>
      <c r="BG761" s="38">
        <v>0.28756438685331498</v>
      </c>
      <c r="BH761" s="38">
        <f t="shared" si="886"/>
        <v>0.71243561314668502</v>
      </c>
      <c r="BI761" s="38">
        <v>0.32577964395117026</v>
      </c>
      <c r="BJ761" s="38">
        <v>0.67422035604882979</v>
      </c>
      <c r="BK761" s="39">
        <v>0.325979660349417</v>
      </c>
      <c r="BL761" s="39">
        <f t="shared" si="887"/>
        <v>0.67402033965058306</v>
      </c>
      <c r="BM761" s="39">
        <v>0.38371599541963802</v>
      </c>
      <c r="BN761" s="39">
        <f t="shared" si="888"/>
        <v>0.61628400458036192</v>
      </c>
      <c r="BO761" s="39">
        <v>0.27816335133125197</v>
      </c>
      <c r="BP761" s="39">
        <f t="shared" si="876"/>
        <v>0.72183664866874797</v>
      </c>
      <c r="BQ761" s="39">
        <v>0.31726351526721192</v>
      </c>
      <c r="BR761" s="39">
        <f t="shared" si="889"/>
        <v>0.68273648473278814</v>
      </c>
      <c r="BS761" s="48">
        <v>0.91116129606814344</v>
      </c>
      <c r="BT761" s="49">
        <v>8.8838703931856597E-2</v>
      </c>
      <c r="BU761" s="219"/>
      <c r="CP761" s="21"/>
      <c r="CR761" s="21"/>
      <c r="CS761" s="22"/>
      <c r="CT761" s="22"/>
    </row>
    <row r="762" spans="38:98" x14ac:dyDescent="0.25">
      <c r="AL762" s="6">
        <v>755</v>
      </c>
      <c r="AM762" s="24">
        <v>0.339218892710553</v>
      </c>
      <c r="AN762" s="24">
        <f t="shared" si="877"/>
        <v>0.66078110728944695</v>
      </c>
      <c r="AO762" s="24">
        <v>0.388090277239381</v>
      </c>
      <c r="AP762" s="24">
        <f t="shared" si="878"/>
        <v>0.61190972276061895</v>
      </c>
      <c r="AQ762" s="24">
        <v>0.260459379567342</v>
      </c>
      <c r="AR762" s="24">
        <f t="shared" si="879"/>
        <v>0.739540620432658</v>
      </c>
      <c r="AS762" s="24">
        <f t="shared" si="880"/>
        <v>0.31422993510630637</v>
      </c>
      <c r="AT762" s="25">
        <f t="shared" si="925"/>
        <v>0.68577006489369363</v>
      </c>
      <c r="AU762" s="213">
        <v>0.35370519515280002</v>
      </c>
      <c r="AV762" s="213">
        <f t="shared" si="881"/>
        <v>0.64629480484719992</v>
      </c>
      <c r="AW762" s="213">
        <v>0.40509200234148501</v>
      </c>
      <c r="AX762" s="213">
        <f t="shared" ref="AX762" si="940">1-AW762</f>
        <v>0.59490799765851499</v>
      </c>
      <c r="AY762" s="213">
        <v>0.286820432123925</v>
      </c>
      <c r="AZ762" s="213">
        <f t="shared" si="892"/>
        <v>0.71317956787607506</v>
      </c>
      <c r="BA762" s="213">
        <f t="shared" si="883"/>
        <v>0.33475716981291503</v>
      </c>
      <c r="BB762" s="213">
        <f t="shared" si="884"/>
        <v>0.66524283018708497</v>
      </c>
      <c r="BC762" s="38">
        <v>0.33393981128614603</v>
      </c>
      <c r="BD762" s="38">
        <f t="shared" si="885"/>
        <v>0.66606018871385397</v>
      </c>
      <c r="BE762" s="38">
        <v>0.39183337480733899</v>
      </c>
      <c r="BF762" s="38">
        <f t="shared" si="885"/>
        <v>0.60816662519266096</v>
      </c>
      <c r="BG762" s="38">
        <v>0.28792182121703402</v>
      </c>
      <c r="BH762" s="38">
        <f t="shared" si="886"/>
        <v>0.71207817878296598</v>
      </c>
      <c r="BI762" s="38">
        <v>0.32608705546422889</v>
      </c>
      <c r="BJ762" s="38">
        <v>0.67391294453577111</v>
      </c>
      <c r="BK762" s="39">
        <v>0.32624646736610902</v>
      </c>
      <c r="BL762" s="39">
        <f t="shared" si="887"/>
        <v>0.67375353263389104</v>
      </c>
      <c r="BM762" s="39">
        <v>0.38396543968313401</v>
      </c>
      <c r="BN762" s="39">
        <f t="shared" si="888"/>
        <v>0.61603456031686599</v>
      </c>
      <c r="BO762" s="39">
        <v>0.27851105402585002</v>
      </c>
      <c r="BP762" s="39">
        <f t="shared" si="876"/>
        <v>0.72148894597415003</v>
      </c>
      <c r="BQ762" s="39">
        <v>0.3175635408625056</v>
      </c>
      <c r="BR762" s="39">
        <f t="shared" si="889"/>
        <v>0.68243645913749451</v>
      </c>
      <c r="BS762" s="48">
        <v>0.91127300508736786</v>
      </c>
      <c r="BT762" s="49">
        <v>8.8726994912632196E-2</v>
      </c>
      <c r="BU762" s="219"/>
      <c r="CP762" s="21"/>
      <c r="CR762" s="21"/>
      <c r="CS762" s="22"/>
      <c r="CT762" s="22"/>
    </row>
    <row r="763" spans="38:98" x14ac:dyDescent="0.25">
      <c r="AL763" s="6">
        <v>756</v>
      </c>
      <c r="AM763" s="24">
        <v>0.33948403641600899</v>
      </c>
      <c r="AN763" s="24">
        <f t="shared" si="877"/>
        <v>0.66051596358399101</v>
      </c>
      <c r="AO763" s="24">
        <v>0.38833692921601598</v>
      </c>
      <c r="AP763" s="24">
        <f t="shared" si="878"/>
        <v>0.61166307078398408</v>
      </c>
      <c r="AQ763" s="24">
        <v>0.26078448181664199</v>
      </c>
      <c r="AR763" s="24">
        <f t="shared" si="879"/>
        <v>0.73921551818335796</v>
      </c>
      <c r="AS763" s="24">
        <f t="shared" si="880"/>
        <v>0.31451840664430181</v>
      </c>
      <c r="AT763" s="25">
        <f t="shared" si="925"/>
        <v>0.68548159335569814</v>
      </c>
      <c r="AU763" s="213">
        <v>0.35398744791592102</v>
      </c>
      <c r="AV763" s="213">
        <f t="shared" si="881"/>
        <v>0.64601255208407893</v>
      </c>
      <c r="AW763" s="213">
        <v>0.40536110975699202</v>
      </c>
      <c r="AX763" s="213">
        <f t="shared" ref="AX763" si="941">1-AW763</f>
        <v>0.59463889024300798</v>
      </c>
      <c r="AY763" s="213">
        <v>0.28717826769120702</v>
      </c>
      <c r="AZ763" s="213">
        <f t="shared" si="892"/>
        <v>0.71282173230879298</v>
      </c>
      <c r="BA763" s="213">
        <f t="shared" si="883"/>
        <v>0.33507116723599895</v>
      </c>
      <c r="BB763" s="213">
        <f t="shared" si="884"/>
        <v>0.66492883276400105</v>
      </c>
      <c r="BC763" s="38">
        <v>0.33421316784827299</v>
      </c>
      <c r="BD763" s="38">
        <f t="shared" si="885"/>
        <v>0.66578683215172707</v>
      </c>
      <c r="BE763" s="38">
        <v>0.39208611118291797</v>
      </c>
      <c r="BF763" s="38">
        <f t="shared" si="885"/>
        <v>0.60791388881708208</v>
      </c>
      <c r="BG763" s="38">
        <v>0.28827911820173302</v>
      </c>
      <c r="BH763" s="38">
        <f t="shared" si="886"/>
        <v>0.71172088179826698</v>
      </c>
      <c r="BI763" s="38">
        <v>0.32639428197783293</v>
      </c>
      <c r="BJ763" s="38">
        <v>0.67360571802216707</v>
      </c>
      <c r="BK763" s="39">
        <v>0.326513030582259</v>
      </c>
      <c r="BL763" s="39">
        <f t="shared" si="887"/>
        <v>0.673486969417741</v>
      </c>
      <c r="BM763" s="39">
        <v>0.38421469800758801</v>
      </c>
      <c r="BN763" s="39">
        <f t="shared" si="888"/>
        <v>0.61578530199241199</v>
      </c>
      <c r="BO763" s="39">
        <v>0.27885860808373297</v>
      </c>
      <c r="BP763" s="39">
        <f t="shared" si="876"/>
        <v>0.72114139191626703</v>
      </c>
      <c r="BQ763" s="39">
        <v>0.31786337974076273</v>
      </c>
      <c r="BR763" s="39">
        <f t="shared" si="889"/>
        <v>0.68213662025923738</v>
      </c>
      <c r="BS763" s="48">
        <v>0.91138439669306448</v>
      </c>
      <c r="BT763" s="49">
        <v>8.8615603306935506E-2</v>
      </c>
      <c r="BU763" s="219"/>
      <c r="CP763" s="21"/>
      <c r="CR763" s="21"/>
      <c r="CS763" s="22"/>
      <c r="CT763" s="22"/>
    </row>
    <row r="764" spans="38:98" x14ac:dyDescent="0.25">
      <c r="AL764" s="6">
        <v>757</v>
      </c>
      <c r="AM764" s="24">
        <v>0.33974900538439801</v>
      </c>
      <c r="AN764" s="24">
        <f t="shared" si="877"/>
        <v>0.66025099461560199</v>
      </c>
      <c r="AO764" s="24">
        <v>0.38858339777735401</v>
      </c>
      <c r="AP764" s="24">
        <f t="shared" si="878"/>
        <v>0.61141660222264593</v>
      </c>
      <c r="AQ764" s="24">
        <v>0.26110949450847298</v>
      </c>
      <c r="AR764" s="24">
        <f t="shared" si="879"/>
        <v>0.73889050549152702</v>
      </c>
      <c r="AS764" s="24">
        <f t="shared" si="880"/>
        <v>0.31480674063185238</v>
      </c>
      <c r="AT764" s="25">
        <f t="shared" si="925"/>
        <v>0.68519325936814757</v>
      </c>
      <c r="AU764" s="213">
        <v>0.35426948787298701</v>
      </c>
      <c r="AV764" s="213">
        <f t="shared" si="881"/>
        <v>0.64573051212701293</v>
      </c>
      <c r="AW764" s="213">
        <v>0.40563000946529199</v>
      </c>
      <c r="AX764" s="213">
        <f t="shared" ref="AX764" si="942">1-AW764</f>
        <v>0.59436999053470796</v>
      </c>
      <c r="AY764" s="213">
        <v>0.28753598161397498</v>
      </c>
      <c r="AZ764" s="213">
        <f t="shared" si="892"/>
        <v>0.71246401838602502</v>
      </c>
      <c r="BA764" s="213">
        <f t="shared" si="883"/>
        <v>0.33538499496007163</v>
      </c>
      <c r="BB764" s="213">
        <f t="shared" si="884"/>
        <v>0.66461500503992843</v>
      </c>
      <c r="BC764" s="38">
        <v>0.33448628773320799</v>
      </c>
      <c r="BD764" s="38">
        <f t="shared" si="885"/>
        <v>0.66551371226679201</v>
      </c>
      <c r="BE764" s="38">
        <v>0.39233863651933398</v>
      </c>
      <c r="BF764" s="38">
        <f t="shared" si="885"/>
        <v>0.60766136348066602</v>
      </c>
      <c r="BG764" s="38">
        <v>0.28863627761016503</v>
      </c>
      <c r="BH764" s="38">
        <f t="shared" si="886"/>
        <v>0.71136372238983503</v>
      </c>
      <c r="BI764" s="38">
        <v>0.32670132329741719</v>
      </c>
      <c r="BJ764" s="38">
        <v>0.67329867670258281</v>
      </c>
      <c r="BK764" s="39">
        <v>0.32677934996825198</v>
      </c>
      <c r="BL764" s="39">
        <f t="shared" si="887"/>
        <v>0.67322065003174802</v>
      </c>
      <c r="BM764" s="39">
        <v>0.38446377052576602</v>
      </c>
      <c r="BN764" s="39">
        <f t="shared" si="888"/>
        <v>0.61553622947423392</v>
      </c>
      <c r="BO764" s="39">
        <v>0.27920601325218197</v>
      </c>
      <c r="BP764" s="39">
        <f t="shared" si="876"/>
        <v>0.72079398674781803</v>
      </c>
      <c r="BQ764" s="39">
        <v>0.31816303180708805</v>
      </c>
      <c r="BR764" s="39">
        <f t="shared" si="889"/>
        <v>0.68183696819291195</v>
      </c>
      <c r="BS764" s="48">
        <v>0.91149547277008536</v>
      </c>
      <c r="BT764" s="49">
        <v>8.8504527229914601E-2</v>
      </c>
      <c r="BU764" s="219"/>
      <c r="CP764" s="21"/>
      <c r="CR764" s="21"/>
      <c r="CS764" s="22"/>
      <c r="CT764" s="22"/>
    </row>
    <row r="765" spans="38:98" x14ac:dyDescent="0.25">
      <c r="AL765" s="6">
        <v>758</v>
      </c>
      <c r="AM765" s="24">
        <v>0.34001380121051999</v>
      </c>
      <c r="AN765" s="24">
        <f t="shared" si="877"/>
        <v>0.65998619878947995</v>
      </c>
      <c r="AO765" s="24">
        <v>0.38882968235714699</v>
      </c>
      <c r="AP765" s="24">
        <f t="shared" si="878"/>
        <v>0.61117031764285301</v>
      </c>
      <c r="AQ765" s="24">
        <v>0.26143441762036201</v>
      </c>
      <c r="AR765" s="24">
        <f t="shared" si="879"/>
        <v>0.73856558237963799</v>
      </c>
      <c r="AS765" s="24">
        <f t="shared" si="880"/>
        <v>0.3150949374227715</v>
      </c>
      <c r="AT765" s="25">
        <f t="shared" si="925"/>
        <v>0.68490506257722861</v>
      </c>
      <c r="AU765" s="213">
        <v>0.35455131531353301</v>
      </c>
      <c r="AV765" s="213">
        <f t="shared" si="881"/>
        <v>0.64544868468646699</v>
      </c>
      <c r="AW765" s="213">
        <v>0.40589870173376302</v>
      </c>
      <c r="AX765" s="213">
        <f t="shared" ref="AX765" si="943">1-AW765</f>
        <v>0.59410129826623703</v>
      </c>
      <c r="AY765" s="213">
        <v>0.28789357371135099</v>
      </c>
      <c r="AZ765" s="213">
        <f t="shared" si="892"/>
        <v>0.71210642628864895</v>
      </c>
      <c r="BA765" s="213">
        <f t="shared" si="883"/>
        <v>0.33569865305318219</v>
      </c>
      <c r="BB765" s="213">
        <f t="shared" si="884"/>
        <v>0.66430134694681775</v>
      </c>
      <c r="BC765" s="38">
        <v>0.334759170479627</v>
      </c>
      <c r="BD765" s="38">
        <f t="shared" si="885"/>
        <v>0.665240829520373</v>
      </c>
      <c r="BE765" s="38">
        <v>0.39259095098692098</v>
      </c>
      <c r="BF765" s="38">
        <f t="shared" si="885"/>
        <v>0.60740904901307902</v>
      </c>
      <c r="BG765" s="38">
        <v>0.28899329924508499</v>
      </c>
      <c r="BH765" s="38">
        <f t="shared" si="886"/>
        <v>0.71100670075491501</v>
      </c>
      <c r="BI765" s="38">
        <v>0.3270081792284153</v>
      </c>
      <c r="BJ765" s="38">
        <v>0.6729918207715847</v>
      </c>
      <c r="BK765" s="39">
        <v>0.32704542549447402</v>
      </c>
      <c r="BL765" s="39">
        <f t="shared" si="887"/>
        <v>0.67295457450552598</v>
      </c>
      <c r="BM765" s="39">
        <v>0.38471265737043298</v>
      </c>
      <c r="BN765" s="39">
        <f t="shared" si="888"/>
        <v>0.61528734262956708</v>
      </c>
      <c r="BO765" s="39">
        <v>0.27955326927847701</v>
      </c>
      <c r="BP765" s="39">
        <f t="shared" si="876"/>
        <v>0.72044673072152299</v>
      </c>
      <c r="BQ765" s="39">
        <v>0.31846249696658596</v>
      </c>
      <c r="BR765" s="39">
        <f t="shared" si="889"/>
        <v>0.68153750303341409</v>
      </c>
      <c r="BS765" s="48">
        <v>0.91160623520328188</v>
      </c>
      <c r="BT765" s="49">
        <v>8.8393764796718094E-2</v>
      </c>
      <c r="BU765" s="219"/>
      <c r="CP765" s="21"/>
      <c r="CR765" s="21"/>
      <c r="CS765" s="22"/>
      <c r="CT765" s="22"/>
    </row>
    <row r="766" spans="38:98" x14ac:dyDescent="0.25">
      <c r="AL766" s="6">
        <v>759</v>
      </c>
      <c r="AM766" s="24">
        <v>0.34027842548917903</v>
      </c>
      <c r="AN766" s="24">
        <f t="shared" si="877"/>
        <v>0.65972157451082092</v>
      </c>
      <c r="AO766" s="24">
        <v>0.38907578238915003</v>
      </c>
      <c r="AP766" s="24">
        <f t="shared" si="878"/>
        <v>0.61092421761085003</v>
      </c>
      <c r="AQ766" s="24">
        <v>0.261759251129836</v>
      </c>
      <c r="AR766" s="24">
        <f t="shared" si="879"/>
        <v>0.738240748870164</v>
      </c>
      <c r="AS766" s="24">
        <f t="shared" si="880"/>
        <v>0.31538299737087461</v>
      </c>
      <c r="AT766" s="25">
        <f t="shared" si="925"/>
        <v>0.68461700262912539</v>
      </c>
      <c r="AU766" s="213">
        <v>0.35483293052709403</v>
      </c>
      <c r="AV766" s="213">
        <f t="shared" si="881"/>
        <v>0.64516706947290592</v>
      </c>
      <c r="AW766" s="213">
        <v>0.40616718682978398</v>
      </c>
      <c r="AX766" s="213">
        <f t="shared" ref="AX766" si="944">1-AW766</f>
        <v>0.59383281317021597</v>
      </c>
      <c r="AY766" s="213">
        <v>0.28825104380245298</v>
      </c>
      <c r="AZ766" s="213">
        <f t="shared" si="892"/>
        <v>0.71174895619754697</v>
      </c>
      <c r="BA766" s="213">
        <f t="shared" si="883"/>
        <v>0.33601214158337783</v>
      </c>
      <c r="BB766" s="213">
        <f t="shared" si="884"/>
        <v>0.66398785841662211</v>
      </c>
      <c r="BC766" s="38">
        <v>0.33503181562620898</v>
      </c>
      <c r="BD766" s="38">
        <f t="shared" si="885"/>
        <v>0.66496818437379102</v>
      </c>
      <c r="BE766" s="38">
        <v>0.392843054756017</v>
      </c>
      <c r="BF766" s="38">
        <f t="shared" si="885"/>
        <v>0.607156945243983</v>
      </c>
      <c r="BG766" s="38">
        <v>0.28935018290924502</v>
      </c>
      <c r="BH766" s="38">
        <f t="shared" si="886"/>
        <v>0.71064981709075492</v>
      </c>
      <c r="BI766" s="38">
        <v>0.32731484957626145</v>
      </c>
      <c r="BJ766" s="38">
        <v>0.67268515042373855</v>
      </c>
      <c r="BK766" s="39">
        <v>0.32731125713130799</v>
      </c>
      <c r="BL766" s="39">
        <f t="shared" si="887"/>
        <v>0.67268874286869207</v>
      </c>
      <c r="BM766" s="39">
        <v>0.38496135867435199</v>
      </c>
      <c r="BN766" s="39">
        <f t="shared" si="888"/>
        <v>0.61503864132564801</v>
      </c>
      <c r="BO766" s="39">
        <v>0.27990037590989902</v>
      </c>
      <c r="BP766" s="39">
        <f t="shared" si="876"/>
        <v>0.72009962409010098</v>
      </c>
      <c r="BQ766" s="39">
        <v>0.31876177512435999</v>
      </c>
      <c r="BR766" s="39">
        <f t="shared" si="889"/>
        <v>0.68123822487564001</v>
      </c>
      <c r="BS766" s="48">
        <v>0.91171668587750576</v>
      </c>
      <c r="BT766" s="42">
        <v>8.8283314122494197E-2</v>
      </c>
      <c r="BU766" s="219"/>
      <c r="CP766" s="21"/>
      <c r="CR766" s="21"/>
      <c r="CS766" s="22"/>
      <c r="CT766" s="22"/>
    </row>
    <row r="767" spans="38:98" x14ac:dyDescent="0.25">
      <c r="AL767" s="6">
        <v>760</v>
      </c>
      <c r="AM767" s="24">
        <v>0.340542879815175</v>
      </c>
      <c r="AN767" s="24">
        <f t="shared" si="877"/>
        <v>0.65945712018482494</v>
      </c>
      <c r="AO767" s="24">
        <v>0.38932169730711402</v>
      </c>
      <c r="AP767" s="24">
        <f t="shared" si="878"/>
        <v>0.61067830269288592</v>
      </c>
      <c r="AQ767" s="24">
        <v>0.26208399501442198</v>
      </c>
      <c r="AR767" s="24">
        <f t="shared" si="879"/>
        <v>0.73791600498557797</v>
      </c>
      <c r="AS767" s="24">
        <f t="shared" si="880"/>
        <v>0.31567092082997461</v>
      </c>
      <c r="AT767" s="25">
        <f t="shared" si="925"/>
        <v>0.68432907917002539</v>
      </c>
      <c r="AU767" s="213">
        <v>0.35511433380320501</v>
      </c>
      <c r="AV767" s="213">
        <f t="shared" si="881"/>
        <v>0.64488566619679499</v>
      </c>
      <c r="AW767" s="213">
        <v>0.40643546502073202</v>
      </c>
      <c r="AX767" s="213">
        <f t="shared" ref="AX767" si="945">1-AW767</f>
        <v>0.59356453497926798</v>
      </c>
      <c r="AY767" s="213">
        <v>0.28860839170640301</v>
      </c>
      <c r="AZ767" s="213">
        <f t="shared" si="892"/>
        <v>0.71139160829359693</v>
      </c>
      <c r="BA767" s="213">
        <f t="shared" si="883"/>
        <v>0.33632546061870733</v>
      </c>
      <c r="BB767" s="213">
        <f t="shared" si="884"/>
        <v>0.66367453938129273</v>
      </c>
      <c r="BC767" s="38">
        <v>0.33530422271163102</v>
      </c>
      <c r="BD767" s="38">
        <f t="shared" si="885"/>
        <v>0.66469577728836904</v>
      </c>
      <c r="BE767" s="38">
        <v>0.39309494799695499</v>
      </c>
      <c r="BF767" s="38">
        <f t="shared" si="885"/>
        <v>0.60690505200304501</v>
      </c>
      <c r="BG767" s="38">
        <v>0.28970692840539802</v>
      </c>
      <c r="BH767" s="38">
        <f t="shared" si="886"/>
        <v>0.71029307159460198</v>
      </c>
      <c r="BI767" s="38">
        <v>0.32762133414638839</v>
      </c>
      <c r="BJ767" s="38">
        <v>0.67237866585361172</v>
      </c>
      <c r="BK767" s="39">
        <v>0.32757684484914001</v>
      </c>
      <c r="BL767" s="39">
        <f t="shared" si="887"/>
        <v>0.67242315515085993</v>
      </c>
      <c r="BM767" s="39">
        <v>0.38520987457028799</v>
      </c>
      <c r="BN767" s="39">
        <f t="shared" si="888"/>
        <v>0.61479012542971201</v>
      </c>
      <c r="BO767" s="39">
        <v>0.280247332893729</v>
      </c>
      <c r="BP767" s="39">
        <f t="shared" si="876"/>
        <v>0.71975266710627106</v>
      </c>
      <c r="BQ767" s="39">
        <v>0.31906086618551499</v>
      </c>
      <c r="BR767" s="39">
        <f t="shared" si="889"/>
        <v>0.68093913381448501</v>
      </c>
      <c r="BS767" s="48">
        <v>0.91182682667760895</v>
      </c>
      <c r="BT767" s="49">
        <v>8.8173173322391094E-2</v>
      </c>
      <c r="BU767" s="219"/>
      <c r="CP767" s="21"/>
      <c r="CR767" s="21"/>
      <c r="CS767" s="22"/>
      <c r="CT767" s="22"/>
    </row>
    <row r="768" spans="38:98" x14ac:dyDescent="0.25">
      <c r="AL768" s="6">
        <v>761</v>
      </c>
      <c r="AM768" s="24">
        <v>0.34080716578331199</v>
      </c>
      <c r="AN768" s="24">
        <f t="shared" si="877"/>
        <v>0.65919283421668795</v>
      </c>
      <c r="AO768" s="24">
        <v>0.38956742654479398</v>
      </c>
      <c r="AP768" s="24">
        <f t="shared" si="878"/>
        <v>0.61043257345520607</v>
      </c>
      <c r="AQ768" s="24">
        <v>0.26240864925164697</v>
      </c>
      <c r="AR768" s="24">
        <f t="shared" si="879"/>
        <v>0.73759135074835303</v>
      </c>
      <c r="AS768" s="24">
        <f t="shared" si="880"/>
        <v>0.31595870815388694</v>
      </c>
      <c r="AT768" s="25">
        <f t="shared" si="925"/>
        <v>0.68404129184611306</v>
      </c>
      <c r="AU768" s="213">
        <v>0.35539552543140202</v>
      </c>
      <c r="AV768" s="213">
        <f t="shared" si="881"/>
        <v>0.64460447456859793</v>
      </c>
      <c r="AW768" s="213">
        <v>0.406703536573986</v>
      </c>
      <c r="AX768" s="213">
        <f t="shared" ref="AX768" si="946">1-AW768</f>
        <v>0.59329646342601405</v>
      </c>
      <c r="AY768" s="213">
        <v>0.288965617242321</v>
      </c>
      <c r="AZ768" s="213">
        <f t="shared" si="892"/>
        <v>0.71103438275767905</v>
      </c>
      <c r="BA768" s="213">
        <f t="shared" si="883"/>
        <v>0.33663861022721908</v>
      </c>
      <c r="BB768" s="213">
        <f t="shared" si="884"/>
        <v>0.66336138977278103</v>
      </c>
      <c r="BC768" s="38">
        <v>0.33557639127457201</v>
      </c>
      <c r="BD768" s="38">
        <f t="shared" si="885"/>
        <v>0.66442360872542805</v>
      </c>
      <c r="BE768" s="38">
        <v>0.39334663088007299</v>
      </c>
      <c r="BF768" s="38">
        <f t="shared" si="885"/>
        <v>0.60665336911992696</v>
      </c>
      <c r="BG768" s="38">
        <v>0.29006353553629699</v>
      </c>
      <c r="BH768" s="38">
        <f t="shared" si="886"/>
        <v>0.70993646446370295</v>
      </c>
      <c r="BI768" s="38">
        <v>0.32792763274423076</v>
      </c>
      <c r="BJ768" s="38">
        <v>0.67207236725576935</v>
      </c>
      <c r="BK768" s="39">
        <v>0.32784218861835501</v>
      </c>
      <c r="BL768" s="39">
        <f t="shared" si="887"/>
        <v>0.67215781138164499</v>
      </c>
      <c r="BM768" s="39">
        <v>0.38545820519100699</v>
      </c>
      <c r="BN768" s="39">
        <f t="shared" si="888"/>
        <v>0.61454179480899307</v>
      </c>
      <c r="BO768" s="39">
        <v>0.28059413997724503</v>
      </c>
      <c r="BP768" s="39">
        <f t="shared" si="876"/>
        <v>0.71940586002275497</v>
      </c>
      <c r="BQ768" s="39">
        <v>0.31935977005515437</v>
      </c>
      <c r="BR768" s="39">
        <f t="shared" si="889"/>
        <v>0.68064022994484563</v>
      </c>
      <c r="BS768" s="48">
        <v>0.91193665948844282</v>
      </c>
      <c r="BT768" s="49">
        <v>8.8063340511557203E-2</v>
      </c>
      <c r="BU768" s="219"/>
      <c r="CP768" s="21"/>
      <c r="CR768" s="21"/>
      <c r="CS768" s="22"/>
      <c r="CT768" s="22"/>
    </row>
    <row r="769" spans="38:98" x14ac:dyDescent="0.25">
      <c r="AL769" s="6">
        <v>762</v>
      </c>
      <c r="AM769" s="24">
        <v>0.34107128498839201</v>
      </c>
      <c r="AN769" s="24">
        <f t="shared" si="877"/>
        <v>0.65892871501160799</v>
      </c>
      <c r="AO769" s="24">
        <v>0.38981296953594102</v>
      </c>
      <c r="AP769" s="24">
        <f t="shared" si="878"/>
        <v>0.61018703046405898</v>
      </c>
      <c r="AQ769" s="24">
        <v>0.26273321381903803</v>
      </c>
      <c r="AR769" s="24">
        <f t="shared" si="879"/>
        <v>0.73726678618096197</v>
      </c>
      <c r="AS769" s="24">
        <f t="shared" si="880"/>
        <v>0.31624635969642545</v>
      </c>
      <c r="AT769" s="25">
        <f t="shared" si="925"/>
        <v>0.68375364030357466</v>
      </c>
      <c r="AU769" s="213">
        <v>0.355676505701218</v>
      </c>
      <c r="AV769" s="213">
        <f t="shared" si="881"/>
        <v>0.644323494298782</v>
      </c>
      <c r="AW769" s="213">
        <v>0.40697140175692398</v>
      </c>
      <c r="AX769" s="213">
        <f t="shared" ref="AX769" si="947">1-AW769</f>
        <v>0.59302859824307608</v>
      </c>
      <c r="AY769" s="213">
        <v>0.28932272022932698</v>
      </c>
      <c r="AZ769" s="213">
        <f t="shared" si="892"/>
        <v>0.71067727977067308</v>
      </c>
      <c r="BA769" s="213">
        <f t="shared" si="883"/>
        <v>0.33695159047696049</v>
      </c>
      <c r="BB769" s="213">
        <f t="shared" si="884"/>
        <v>0.66304840952303956</v>
      </c>
      <c r="BC769" s="38">
        <v>0.33584832085370903</v>
      </c>
      <c r="BD769" s="38">
        <f t="shared" si="885"/>
        <v>0.66415167914629092</v>
      </c>
      <c r="BE769" s="38">
        <v>0.39359810357570602</v>
      </c>
      <c r="BF769" s="38">
        <f t="shared" si="885"/>
        <v>0.60640189642429398</v>
      </c>
      <c r="BG769" s="38">
        <v>0.29042000410469498</v>
      </c>
      <c r="BH769" s="38">
        <f t="shared" si="886"/>
        <v>0.70957999589530507</v>
      </c>
      <c r="BI769" s="38">
        <v>0.32823374517522191</v>
      </c>
      <c r="BJ769" s="38">
        <v>0.67176625482477814</v>
      </c>
      <c r="BK769" s="39">
        <v>0.32810728840933701</v>
      </c>
      <c r="BL769" s="39">
        <f t="shared" si="887"/>
        <v>0.67189271159066299</v>
      </c>
      <c r="BM769" s="39">
        <v>0.385706350669272</v>
      </c>
      <c r="BN769" s="39">
        <f t="shared" si="888"/>
        <v>0.61429364933072805</v>
      </c>
      <c r="BO769" s="39">
        <v>0.28094079690772999</v>
      </c>
      <c r="BP769" s="39">
        <f t="shared" si="876"/>
        <v>0.71905920309227001</v>
      </c>
      <c r="BQ769" s="39">
        <v>0.31965848663838281</v>
      </c>
      <c r="BR769" s="39">
        <f t="shared" si="889"/>
        <v>0.6803415133616173</v>
      </c>
      <c r="BS769" s="48">
        <v>0.91204618619485922</v>
      </c>
      <c r="BT769" s="49">
        <v>8.7953813805140807E-2</v>
      </c>
      <c r="BU769" s="219"/>
      <c r="CP769" s="21"/>
      <c r="CR769" s="21"/>
      <c r="CS769" s="22"/>
      <c r="CT769" s="22"/>
    </row>
    <row r="770" spans="38:98" x14ac:dyDescent="0.25">
      <c r="AL770" s="6">
        <v>763</v>
      </c>
      <c r="AM770" s="24">
        <v>0.34133523902521501</v>
      </c>
      <c r="AN770" s="24">
        <f t="shared" si="877"/>
        <v>0.65866476097478499</v>
      </c>
      <c r="AO770" s="24">
        <v>0.39005832571430998</v>
      </c>
      <c r="AP770" s="24">
        <f t="shared" si="878"/>
        <v>0.60994167428569002</v>
      </c>
      <c r="AQ770" s="24">
        <v>0.26305768869412299</v>
      </c>
      <c r="AR770" s="24">
        <f t="shared" si="879"/>
        <v>0.73694231130587706</v>
      </c>
      <c r="AS770" s="24">
        <f t="shared" si="880"/>
        <v>0.31653387581140452</v>
      </c>
      <c r="AT770" s="25">
        <f t="shared" si="925"/>
        <v>0.68346612418859554</v>
      </c>
      <c r="AU770" s="213">
        <v>0.35595727490218898</v>
      </c>
      <c r="AV770" s="213">
        <f t="shared" si="881"/>
        <v>0.64404272509781102</v>
      </c>
      <c r="AW770" s="213">
        <v>0.40723906083692302</v>
      </c>
      <c r="AX770" s="213">
        <f t="shared" ref="AX770" si="948">1-AW770</f>
        <v>0.59276093916307704</v>
      </c>
      <c r="AY770" s="213">
        <v>0.28967970048654201</v>
      </c>
      <c r="AZ770" s="213">
        <f t="shared" si="892"/>
        <v>0.71032029951345799</v>
      </c>
      <c r="BA770" s="213">
        <f t="shared" si="883"/>
        <v>0.33726440143598024</v>
      </c>
      <c r="BB770" s="213">
        <f t="shared" si="884"/>
        <v>0.66273559856401987</v>
      </c>
      <c r="BC770" s="38">
        <v>0.33612001098771999</v>
      </c>
      <c r="BD770" s="38">
        <f t="shared" si="885"/>
        <v>0.66387998901227996</v>
      </c>
      <c r="BE770" s="38">
        <v>0.39384936625418898</v>
      </c>
      <c r="BF770" s="38">
        <f t="shared" si="885"/>
        <v>0.60615063374581102</v>
      </c>
      <c r="BG770" s="38">
        <v>0.29077633391334601</v>
      </c>
      <c r="BH770" s="38">
        <f t="shared" si="886"/>
        <v>0.70922366608665399</v>
      </c>
      <c r="BI770" s="38">
        <v>0.32853967124479583</v>
      </c>
      <c r="BJ770" s="38">
        <v>0.67146032875520423</v>
      </c>
      <c r="BK770" s="39">
        <v>0.32837214419247301</v>
      </c>
      <c r="BL770" s="39">
        <f t="shared" si="887"/>
        <v>0.67162785580752704</v>
      </c>
      <c r="BM770" s="39">
        <v>0.38595431113784801</v>
      </c>
      <c r="BN770" s="39">
        <f t="shared" si="888"/>
        <v>0.61404568886215194</v>
      </c>
      <c r="BO770" s="39">
        <v>0.281287303432463</v>
      </c>
      <c r="BP770" s="39">
        <f t="shared" si="876"/>
        <v>0.718712696567537</v>
      </c>
      <c r="BQ770" s="39">
        <v>0.31995701584030467</v>
      </c>
      <c r="BR770" s="39">
        <f t="shared" si="889"/>
        <v>0.68004298415969533</v>
      </c>
      <c r="BS770" s="48">
        <v>0.91215540868170975</v>
      </c>
      <c r="BT770" s="49">
        <v>8.7844591318290297E-2</v>
      </c>
      <c r="BU770" s="219"/>
      <c r="CP770" s="21"/>
      <c r="CR770" s="21"/>
      <c r="CS770" s="22"/>
      <c r="CT770" s="22"/>
    </row>
    <row r="771" spans="38:98" x14ac:dyDescent="0.25">
      <c r="AL771" s="6">
        <v>764</v>
      </c>
      <c r="AM771" s="24">
        <v>0.341599029488585</v>
      </c>
      <c r="AN771" s="24">
        <f t="shared" si="877"/>
        <v>0.658400970511415</v>
      </c>
      <c r="AO771" s="24">
        <v>0.39030349451365398</v>
      </c>
      <c r="AP771" s="24">
        <f t="shared" si="878"/>
        <v>0.60969650548634602</v>
      </c>
      <c r="AQ771" s="24">
        <v>0.26338207385442702</v>
      </c>
      <c r="AR771" s="24">
        <f t="shared" si="879"/>
        <v>0.73661792614557298</v>
      </c>
      <c r="AS771" s="24">
        <f t="shared" si="880"/>
        <v>0.31682125685263818</v>
      </c>
      <c r="AT771" s="25">
        <f t="shared" si="925"/>
        <v>0.68317874314736171</v>
      </c>
      <c r="AU771" s="213">
        <v>0.35623783332384901</v>
      </c>
      <c r="AV771" s="213">
        <f t="shared" si="881"/>
        <v>0.64376216667615105</v>
      </c>
      <c r="AW771" s="213">
        <v>0.40750651408136301</v>
      </c>
      <c r="AX771" s="213">
        <f t="shared" ref="AX771" si="949">1-AW771</f>
        <v>0.59249348591863704</v>
      </c>
      <c r="AY771" s="213">
        <v>0.29003655783308602</v>
      </c>
      <c r="AZ771" s="213">
        <f t="shared" si="892"/>
        <v>0.70996344216691398</v>
      </c>
      <c r="BA771" s="213">
        <f t="shared" si="883"/>
        <v>0.33757704317232629</v>
      </c>
      <c r="BB771" s="213">
        <f t="shared" si="884"/>
        <v>0.66242295682767383</v>
      </c>
      <c r="BC771" s="38">
        <v>0.33639146121528402</v>
      </c>
      <c r="BD771" s="38">
        <f t="shared" si="885"/>
        <v>0.66360853878471593</v>
      </c>
      <c r="BE771" s="38">
        <v>0.39410041908585902</v>
      </c>
      <c r="BF771" s="38">
        <f t="shared" si="885"/>
        <v>0.60589958091414098</v>
      </c>
      <c r="BG771" s="38">
        <v>0.29113252476500301</v>
      </c>
      <c r="BH771" s="38">
        <f t="shared" si="886"/>
        <v>0.70886747523499705</v>
      </c>
      <c r="BI771" s="38">
        <v>0.32884541075838702</v>
      </c>
      <c r="BJ771" s="38">
        <v>0.67115458924161309</v>
      </c>
      <c r="BK771" s="39">
        <v>0.32863675593814601</v>
      </c>
      <c r="BL771" s="39">
        <f t="shared" si="887"/>
        <v>0.67136324406185399</v>
      </c>
      <c r="BM771" s="39">
        <v>0.38620208672950102</v>
      </c>
      <c r="BN771" s="39">
        <f t="shared" si="888"/>
        <v>0.61379791327049893</v>
      </c>
      <c r="BO771" s="39">
        <v>0.28163365929872503</v>
      </c>
      <c r="BP771" s="39">
        <f t="shared" si="876"/>
        <v>0.71836634070127503</v>
      </c>
      <c r="BQ771" s="39">
        <v>0.32025535756602402</v>
      </c>
      <c r="BR771" s="39">
        <f t="shared" si="889"/>
        <v>0.67974464243397592</v>
      </c>
      <c r="BS771" s="48">
        <v>0.91226432883384623</v>
      </c>
      <c r="BT771" s="49">
        <v>8.77356711661538E-2</v>
      </c>
      <c r="BU771" s="219"/>
      <c r="CP771" s="21"/>
      <c r="CR771" s="21"/>
      <c r="CS771" s="22"/>
      <c r="CT771" s="22"/>
    </row>
    <row r="772" spans="38:98" x14ac:dyDescent="0.25">
      <c r="AL772" s="6">
        <v>765</v>
      </c>
      <c r="AM772" s="24">
        <v>0.34186265797330401</v>
      </c>
      <c r="AN772" s="24">
        <f t="shared" si="877"/>
        <v>0.65813734202669605</v>
      </c>
      <c r="AO772" s="24">
        <v>0.39054847536772402</v>
      </c>
      <c r="AP772" s="24">
        <f t="shared" si="878"/>
        <v>0.60945152463227603</v>
      </c>
      <c r="AQ772" s="24">
        <v>0.26370636927747898</v>
      </c>
      <c r="AR772" s="24">
        <f t="shared" si="879"/>
        <v>0.73629363072252096</v>
      </c>
      <c r="AS772" s="24">
        <f t="shared" si="880"/>
        <v>0.31710850317394113</v>
      </c>
      <c r="AT772" s="25">
        <f t="shared" si="925"/>
        <v>0.68289149682605887</v>
      </c>
      <c r="AU772" s="213">
        <v>0.35651818125573498</v>
      </c>
      <c r="AV772" s="213">
        <f t="shared" si="881"/>
        <v>0.64348181874426502</v>
      </c>
      <c r="AW772" s="213">
        <v>0.40777376175762098</v>
      </c>
      <c r="AX772" s="213">
        <f t="shared" ref="AX772" si="950">1-AW772</f>
        <v>0.59222623824237908</v>
      </c>
      <c r="AY772" s="213">
        <v>0.29039329208808001</v>
      </c>
      <c r="AZ772" s="213">
        <f t="shared" si="892"/>
        <v>0.70960670791191993</v>
      </c>
      <c r="BA772" s="213">
        <f t="shared" si="883"/>
        <v>0.33788951575404746</v>
      </c>
      <c r="BB772" s="213">
        <f t="shared" si="884"/>
        <v>0.66211048424595254</v>
      </c>
      <c r="BC772" s="38">
        <v>0.33666267107507702</v>
      </c>
      <c r="BD772" s="38">
        <f t="shared" si="885"/>
        <v>0.66333732892492292</v>
      </c>
      <c r="BE772" s="38">
        <v>0.39435126224104999</v>
      </c>
      <c r="BF772" s="38">
        <f t="shared" si="885"/>
        <v>0.60564873775895001</v>
      </c>
      <c r="BG772" s="38">
        <v>0.29148857646241899</v>
      </c>
      <c r="BH772" s="38">
        <f t="shared" si="886"/>
        <v>0.70851142353758101</v>
      </c>
      <c r="BI772" s="38">
        <v>0.32915096352142814</v>
      </c>
      <c r="BJ772" s="38">
        <v>0.67084903647857197</v>
      </c>
      <c r="BK772" s="39">
        <v>0.32890112361674201</v>
      </c>
      <c r="BL772" s="39">
        <f t="shared" si="887"/>
        <v>0.67109887638325794</v>
      </c>
      <c r="BM772" s="39">
        <v>0.386449677576994</v>
      </c>
      <c r="BN772" s="39">
        <f t="shared" si="888"/>
        <v>0.613550322423006</v>
      </c>
      <c r="BO772" s="39">
        <v>0.28197986425379701</v>
      </c>
      <c r="BP772" s="39">
        <f t="shared" si="876"/>
        <v>0.71802013574620305</v>
      </c>
      <c r="BQ772" s="39">
        <v>0.32055351172064528</v>
      </c>
      <c r="BR772" s="39">
        <f t="shared" si="889"/>
        <v>0.67944648827935472</v>
      </c>
      <c r="BS772" s="48">
        <v>0.91237294853612017</v>
      </c>
      <c r="BT772" s="49">
        <v>8.7627051463879793E-2</v>
      </c>
      <c r="BU772" s="219"/>
      <c r="CP772" s="21"/>
      <c r="CR772" s="21"/>
      <c r="CS772" s="22"/>
      <c r="CT772" s="22"/>
    </row>
    <row r="773" spans="38:98" x14ac:dyDescent="0.25">
      <c r="AL773" s="6">
        <v>766</v>
      </c>
      <c r="AM773" s="24">
        <v>0.34212612607417198</v>
      </c>
      <c r="AN773" s="24">
        <f t="shared" si="877"/>
        <v>0.65787387392582808</v>
      </c>
      <c r="AO773" s="24">
        <v>0.390793267710276</v>
      </c>
      <c r="AP773" s="24">
        <f t="shared" si="878"/>
        <v>0.609206732289724</v>
      </c>
      <c r="AQ773" s="24">
        <v>0.26403057494080401</v>
      </c>
      <c r="AR773" s="24">
        <f t="shared" si="879"/>
        <v>0.73596942505919594</v>
      </c>
      <c r="AS773" s="24">
        <f t="shared" si="880"/>
        <v>0.31739561512912662</v>
      </c>
      <c r="AT773" s="25">
        <f t="shared" si="925"/>
        <v>0.68260438487087338</v>
      </c>
      <c r="AU773" s="213">
        <v>0.35679831898738001</v>
      </c>
      <c r="AV773" s="213">
        <f t="shared" si="881"/>
        <v>0.64320168101261999</v>
      </c>
      <c r="AW773" s="213">
        <v>0.40804080413307398</v>
      </c>
      <c r="AX773" s="213">
        <f t="shared" ref="AX773" si="951">1-AW773</f>
        <v>0.59195919586692602</v>
      </c>
      <c r="AY773" s="213">
        <v>0.29074990307064302</v>
      </c>
      <c r="AZ773" s="213">
        <f t="shared" si="892"/>
        <v>0.70925009692935692</v>
      </c>
      <c r="BA773" s="213">
        <f t="shared" si="883"/>
        <v>0.33820181924919057</v>
      </c>
      <c r="BB773" s="213">
        <f t="shared" si="884"/>
        <v>0.66179818075080943</v>
      </c>
      <c r="BC773" s="38">
        <v>0.33693364010577898</v>
      </c>
      <c r="BD773" s="38">
        <f t="shared" si="885"/>
        <v>0.66306635989422102</v>
      </c>
      <c r="BE773" s="38">
        <v>0.39460189589009897</v>
      </c>
      <c r="BF773" s="38">
        <f t="shared" si="885"/>
        <v>0.60539810410990103</v>
      </c>
      <c r="BG773" s="38">
        <v>0.29184448880834601</v>
      </c>
      <c r="BH773" s="38">
        <f t="shared" si="886"/>
        <v>0.70815551119165399</v>
      </c>
      <c r="BI773" s="38">
        <v>0.32945632933935343</v>
      </c>
      <c r="BJ773" s="38">
        <v>0.67054367066064668</v>
      </c>
      <c r="BK773" s="39">
        <v>0.32916524719864498</v>
      </c>
      <c r="BL773" s="39">
        <f t="shared" si="887"/>
        <v>0.67083475280135496</v>
      </c>
      <c r="BM773" s="39">
        <v>0.38669708381309198</v>
      </c>
      <c r="BN773" s="39">
        <f t="shared" si="888"/>
        <v>0.61330291618690802</v>
      </c>
      <c r="BO773" s="39">
        <v>0.28232591804495799</v>
      </c>
      <c r="BP773" s="39">
        <f t="shared" si="876"/>
        <v>0.71767408195504201</v>
      </c>
      <c r="BQ773" s="39">
        <v>0.32085147820927179</v>
      </c>
      <c r="BR773" s="39">
        <f t="shared" si="889"/>
        <v>0.67914852179072827</v>
      </c>
      <c r="BS773" s="48">
        <v>0.9124812696733835</v>
      </c>
      <c r="BT773" s="49">
        <v>8.7518730326616501E-2</v>
      </c>
      <c r="BU773" s="219"/>
      <c r="CP773" s="21"/>
      <c r="CR773" s="21"/>
      <c r="CS773" s="22"/>
      <c r="CT773" s="22"/>
    </row>
    <row r="774" spans="38:98" x14ac:dyDescent="0.25">
      <c r="AL774" s="6">
        <v>767</v>
      </c>
      <c r="AM774" s="24">
        <v>0.34238943538599398</v>
      </c>
      <c r="AN774" s="24">
        <f t="shared" si="877"/>
        <v>0.65761056461400602</v>
      </c>
      <c r="AO774" s="24">
        <v>0.39103787097506099</v>
      </c>
      <c r="AP774" s="24">
        <f t="shared" si="878"/>
        <v>0.60896212902493896</v>
      </c>
      <c r="AQ774" s="24">
        <v>0.26435469082193103</v>
      </c>
      <c r="AR774" s="24">
        <f t="shared" si="879"/>
        <v>0.73564530917806903</v>
      </c>
      <c r="AS774" s="24">
        <f t="shared" si="880"/>
        <v>0.31768259307201047</v>
      </c>
      <c r="AT774" s="25">
        <f t="shared" si="925"/>
        <v>0.68231740692798959</v>
      </c>
      <c r="AU774" s="213">
        <v>0.35707824680832001</v>
      </c>
      <c r="AV774" s="213">
        <f t="shared" si="881"/>
        <v>0.64292175319167999</v>
      </c>
      <c r="AW774" s="213">
        <v>0.40830764147510301</v>
      </c>
      <c r="AX774" s="213">
        <f t="shared" ref="AX774" si="952">1-AW774</f>
        <v>0.59169235852489699</v>
      </c>
      <c r="AY774" s="213">
        <v>0.29110639059989701</v>
      </c>
      <c r="AZ774" s="213">
        <f t="shared" si="892"/>
        <v>0.70889360940010304</v>
      </c>
      <c r="BA774" s="213">
        <f t="shared" si="883"/>
        <v>0.33851395372580551</v>
      </c>
      <c r="BB774" s="213">
        <f t="shared" si="884"/>
        <v>0.66148604627419449</v>
      </c>
      <c r="BC774" s="38">
        <v>0.337204367846066</v>
      </c>
      <c r="BD774" s="38">
        <f t="shared" si="885"/>
        <v>0.662795632153934</v>
      </c>
      <c r="BE774" s="38">
        <v>0.39485232020334199</v>
      </c>
      <c r="BF774" s="38">
        <f t="shared" si="885"/>
        <v>0.60514767979665796</v>
      </c>
      <c r="BG774" s="38">
        <v>0.29220026160553902</v>
      </c>
      <c r="BH774" s="38">
        <f t="shared" si="886"/>
        <v>0.70779973839446098</v>
      </c>
      <c r="BI774" s="38">
        <v>0.32976150801759707</v>
      </c>
      <c r="BJ774" s="38">
        <v>0.67023849198240293</v>
      </c>
      <c r="BK774" s="39">
        <v>0.32942912665424201</v>
      </c>
      <c r="BL774" s="39">
        <f t="shared" si="887"/>
        <v>0.67057087334575805</v>
      </c>
      <c r="BM774" s="39">
        <v>0.38694430557055998</v>
      </c>
      <c r="BN774" s="39">
        <f t="shared" si="888"/>
        <v>0.61305569442944008</v>
      </c>
      <c r="BO774" s="39">
        <v>0.28267182041948902</v>
      </c>
      <c r="BP774" s="39">
        <f t="shared" si="876"/>
        <v>0.71732817958051098</v>
      </c>
      <c r="BQ774" s="39">
        <v>0.3211492569370088</v>
      </c>
      <c r="BR774" s="39">
        <f t="shared" si="889"/>
        <v>0.67885074306299131</v>
      </c>
      <c r="BS774" s="48">
        <v>0.91258929413048773</v>
      </c>
      <c r="BT774" s="49">
        <v>8.7410705869512301E-2</v>
      </c>
      <c r="BU774" s="219"/>
      <c r="CP774" s="21"/>
      <c r="CR774" s="21"/>
      <c r="CS774" s="22"/>
      <c r="CT774" s="22"/>
    </row>
    <row r="775" spans="38:98" x14ac:dyDescent="0.25">
      <c r="AL775" s="6">
        <v>768</v>
      </c>
      <c r="AM775" s="24">
        <v>0.34265258750357003</v>
      </c>
      <c r="AN775" s="24">
        <f t="shared" si="877"/>
        <v>0.65734741249643003</v>
      </c>
      <c r="AO775" s="24">
        <v>0.39128228459583198</v>
      </c>
      <c r="AP775" s="24">
        <f t="shared" si="878"/>
        <v>0.60871771540416808</v>
      </c>
      <c r="AQ775" s="24">
        <v>0.26467871689838701</v>
      </c>
      <c r="AR775" s="24">
        <f t="shared" si="879"/>
        <v>0.73532128310161293</v>
      </c>
      <c r="AS775" s="24">
        <f t="shared" si="880"/>
        <v>0.31796943735640609</v>
      </c>
      <c r="AT775" s="25">
        <f t="shared" si="925"/>
        <v>0.68203056264359385</v>
      </c>
      <c r="AU775" s="213">
        <v>0.35735796500808997</v>
      </c>
      <c r="AV775" s="213">
        <f t="shared" si="881"/>
        <v>0.64264203499190997</v>
      </c>
      <c r="AW775" s="213">
        <v>0.40857427405108299</v>
      </c>
      <c r="AX775" s="213">
        <f t="shared" ref="AX775" si="953">1-AW775</f>
        <v>0.59142572594891707</v>
      </c>
      <c r="AY775" s="213">
        <v>0.29146275449496201</v>
      </c>
      <c r="AZ775" s="213">
        <f t="shared" si="892"/>
        <v>0.70853724550503805</v>
      </c>
      <c r="BA775" s="213">
        <f t="shared" si="883"/>
        <v>0.3388259192519395</v>
      </c>
      <c r="BB775" s="213">
        <f t="shared" si="884"/>
        <v>0.66117408074806061</v>
      </c>
      <c r="BC775" s="38">
        <v>0.33747485383461601</v>
      </c>
      <c r="BD775" s="38">
        <f t="shared" si="885"/>
        <v>0.66252514616538405</v>
      </c>
      <c r="BE775" s="38">
        <v>0.395102535351113</v>
      </c>
      <c r="BF775" s="38">
        <f t="shared" si="885"/>
        <v>0.60489746464888694</v>
      </c>
      <c r="BG775" s="38">
        <v>0.29255589465675003</v>
      </c>
      <c r="BH775" s="38">
        <f t="shared" si="886"/>
        <v>0.70744410534324997</v>
      </c>
      <c r="BI775" s="38">
        <v>0.33006649936159199</v>
      </c>
      <c r="BJ775" s="38">
        <v>0.66993350063840806</v>
      </c>
      <c r="BK775" s="39">
        <v>0.329692761953915</v>
      </c>
      <c r="BL775" s="39">
        <f t="shared" si="887"/>
        <v>0.67030723804608505</v>
      </c>
      <c r="BM775" s="39">
        <v>0.38719134298216301</v>
      </c>
      <c r="BN775" s="39">
        <f t="shared" si="888"/>
        <v>0.61280865701783704</v>
      </c>
      <c r="BO775" s="39">
        <v>0.28301757112467002</v>
      </c>
      <c r="BP775" s="39">
        <f t="shared" si="876"/>
        <v>0.71698242887532992</v>
      </c>
      <c r="BQ775" s="39">
        <v>0.32144684780895938</v>
      </c>
      <c r="BR775" s="39">
        <f t="shared" si="889"/>
        <v>0.67855315219104073</v>
      </c>
      <c r="BS775" s="48">
        <v>0.91269702379228446</v>
      </c>
      <c r="BT775" s="49">
        <v>8.7302976207715502E-2</v>
      </c>
      <c r="BU775" s="219"/>
      <c r="CP775" s="21"/>
      <c r="CR775" s="21"/>
      <c r="CS775" s="22"/>
      <c r="CT775" s="22"/>
    </row>
    <row r="776" spans="38:98" x14ac:dyDescent="0.25">
      <c r="AL776" s="6">
        <v>769</v>
      </c>
      <c r="AM776" s="24">
        <v>0.34291558402170302</v>
      </c>
      <c r="AN776" s="24">
        <f t="shared" si="877"/>
        <v>0.65708441597829692</v>
      </c>
      <c r="AO776" s="24">
        <v>0.39152650800634398</v>
      </c>
      <c r="AP776" s="24">
        <f t="shared" si="878"/>
        <v>0.60847349199365608</v>
      </c>
      <c r="AQ776" s="24">
        <v>0.265002653147697</v>
      </c>
      <c r="AR776" s="24">
        <f t="shared" si="879"/>
        <v>0.734997346852303</v>
      </c>
      <c r="AS776" s="24">
        <f t="shared" si="880"/>
        <v>0.3182561483361277</v>
      </c>
      <c r="AT776" s="25">
        <f t="shared" si="925"/>
        <v>0.6817438516638723</v>
      </c>
      <c r="AU776" s="213">
        <v>0.35763747387622402</v>
      </c>
      <c r="AV776" s="213">
        <f t="shared" si="881"/>
        <v>0.64236252612377598</v>
      </c>
      <c r="AW776" s="213">
        <v>0.40884070212839402</v>
      </c>
      <c r="AX776" s="213">
        <f t="shared" ref="AX776" si="954">1-AW776</f>
        <v>0.59115929787160604</v>
      </c>
      <c r="AY776" s="213">
        <v>0.29181899457495702</v>
      </c>
      <c r="AZ776" s="213">
        <f t="shared" si="892"/>
        <v>0.70818100542504303</v>
      </c>
      <c r="BA776" s="213">
        <f t="shared" si="883"/>
        <v>0.33913771589564029</v>
      </c>
      <c r="BB776" s="213">
        <f t="shared" si="884"/>
        <v>0.66086228410435977</v>
      </c>
      <c r="BC776" s="38">
        <v>0.33774509761010901</v>
      </c>
      <c r="BD776" s="38">
        <f t="shared" si="885"/>
        <v>0.66225490238989093</v>
      </c>
      <c r="BE776" s="38">
        <v>0.39535254150374899</v>
      </c>
      <c r="BF776" s="38">
        <f t="shared" si="885"/>
        <v>0.60464745849625101</v>
      </c>
      <c r="BG776" s="38">
        <v>0.29291138776473302</v>
      </c>
      <c r="BH776" s="38">
        <f t="shared" si="886"/>
        <v>0.70708861223526698</v>
      </c>
      <c r="BI776" s="38">
        <v>0.33037130317677327</v>
      </c>
      <c r="BJ776" s="38">
        <v>0.66962869682322679</v>
      </c>
      <c r="BK776" s="39">
        <v>0.32995615306805198</v>
      </c>
      <c r="BL776" s="39">
        <f t="shared" si="887"/>
        <v>0.67004384693194807</v>
      </c>
      <c r="BM776" s="39">
        <v>0.387438196180664</v>
      </c>
      <c r="BN776" s="39">
        <f t="shared" si="888"/>
        <v>0.612561803819336</v>
      </c>
      <c r="BO776" s="39">
        <v>0.28336316990778299</v>
      </c>
      <c r="BP776" s="39">
        <f t="shared" ref="BP776:BP839" si="955">1-BO776</f>
        <v>0.71663683009221701</v>
      </c>
      <c r="BQ776" s="39">
        <v>0.32174425073022905</v>
      </c>
      <c r="BR776" s="39">
        <f t="shared" si="889"/>
        <v>0.67825574926977095</v>
      </c>
      <c r="BS776" s="48">
        <v>0.91280446054362574</v>
      </c>
      <c r="BT776" s="49">
        <v>8.7195539456374302E-2</v>
      </c>
      <c r="BU776" s="219"/>
      <c r="CP776" s="21"/>
      <c r="CR776" s="21"/>
      <c r="CS776" s="22"/>
      <c r="CT776" s="22"/>
    </row>
    <row r="777" spans="38:98" x14ac:dyDescent="0.25">
      <c r="AL777" s="6">
        <v>770</v>
      </c>
      <c r="AM777" s="24">
        <v>0.34317842653519498</v>
      </c>
      <c r="AN777" s="24">
        <f t="shared" ref="AN777:AN840" si="956">1-AM777</f>
        <v>0.65682157346480508</v>
      </c>
      <c r="AO777" s="24">
        <v>0.391770540640348</v>
      </c>
      <c r="AP777" s="24">
        <f t="shared" ref="AP777:AP840" si="957">1-AO777</f>
        <v>0.608229459359652</v>
      </c>
      <c r="AQ777" s="24">
        <v>0.26532649954739002</v>
      </c>
      <c r="AR777" s="24">
        <f t="shared" ref="AR777:AR840" si="958">1-AQ777</f>
        <v>0.73467350045260993</v>
      </c>
      <c r="AS777" s="24">
        <f t="shared" ref="AS777:AS840" si="959">(AO777*0.23)+(AM777*0.31)+(AQ777*0.46)</f>
        <v>0.31854272636498993</v>
      </c>
      <c r="AT777" s="25">
        <f t="shared" si="925"/>
        <v>0.68145727363501007</v>
      </c>
      <c r="AU777" s="213">
        <v>0.357916773702258</v>
      </c>
      <c r="AV777" s="213">
        <f t="shared" ref="AV777:AV840" si="960">1-AU777</f>
        <v>0.64208322629774206</v>
      </c>
      <c r="AW777" s="213">
        <v>0.409106925974414</v>
      </c>
      <c r="AX777" s="213">
        <f t="shared" ref="AX777" si="961">1-AW777</f>
        <v>0.590893074025586</v>
      </c>
      <c r="AY777" s="213">
        <v>0.29217511065900398</v>
      </c>
      <c r="AZ777" s="213">
        <f t="shared" si="892"/>
        <v>0.70782488934099597</v>
      </c>
      <c r="BA777" s="213">
        <f t="shared" ref="BA777:BA840" si="962">(AW777*0.23)+(AU777*0.31)+(AY777*0.46)</f>
        <v>0.33944934372495705</v>
      </c>
      <c r="BB777" s="213">
        <f t="shared" ref="BB777:BB840" si="963">(AX777*0.23)+(AV777*0.31)+(AZ777*0.46)</f>
        <v>0.66055065627504295</v>
      </c>
      <c r="BC777" s="38">
        <v>0.33801509871122098</v>
      </c>
      <c r="BD777" s="38">
        <f t="shared" ref="BD777:BF840" si="964">1-BC777</f>
        <v>0.66198490128877907</v>
      </c>
      <c r="BE777" s="38">
        <v>0.39560233883158602</v>
      </c>
      <c r="BF777" s="38">
        <f t="shared" si="964"/>
        <v>0.60439766116841398</v>
      </c>
      <c r="BG777" s="38">
        <v>0.29326674073224002</v>
      </c>
      <c r="BH777" s="38">
        <f t="shared" ref="BH777:BH840" si="965">1-BG777</f>
        <v>0.70673325926775998</v>
      </c>
      <c r="BI777" s="38">
        <v>0.3306759192685737</v>
      </c>
      <c r="BJ777" s="38">
        <v>0.66932408073142624</v>
      </c>
      <c r="BK777" s="39">
        <v>0.33021929996703497</v>
      </c>
      <c r="BL777" s="39">
        <f t="shared" ref="BL777:BL840" si="966">1-BK777</f>
        <v>0.66978070003296497</v>
      </c>
      <c r="BM777" s="39">
        <v>0.38768486529883001</v>
      </c>
      <c r="BN777" s="39">
        <f t="shared" ref="BN777:BN840" si="967">1-BM777</f>
        <v>0.61231513470116994</v>
      </c>
      <c r="BO777" s="39">
        <v>0.28370861651610702</v>
      </c>
      <c r="BP777" s="39">
        <f t="shared" si="955"/>
        <v>0.71629138348389298</v>
      </c>
      <c r="BQ777" s="39">
        <v>0.32204146560592095</v>
      </c>
      <c r="BR777" s="39">
        <f t="shared" ref="BR777:BR840" si="968">(BN777*0.23)+(BL777*0.31)+(BP777*0.46)</f>
        <v>0.67795853439407905</v>
      </c>
      <c r="BS777" s="48">
        <v>0.91291160626936285</v>
      </c>
      <c r="BT777" s="49">
        <v>8.7088393730637106E-2</v>
      </c>
      <c r="BU777" s="219"/>
      <c r="CP777" s="21"/>
      <c r="CR777" s="21"/>
      <c r="CS777" s="22"/>
      <c r="CT777" s="22"/>
    </row>
    <row r="778" spans="38:98" x14ac:dyDescent="0.25">
      <c r="AL778" s="6">
        <v>771</v>
      </c>
      <c r="AM778" s="24">
        <v>0.34344111663884702</v>
      </c>
      <c r="AN778" s="24">
        <f t="shared" si="956"/>
        <v>0.65655888336115298</v>
      </c>
      <c r="AO778" s="24">
        <v>0.39201438193159899</v>
      </c>
      <c r="AP778" s="24">
        <f t="shared" si="957"/>
        <v>0.60798561806840101</v>
      </c>
      <c r="AQ778" s="24">
        <v>0.26565025607499199</v>
      </c>
      <c r="AR778" s="24">
        <f t="shared" si="958"/>
        <v>0.73434974392500796</v>
      </c>
      <c r="AS778" s="24">
        <f t="shared" si="959"/>
        <v>0.3188291717968067</v>
      </c>
      <c r="AT778" s="25">
        <f t="shared" si="925"/>
        <v>0.68117082820319341</v>
      </c>
      <c r="AU778" s="213">
        <v>0.35819586477572701</v>
      </c>
      <c r="AV778" s="213">
        <f t="shared" si="960"/>
        <v>0.64180413522427293</v>
      </c>
      <c r="AW778" s="213">
        <v>0.40937294585652101</v>
      </c>
      <c r="AX778" s="213">
        <f t="shared" ref="AX778" si="969">1-AW778</f>
        <v>0.59062705414347905</v>
      </c>
      <c r="AY778" s="213">
        <v>0.292531102566222</v>
      </c>
      <c r="AZ778" s="213">
        <f t="shared" si="892"/>
        <v>0.70746889743377794</v>
      </c>
      <c r="BA778" s="213">
        <f t="shared" si="962"/>
        <v>0.33976080280793736</v>
      </c>
      <c r="BB778" s="213">
        <f t="shared" si="963"/>
        <v>0.6602391971920627</v>
      </c>
      <c r="BC778" s="38">
        <v>0.33828485667663</v>
      </c>
      <c r="BD778" s="38">
        <f t="shared" si="964"/>
        <v>0.66171514332337</v>
      </c>
      <c r="BE778" s="38">
        <v>0.39585192750495901</v>
      </c>
      <c r="BF778" s="38">
        <f t="shared" si="964"/>
        <v>0.60414807249504099</v>
      </c>
      <c r="BG778" s="38">
        <v>0.29362195336202501</v>
      </c>
      <c r="BH778" s="38">
        <f t="shared" si="965"/>
        <v>0.70637804663797499</v>
      </c>
      <c r="BI778" s="38">
        <v>0.33098034744242738</v>
      </c>
      <c r="BJ778" s="38">
        <v>0.66901965255757267</v>
      </c>
      <c r="BK778" s="39">
        <v>0.330482202621251</v>
      </c>
      <c r="BL778" s="39">
        <f t="shared" si="966"/>
        <v>0.66951779737874895</v>
      </c>
      <c r="BM778" s="39">
        <v>0.38793135046942301</v>
      </c>
      <c r="BN778" s="39">
        <f t="shared" si="967"/>
        <v>0.61206864953057694</v>
      </c>
      <c r="BO778" s="39">
        <v>0.28405391069692199</v>
      </c>
      <c r="BP778" s="39">
        <f t="shared" si="955"/>
        <v>0.71594608930307801</v>
      </c>
      <c r="BQ778" s="39">
        <v>0.3223384923411392</v>
      </c>
      <c r="BR778" s="39">
        <f t="shared" si="968"/>
        <v>0.6776615076588608</v>
      </c>
      <c r="BS778" s="48">
        <v>0.91301846285434773</v>
      </c>
      <c r="BT778" s="49">
        <v>8.6981537145652293E-2</v>
      </c>
      <c r="BU778" s="219"/>
      <c r="CP778" s="21"/>
      <c r="CR778" s="21"/>
      <c r="CS778" s="22"/>
      <c r="CT778" s="22"/>
    </row>
    <row r="779" spans="38:98" x14ac:dyDescent="0.25">
      <c r="AL779" s="6">
        <v>772</v>
      </c>
      <c r="AM779" s="24">
        <v>0.34370365592746299</v>
      </c>
      <c r="AN779" s="24">
        <f t="shared" si="956"/>
        <v>0.65629634407253701</v>
      </c>
      <c r="AO779" s="24">
        <v>0.39225803131384801</v>
      </c>
      <c r="AP779" s="24">
        <f t="shared" si="957"/>
        <v>0.60774196868615205</v>
      </c>
      <c r="AQ779" s="24">
        <v>0.265973922708031</v>
      </c>
      <c r="AR779" s="24">
        <f t="shared" si="958"/>
        <v>0.734026077291969</v>
      </c>
      <c r="AS779" s="24">
        <f t="shared" si="959"/>
        <v>0.31911548498539283</v>
      </c>
      <c r="AT779" s="25">
        <f t="shared" si="925"/>
        <v>0.68088451501460723</v>
      </c>
      <c r="AU779" s="213">
        <v>0.35847474738616503</v>
      </c>
      <c r="AV779" s="213">
        <f t="shared" si="960"/>
        <v>0.64152525261383497</v>
      </c>
      <c r="AW779" s="213">
        <v>0.40963876204209199</v>
      </c>
      <c r="AX779" s="213">
        <f t="shared" ref="AX779" si="970">1-AW779</f>
        <v>0.59036123795790796</v>
      </c>
      <c r="AY779" s="213">
        <v>0.292886970115733</v>
      </c>
      <c r="AZ779" s="213">
        <f t="shared" ref="AZ779:AZ842" si="971">1-AY779</f>
        <v>0.70711302988426694</v>
      </c>
      <c r="BA779" s="213">
        <f t="shared" si="962"/>
        <v>0.34007209321262954</v>
      </c>
      <c r="BB779" s="213">
        <f t="shared" si="963"/>
        <v>0.65992790678737046</v>
      </c>
      <c r="BC779" s="38">
        <v>0.33855437104501501</v>
      </c>
      <c r="BD779" s="38">
        <f t="shared" si="964"/>
        <v>0.66144562895498504</v>
      </c>
      <c r="BE779" s="38">
        <v>0.39610130769420399</v>
      </c>
      <c r="BF779" s="38">
        <f t="shared" si="964"/>
        <v>0.60389869230579607</v>
      </c>
      <c r="BG779" s="38">
        <v>0.29397702545684101</v>
      </c>
      <c r="BH779" s="38">
        <f t="shared" si="965"/>
        <v>0.70602297454315899</v>
      </c>
      <c r="BI779" s="38">
        <v>0.33128458750376844</v>
      </c>
      <c r="BJ779" s="38">
        <v>0.66871541249623156</v>
      </c>
      <c r="BK779" s="39">
        <v>0.33074486100108502</v>
      </c>
      <c r="BL779" s="39">
        <f t="shared" si="966"/>
        <v>0.66925513899891498</v>
      </c>
      <c r="BM779" s="39">
        <v>0.38817765182521002</v>
      </c>
      <c r="BN779" s="39">
        <f t="shared" si="967"/>
        <v>0.61182234817478998</v>
      </c>
      <c r="BO779" s="39">
        <v>0.28439905219750999</v>
      </c>
      <c r="BP779" s="39">
        <f t="shared" si="955"/>
        <v>0.71560094780249006</v>
      </c>
      <c r="BQ779" s="39">
        <v>0.32263533084098928</v>
      </c>
      <c r="BR779" s="39">
        <f t="shared" si="968"/>
        <v>0.67736466915901072</v>
      </c>
      <c r="BS779" s="48">
        <v>0.91312503218343199</v>
      </c>
      <c r="BT779" s="49">
        <v>8.6874967816568005E-2</v>
      </c>
      <c r="BU779" s="219"/>
      <c r="CP779" s="21"/>
      <c r="CR779" s="21"/>
      <c r="CS779" s="22"/>
      <c r="CT779" s="22"/>
    </row>
    <row r="780" spans="38:98" x14ac:dyDescent="0.25">
      <c r="AL780" s="6">
        <v>773</v>
      </c>
      <c r="AM780" s="24">
        <v>0.34396604599584302</v>
      </c>
      <c r="AN780" s="24">
        <f t="shared" si="956"/>
        <v>0.65603395400415698</v>
      </c>
      <c r="AO780" s="24">
        <v>0.39250148822085001</v>
      </c>
      <c r="AP780" s="24">
        <f t="shared" si="957"/>
        <v>0.60749851177915004</v>
      </c>
      <c r="AQ780" s="24">
        <v>0.26629749942403302</v>
      </c>
      <c r="AR780" s="24">
        <f t="shared" si="958"/>
        <v>0.73370250057596698</v>
      </c>
      <c r="AS780" s="24">
        <f t="shared" si="959"/>
        <v>0.31940166628456201</v>
      </c>
      <c r="AT780" s="25">
        <f t="shared" si="925"/>
        <v>0.68059833371543799</v>
      </c>
      <c r="AU780" s="213">
        <v>0.35875342182310699</v>
      </c>
      <c r="AV780" s="213">
        <f t="shared" si="960"/>
        <v>0.64124657817689301</v>
      </c>
      <c r="AW780" s="213">
        <v>0.409904374798507</v>
      </c>
      <c r="AX780" s="213">
        <f t="shared" ref="AX780" si="972">1-AW780</f>
        <v>0.59009562520149306</v>
      </c>
      <c r="AY780" s="213">
        <v>0.29324271312665601</v>
      </c>
      <c r="AZ780" s="213">
        <f t="shared" si="971"/>
        <v>0.70675728687334405</v>
      </c>
      <c r="BA780" s="213">
        <f t="shared" si="962"/>
        <v>0.34038321500708157</v>
      </c>
      <c r="BB780" s="213">
        <f t="shared" si="963"/>
        <v>0.65961678499291854</v>
      </c>
      <c r="BC780" s="38">
        <v>0.338823641355052</v>
      </c>
      <c r="BD780" s="38">
        <f t="shared" si="964"/>
        <v>0.66117635864494795</v>
      </c>
      <c r="BE780" s="38">
        <v>0.39635047956965602</v>
      </c>
      <c r="BF780" s="38">
        <f t="shared" si="964"/>
        <v>0.60364952043034403</v>
      </c>
      <c r="BG780" s="38">
        <v>0.29433195681944102</v>
      </c>
      <c r="BH780" s="38">
        <f t="shared" si="965"/>
        <v>0.70566804318055898</v>
      </c>
      <c r="BI780" s="38">
        <v>0.33158863925802989</v>
      </c>
      <c r="BJ780" s="38">
        <v>0.66841136074197016</v>
      </c>
      <c r="BK780" s="39">
        <v>0.33100727507692101</v>
      </c>
      <c r="BL780" s="39">
        <f t="shared" si="966"/>
        <v>0.66899272492307893</v>
      </c>
      <c r="BM780" s="39">
        <v>0.38842376949895502</v>
      </c>
      <c r="BN780" s="39">
        <f t="shared" si="967"/>
        <v>0.61157623050104504</v>
      </c>
      <c r="BO780" s="39">
        <v>0.28474404076515097</v>
      </c>
      <c r="BP780" s="39">
        <f t="shared" si="955"/>
        <v>0.71525595923484908</v>
      </c>
      <c r="BQ780" s="39">
        <v>0.32293198101057463</v>
      </c>
      <c r="BR780" s="39">
        <f t="shared" si="968"/>
        <v>0.67706801898942537</v>
      </c>
      <c r="BS780" s="48">
        <v>0.91323131614146735</v>
      </c>
      <c r="BT780" s="49">
        <v>8.6768683858532702E-2</v>
      </c>
      <c r="BU780" s="219"/>
      <c r="CP780" s="21"/>
      <c r="CR780" s="21"/>
      <c r="CS780" s="22"/>
      <c r="CT780" s="22"/>
    </row>
    <row r="781" spans="38:98" x14ac:dyDescent="0.25">
      <c r="AL781" s="6">
        <v>774</v>
      </c>
      <c r="AM781" s="24">
        <v>0.34422828843879</v>
      </c>
      <c r="AN781" s="24">
        <f t="shared" si="956"/>
        <v>0.65577171156121006</v>
      </c>
      <c r="AO781" s="24">
        <v>0.39274475208635701</v>
      </c>
      <c r="AP781" s="24">
        <f t="shared" si="957"/>
        <v>0.60725524791364305</v>
      </c>
      <c r="AQ781" s="24">
        <v>0.26662098620052499</v>
      </c>
      <c r="AR781" s="24">
        <f t="shared" si="958"/>
        <v>0.73337901379947501</v>
      </c>
      <c r="AS781" s="24">
        <f t="shared" si="959"/>
        <v>0.31968771604812851</v>
      </c>
      <c r="AT781" s="25">
        <f t="shared" si="925"/>
        <v>0.68031228395187149</v>
      </c>
      <c r="AU781" s="213">
        <v>0.35903188837608901</v>
      </c>
      <c r="AV781" s="213">
        <f t="shared" si="960"/>
        <v>0.64096811162391099</v>
      </c>
      <c r="AW781" s="213">
        <v>0.410169784393143</v>
      </c>
      <c r="AX781" s="213">
        <f t="shared" ref="AX781" si="973">1-AW781</f>
        <v>0.589830215606857</v>
      </c>
      <c r="AY781" s="213">
        <v>0.29359833141811198</v>
      </c>
      <c r="AZ781" s="213">
        <f t="shared" si="971"/>
        <v>0.70640166858188802</v>
      </c>
      <c r="BA781" s="213">
        <f t="shared" si="962"/>
        <v>0.34069416825934196</v>
      </c>
      <c r="BB781" s="213">
        <f t="shared" si="963"/>
        <v>0.65930583174065793</v>
      </c>
      <c r="BC781" s="38">
        <v>0.33909266714542102</v>
      </c>
      <c r="BD781" s="38">
        <f t="shared" si="964"/>
        <v>0.66090733285457892</v>
      </c>
      <c r="BE781" s="38">
        <v>0.39659944330165198</v>
      </c>
      <c r="BF781" s="38">
        <f t="shared" si="964"/>
        <v>0.60340055669834802</v>
      </c>
      <c r="BG781" s="38">
        <v>0.29468674725257799</v>
      </c>
      <c r="BH781" s="38">
        <f t="shared" si="965"/>
        <v>0.70531325274742196</v>
      </c>
      <c r="BI781" s="38">
        <v>0.33189250251064634</v>
      </c>
      <c r="BJ781" s="38">
        <v>0.66810749748935361</v>
      </c>
      <c r="BK781" s="39">
        <v>0.331269444819144</v>
      </c>
      <c r="BL781" s="39">
        <f t="shared" si="966"/>
        <v>0.668730555180856</v>
      </c>
      <c r="BM781" s="39">
        <v>0.38866970362342101</v>
      </c>
      <c r="BN781" s="39">
        <f t="shared" si="967"/>
        <v>0.61133029637657899</v>
      </c>
      <c r="BO781" s="39">
        <v>0.28508887614712403</v>
      </c>
      <c r="BP781" s="39">
        <f t="shared" si="955"/>
        <v>0.71491112385287603</v>
      </c>
      <c r="BQ781" s="39">
        <v>0.32322844275499851</v>
      </c>
      <c r="BR781" s="39">
        <f t="shared" si="968"/>
        <v>0.67677155724500149</v>
      </c>
      <c r="BS781" s="48">
        <v>0.91333731661330542</v>
      </c>
      <c r="BT781" s="49">
        <v>8.6662683386694597E-2</v>
      </c>
      <c r="BU781" s="219"/>
      <c r="CP781" s="21"/>
      <c r="CR781" s="21"/>
      <c r="CS781" s="22"/>
      <c r="CT781" s="22"/>
    </row>
    <row r="782" spans="38:98" x14ac:dyDescent="0.25">
      <c r="AL782" s="6">
        <v>775</v>
      </c>
      <c r="AM782" s="24">
        <v>0.344490384851107</v>
      </c>
      <c r="AN782" s="24">
        <f t="shared" si="956"/>
        <v>0.65550961514889305</v>
      </c>
      <c r="AO782" s="24">
        <v>0.392987822344122</v>
      </c>
      <c r="AP782" s="24">
        <f t="shared" si="957"/>
        <v>0.607012177655878</v>
      </c>
      <c r="AQ782" s="24">
        <v>0.26694438301503498</v>
      </c>
      <c r="AR782" s="24">
        <f t="shared" si="958"/>
        <v>0.73305561698496502</v>
      </c>
      <c r="AS782" s="24">
        <f t="shared" si="959"/>
        <v>0.31997363462990736</v>
      </c>
      <c r="AT782" s="25">
        <f t="shared" si="925"/>
        <v>0.68002636537009264</v>
      </c>
      <c r="AU782" s="213">
        <v>0.359310147334646</v>
      </c>
      <c r="AV782" s="213">
        <f t="shared" si="960"/>
        <v>0.64068985266535394</v>
      </c>
      <c r="AW782" s="213">
        <v>0.410434991093378</v>
      </c>
      <c r="AX782" s="213">
        <f t="shared" ref="AX782" si="974">1-AW782</f>
        <v>0.589565008906622</v>
      </c>
      <c r="AY782" s="213">
        <v>0.293953824809222</v>
      </c>
      <c r="AZ782" s="213">
        <f t="shared" si="971"/>
        <v>0.70604617519077806</v>
      </c>
      <c r="BA782" s="213">
        <f t="shared" si="962"/>
        <v>0.34100495303745937</v>
      </c>
      <c r="BB782" s="213">
        <f t="shared" si="963"/>
        <v>0.65899504696254074</v>
      </c>
      <c r="BC782" s="38">
        <v>0.339361447954799</v>
      </c>
      <c r="BD782" s="38">
        <f t="shared" si="964"/>
        <v>0.66063855204520094</v>
      </c>
      <c r="BE782" s="38">
        <v>0.39684819906052599</v>
      </c>
      <c r="BF782" s="38">
        <f t="shared" si="964"/>
        <v>0.60315180093947407</v>
      </c>
      <c r="BG782" s="38">
        <v>0.29504139655900602</v>
      </c>
      <c r="BH782" s="38">
        <f t="shared" si="965"/>
        <v>0.70495860344099404</v>
      </c>
      <c r="BI782" s="38">
        <v>0.33219617706705146</v>
      </c>
      <c r="BJ782" s="38">
        <v>0.6678038229329486</v>
      </c>
      <c r="BK782" s="39">
        <v>0.331531370198139</v>
      </c>
      <c r="BL782" s="39">
        <f t="shared" si="966"/>
        <v>0.66846862980186095</v>
      </c>
      <c r="BM782" s="39">
        <v>0.38891545433137498</v>
      </c>
      <c r="BN782" s="39">
        <f t="shared" si="967"/>
        <v>0.61108454566862502</v>
      </c>
      <c r="BO782" s="39">
        <v>0.28543355809071203</v>
      </c>
      <c r="BP782" s="39">
        <f t="shared" si="955"/>
        <v>0.71456644190928797</v>
      </c>
      <c r="BQ782" s="39">
        <v>0.32352471597936683</v>
      </c>
      <c r="BR782" s="39">
        <f t="shared" si="968"/>
        <v>0.67647528402063317</v>
      </c>
      <c r="BS782" s="48">
        <v>0.91344303548379802</v>
      </c>
      <c r="BT782" s="49">
        <v>8.6556964516201998E-2</v>
      </c>
      <c r="BU782" s="219"/>
      <c r="CP782" s="21"/>
      <c r="CR782" s="21"/>
      <c r="CS782" s="22"/>
      <c r="CT782" s="22"/>
    </row>
    <row r="783" spans="38:98" x14ac:dyDescent="0.25">
      <c r="AL783" s="6">
        <v>776</v>
      </c>
      <c r="AM783" s="24">
        <v>0.34475233682759399</v>
      </c>
      <c r="AN783" s="24">
        <f t="shared" si="956"/>
        <v>0.65524766317240601</v>
      </c>
      <c r="AO783" s="24">
        <v>0.39323069842789798</v>
      </c>
      <c r="AP783" s="24">
        <f t="shared" si="957"/>
        <v>0.60676930157210207</v>
      </c>
      <c r="AQ783" s="24">
        <v>0.26726768984508897</v>
      </c>
      <c r="AR783" s="24">
        <f t="shared" si="958"/>
        <v>0.73273231015491103</v>
      </c>
      <c r="AS783" s="24">
        <f t="shared" si="959"/>
        <v>0.32025942238371163</v>
      </c>
      <c r="AT783" s="25">
        <f t="shared" si="925"/>
        <v>0.67974057761628837</v>
      </c>
      <c r="AU783" s="213">
        <v>0.35958819898831201</v>
      </c>
      <c r="AV783" s="213">
        <f t="shared" si="960"/>
        <v>0.64041180101168793</v>
      </c>
      <c r="AW783" s="213">
        <v>0.41069999516659</v>
      </c>
      <c r="AX783" s="213">
        <f t="shared" ref="AX783" si="975">1-AW783</f>
        <v>0.58930000483341005</v>
      </c>
      <c r="AY783" s="213">
        <v>0.29430919311910497</v>
      </c>
      <c r="AZ783" s="213">
        <f t="shared" si="971"/>
        <v>0.70569080688089503</v>
      </c>
      <c r="BA783" s="213">
        <f t="shared" si="962"/>
        <v>0.34131556940948071</v>
      </c>
      <c r="BB783" s="213">
        <f t="shared" si="963"/>
        <v>0.65868443059051929</v>
      </c>
      <c r="BC783" s="38">
        <v>0.339629983321864</v>
      </c>
      <c r="BD783" s="38">
        <f t="shared" si="964"/>
        <v>0.660370016678136</v>
      </c>
      <c r="BE783" s="38">
        <v>0.39709674701661501</v>
      </c>
      <c r="BF783" s="38">
        <f t="shared" si="964"/>
        <v>0.60290325298338499</v>
      </c>
      <c r="BG783" s="38">
        <v>0.29539590454147602</v>
      </c>
      <c r="BH783" s="38">
        <f t="shared" si="965"/>
        <v>0.70460409545852398</v>
      </c>
      <c r="BI783" s="38">
        <v>0.33249966273267828</v>
      </c>
      <c r="BJ783" s="38">
        <v>0.66750033726732183</v>
      </c>
      <c r="BK783" s="39">
        <v>0.33179305118429198</v>
      </c>
      <c r="BL783" s="39">
        <f t="shared" si="966"/>
        <v>0.66820694881570808</v>
      </c>
      <c r="BM783" s="39">
        <v>0.38916102175557998</v>
      </c>
      <c r="BN783" s="39">
        <f t="shared" si="967"/>
        <v>0.61083897824442002</v>
      </c>
      <c r="BO783" s="39">
        <v>0.28577808634319302</v>
      </c>
      <c r="BP783" s="39">
        <f t="shared" si="955"/>
        <v>0.71422191365680698</v>
      </c>
      <c r="BQ783" s="39">
        <v>0.32382080058878271</v>
      </c>
      <c r="BR783" s="39">
        <f t="shared" si="968"/>
        <v>0.6761791994112174</v>
      </c>
      <c r="BS783" s="48">
        <v>0.91354847463779665</v>
      </c>
      <c r="BT783" s="49">
        <v>8.6451525362203394E-2</v>
      </c>
      <c r="BU783" s="219"/>
      <c r="CP783" s="21"/>
      <c r="CR783" s="21"/>
      <c r="CS783" s="22"/>
      <c r="CT783" s="22"/>
    </row>
    <row r="784" spans="38:98" x14ac:dyDescent="0.25">
      <c r="AL784" s="6">
        <v>777</v>
      </c>
      <c r="AM784" s="24">
        <v>0.34501414596305502</v>
      </c>
      <c r="AN784" s="24">
        <f t="shared" si="956"/>
        <v>0.65498585403694498</v>
      </c>
      <c r="AO784" s="24">
        <v>0.39347337977143998</v>
      </c>
      <c r="AP784" s="24">
        <f t="shared" si="957"/>
        <v>0.60652662022855997</v>
      </c>
      <c r="AQ784" s="24">
        <v>0.267590906668215</v>
      </c>
      <c r="AR784" s="24">
        <f t="shared" si="958"/>
        <v>0.73240909333178505</v>
      </c>
      <c r="AS784" s="24">
        <f t="shared" si="959"/>
        <v>0.32054507966335716</v>
      </c>
      <c r="AT784" s="25">
        <f t="shared" si="925"/>
        <v>0.6794549203366429</v>
      </c>
      <c r="AU784" s="213">
        <v>0.359866043626622</v>
      </c>
      <c r="AV784" s="213">
        <f t="shared" si="960"/>
        <v>0.640133956373378</v>
      </c>
      <c r="AW784" s="213">
        <v>0.41096479688015802</v>
      </c>
      <c r="AX784" s="213">
        <f t="shared" ref="AX784" si="976">1-AW784</f>
        <v>0.58903520311984203</v>
      </c>
      <c r="AY784" s="213">
        <v>0.29466443616688198</v>
      </c>
      <c r="AZ784" s="213">
        <f t="shared" si="971"/>
        <v>0.70533556383311802</v>
      </c>
      <c r="BA784" s="213">
        <f t="shared" si="962"/>
        <v>0.34162601744345489</v>
      </c>
      <c r="BB784" s="213">
        <f t="shared" si="963"/>
        <v>0.65837398255654511</v>
      </c>
      <c r="BC784" s="38">
        <v>0.339898272785293</v>
      </c>
      <c r="BD784" s="38">
        <f t="shared" si="964"/>
        <v>0.66010172721470695</v>
      </c>
      <c r="BE784" s="38">
        <v>0.39734508734025498</v>
      </c>
      <c r="BF784" s="38">
        <f t="shared" si="964"/>
        <v>0.60265491265974502</v>
      </c>
      <c r="BG784" s="38">
        <v>0.29575027100274398</v>
      </c>
      <c r="BH784" s="38">
        <f t="shared" si="965"/>
        <v>0.70424972899725602</v>
      </c>
      <c r="BI784" s="38">
        <v>0.33280295931296172</v>
      </c>
      <c r="BJ784" s="38">
        <v>0.66719704068703833</v>
      </c>
      <c r="BK784" s="39">
        <v>0.33205448774798701</v>
      </c>
      <c r="BL784" s="39">
        <f t="shared" si="966"/>
        <v>0.66794551225201304</v>
      </c>
      <c r="BM784" s="39">
        <v>0.389406406028801</v>
      </c>
      <c r="BN784" s="39">
        <f t="shared" si="967"/>
        <v>0.61059359397119906</v>
      </c>
      <c r="BO784" s="39">
        <v>0.28612246065184799</v>
      </c>
      <c r="BP784" s="39">
        <f t="shared" si="955"/>
        <v>0.71387753934815201</v>
      </c>
      <c r="BQ784" s="39">
        <v>0.32411669648835029</v>
      </c>
      <c r="BR784" s="39">
        <f t="shared" si="968"/>
        <v>0.67588330351164982</v>
      </c>
      <c r="BS784" s="48">
        <v>0.91365363596015325</v>
      </c>
      <c r="BT784" s="49">
        <v>8.6346364039846801E-2</v>
      </c>
      <c r="BU784" s="219"/>
      <c r="CP784" s="21"/>
      <c r="CR784" s="21"/>
      <c r="CS784" s="22"/>
      <c r="CT784" s="22"/>
    </row>
    <row r="785" spans="38:98" x14ac:dyDescent="0.25">
      <c r="AL785" s="6">
        <v>778</v>
      </c>
      <c r="AM785" s="24">
        <v>0.345275813852291</v>
      </c>
      <c r="AN785" s="24">
        <f t="shared" si="956"/>
        <v>0.654724186147709</v>
      </c>
      <c r="AO785" s="24">
        <v>0.39371586580849799</v>
      </c>
      <c r="AP785" s="24">
        <f t="shared" si="957"/>
        <v>0.60628413419150196</v>
      </c>
      <c r="AQ785" s="24">
        <v>0.26791403346193898</v>
      </c>
      <c r="AR785" s="24">
        <f t="shared" si="958"/>
        <v>0.73208596653806102</v>
      </c>
      <c r="AS785" s="24">
        <f t="shared" si="959"/>
        <v>0.32083060682265668</v>
      </c>
      <c r="AT785" s="25">
        <f t="shared" si="925"/>
        <v>0.67916939317734326</v>
      </c>
      <c r="AU785" s="213">
        <v>0.36014368153911103</v>
      </c>
      <c r="AV785" s="213">
        <f t="shared" si="960"/>
        <v>0.63985631846088897</v>
      </c>
      <c r="AW785" s="213">
        <v>0.41122939650145901</v>
      </c>
      <c r="AX785" s="213">
        <f t="shared" ref="AX785" si="977">1-AW785</f>
        <v>0.58877060349854093</v>
      </c>
      <c r="AY785" s="213">
        <v>0.29501955377167399</v>
      </c>
      <c r="AZ785" s="213">
        <f t="shared" si="971"/>
        <v>0.70498044622832601</v>
      </c>
      <c r="BA785" s="213">
        <f t="shared" si="962"/>
        <v>0.34193629720743002</v>
      </c>
      <c r="BB785" s="213">
        <f t="shared" si="963"/>
        <v>0.65806370279256998</v>
      </c>
      <c r="BC785" s="38">
        <v>0.340166315883765</v>
      </c>
      <c r="BD785" s="38">
        <f t="shared" si="964"/>
        <v>0.659833684116235</v>
      </c>
      <c r="BE785" s="38">
        <v>0.39759322020178101</v>
      </c>
      <c r="BF785" s="38">
        <f t="shared" si="964"/>
        <v>0.60240677979821899</v>
      </c>
      <c r="BG785" s="38">
        <v>0.29610449574556102</v>
      </c>
      <c r="BH785" s="38">
        <f t="shared" si="965"/>
        <v>0.70389550425443903</v>
      </c>
      <c r="BI785" s="38">
        <v>0.33310606661333486</v>
      </c>
      <c r="BJ785" s="38">
        <v>0.66689393338666525</v>
      </c>
      <c r="BK785" s="39">
        <v>0.33231567985960803</v>
      </c>
      <c r="BL785" s="39">
        <f t="shared" si="966"/>
        <v>0.66768432014039192</v>
      </c>
      <c r="BM785" s="39">
        <v>0.38965160728380299</v>
      </c>
      <c r="BN785" s="39">
        <f t="shared" si="967"/>
        <v>0.61034839271619701</v>
      </c>
      <c r="BO785" s="39">
        <v>0.28646668076395798</v>
      </c>
      <c r="BP785" s="39">
        <f t="shared" si="955"/>
        <v>0.71353331923604202</v>
      </c>
      <c r="BQ785" s="39">
        <v>0.32441240358317391</v>
      </c>
      <c r="BR785" s="39">
        <f t="shared" si="968"/>
        <v>0.67558759641682609</v>
      </c>
      <c r="BS785" s="48">
        <v>0.91375852133571922</v>
      </c>
      <c r="BT785" s="49">
        <v>8.6241478664280793E-2</v>
      </c>
      <c r="BU785" s="219"/>
      <c r="CP785" s="21"/>
      <c r="CR785" s="21"/>
      <c r="CS785" s="22"/>
      <c r="CT785" s="22"/>
    </row>
    <row r="786" spans="38:98" x14ac:dyDescent="0.25">
      <c r="AL786" s="6">
        <v>779</v>
      </c>
      <c r="AM786" s="24">
        <v>0.345537342090105</v>
      </c>
      <c r="AN786" s="24">
        <f t="shared" si="956"/>
        <v>0.654462657909895</v>
      </c>
      <c r="AO786" s="24">
        <v>0.39395815597282802</v>
      </c>
      <c r="AP786" s="24">
        <f t="shared" si="957"/>
        <v>0.60604184402717198</v>
      </c>
      <c r="AQ786" s="24">
        <v>0.26823707020378901</v>
      </c>
      <c r="AR786" s="24">
        <f t="shared" si="958"/>
        <v>0.73176292979621094</v>
      </c>
      <c r="AS786" s="24">
        <f t="shared" si="959"/>
        <v>0.32111600421542597</v>
      </c>
      <c r="AT786" s="25">
        <f t="shared" si="925"/>
        <v>0.67888399578457403</v>
      </c>
      <c r="AU786" s="213">
        <v>0.36042111301531499</v>
      </c>
      <c r="AV786" s="213">
        <f t="shared" si="960"/>
        <v>0.63957888698468501</v>
      </c>
      <c r="AW786" s="213">
        <v>0.41149379429787297</v>
      </c>
      <c r="AX786" s="213">
        <f t="shared" ref="AX786" si="978">1-AW786</f>
        <v>0.58850620570212708</v>
      </c>
      <c r="AY786" s="213">
        <v>0.29537454575260003</v>
      </c>
      <c r="AZ786" s="213">
        <f t="shared" si="971"/>
        <v>0.70462545424739997</v>
      </c>
      <c r="BA786" s="213">
        <f t="shared" si="962"/>
        <v>0.34224640876945445</v>
      </c>
      <c r="BB786" s="213">
        <f t="shared" si="963"/>
        <v>0.65775359123054566</v>
      </c>
      <c r="BC786" s="38">
        <v>0.34043411215595798</v>
      </c>
      <c r="BD786" s="38">
        <f t="shared" si="964"/>
        <v>0.65956588784404202</v>
      </c>
      <c r="BE786" s="38">
        <v>0.39784114577152901</v>
      </c>
      <c r="BF786" s="38">
        <f t="shared" si="964"/>
        <v>0.60215885422847104</v>
      </c>
      <c r="BG786" s="38">
        <v>0.29645857857268099</v>
      </c>
      <c r="BH786" s="38">
        <f t="shared" si="965"/>
        <v>0.70354142142731901</v>
      </c>
      <c r="BI786" s="38">
        <v>0.33340898443923189</v>
      </c>
      <c r="BJ786" s="38">
        <v>0.66659101556076816</v>
      </c>
      <c r="BK786" s="39">
        <v>0.33257662748954198</v>
      </c>
      <c r="BL786" s="39">
        <f t="shared" si="966"/>
        <v>0.66742337251045802</v>
      </c>
      <c r="BM786" s="39">
        <v>0.38989662565334998</v>
      </c>
      <c r="BN786" s="39">
        <f t="shared" si="967"/>
        <v>0.61010337434664996</v>
      </c>
      <c r="BO786" s="39">
        <v>0.28681074642680299</v>
      </c>
      <c r="BP786" s="39">
        <f t="shared" si="955"/>
        <v>0.71318925357319696</v>
      </c>
      <c r="BQ786" s="39">
        <v>0.32470792177835789</v>
      </c>
      <c r="BR786" s="39">
        <f t="shared" si="968"/>
        <v>0.67529207822164206</v>
      </c>
      <c r="BS786" s="48">
        <v>0.91386313264934649</v>
      </c>
      <c r="BT786" s="49">
        <v>8.6136867350653498E-2</v>
      </c>
      <c r="BU786" s="219"/>
      <c r="CP786" s="21"/>
      <c r="CR786" s="21"/>
      <c r="CS786" s="22"/>
      <c r="CT786" s="22"/>
    </row>
    <row r="787" spans="38:98" x14ac:dyDescent="0.25">
      <c r="AL787" s="6">
        <v>780</v>
      </c>
      <c r="AM787" s="24">
        <v>0.34579873227129698</v>
      </c>
      <c r="AN787" s="24">
        <f t="shared" si="956"/>
        <v>0.65420126772870302</v>
      </c>
      <c r="AO787" s="24">
        <v>0.39420024969818102</v>
      </c>
      <c r="AP787" s="24">
        <f t="shared" si="957"/>
        <v>0.60579975030181898</v>
      </c>
      <c r="AQ787" s="24">
        <v>0.268560016871291</v>
      </c>
      <c r="AR787" s="24">
        <f t="shared" si="958"/>
        <v>0.73143998312870906</v>
      </c>
      <c r="AS787" s="24">
        <f t="shared" si="959"/>
        <v>0.32140127219547754</v>
      </c>
      <c r="AT787" s="25">
        <f t="shared" si="925"/>
        <v>0.67859872780452246</v>
      </c>
      <c r="AU787" s="213">
        <v>0.360698338344768</v>
      </c>
      <c r="AV787" s="213">
        <f t="shared" si="960"/>
        <v>0.63930166165523206</v>
      </c>
      <c r="AW787" s="213">
        <v>0.41175799053677598</v>
      </c>
      <c r="AX787" s="213">
        <f t="shared" ref="AX787" si="979">1-AW787</f>
        <v>0.58824200946322402</v>
      </c>
      <c r="AY787" s="213">
        <v>0.29572941192878199</v>
      </c>
      <c r="AZ787" s="213">
        <f t="shared" si="971"/>
        <v>0.70427058807121801</v>
      </c>
      <c r="BA787" s="213">
        <f t="shared" si="962"/>
        <v>0.3425563521975763</v>
      </c>
      <c r="BB787" s="213">
        <f t="shared" si="963"/>
        <v>0.6574436478024237</v>
      </c>
      <c r="BC787" s="38">
        <v>0.34070166114054901</v>
      </c>
      <c r="BD787" s="38">
        <f t="shared" si="964"/>
        <v>0.65929833885945099</v>
      </c>
      <c r="BE787" s="38">
        <v>0.39808886421983403</v>
      </c>
      <c r="BF787" s="38">
        <f t="shared" si="964"/>
        <v>0.60191113578016597</v>
      </c>
      <c r="BG787" s="38">
        <v>0.29681251928685798</v>
      </c>
      <c r="BH787" s="38">
        <f t="shared" si="965"/>
        <v>0.70318748071314197</v>
      </c>
      <c r="BI787" s="38">
        <v>0.33371171259608667</v>
      </c>
      <c r="BJ787" s="38">
        <v>0.66628828740391333</v>
      </c>
      <c r="BK787" s="39">
        <v>0.332837330608173</v>
      </c>
      <c r="BL787" s="39">
        <f t="shared" si="966"/>
        <v>0.667162669391827</v>
      </c>
      <c r="BM787" s="39">
        <v>0.39014146127020799</v>
      </c>
      <c r="BN787" s="39">
        <f t="shared" si="967"/>
        <v>0.60985853872979201</v>
      </c>
      <c r="BO787" s="39">
        <v>0.28715465738766399</v>
      </c>
      <c r="BP787" s="39">
        <f t="shared" si="955"/>
        <v>0.71284534261233601</v>
      </c>
      <c r="BQ787" s="39">
        <v>0.32500325097900695</v>
      </c>
      <c r="BR787" s="39">
        <f t="shared" si="968"/>
        <v>0.67499674902099316</v>
      </c>
      <c r="BS787" s="48">
        <v>0.91396747178588666</v>
      </c>
      <c r="BT787" s="49">
        <v>8.6032528214113294E-2</v>
      </c>
      <c r="BU787" s="219"/>
      <c r="CP787" s="21"/>
      <c r="CR787" s="21"/>
      <c r="CS787" s="22"/>
      <c r="CT787" s="22"/>
    </row>
    <row r="788" spans="38:98" x14ac:dyDescent="0.25">
      <c r="AL788" s="6">
        <v>781</v>
      </c>
      <c r="AM788" s="24">
        <v>0.346059985990672</v>
      </c>
      <c r="AN788" s="24">
        <f t="shared" si="956"/>
        <v>0.653940014009328</v>
      </c>
      <c r="AO788" s="24">
        <v>0.39444214641831099</v>
      </c>
      <c r="AP788" s="24">
        <f t="shared" si="957"/>
        <v>0.60555785358168901</v>
      </c>
      <c r="AQ788" s="24">
        <v>0.26888287344197298</v>
      </c>
      <c r="AR788" s="24">
        <f t="shared" si="958"/>
        <v>0.73111712655802696</v>
      </c>
      <c r="AS788" s="24">
        <f t="shared" si="959"/>
        <v>0.32168641111662744</v>
      </c>
      <c r="AT788" s="25">
        <f t="shared" si="925"/>
        <v>0.67831358888337256</v>
      </c>
      <c r="AU788" s="213">
        <v>0.36097535781700502</v>
      </c>
      <c r="AV788" s="213">
        <f t="shared" si="960"/>
        <v>0.63902464218299504</v>
      </c>
      <c r="AW788" s="213">
        <v>0.41202198548554703</v>
      </c>
      <c r="AX788" s="213">
        <f t="shared" ref="AX788" si="980">1-AW788</f>
        <v>0.58797801451445297</v>
      </c>
      <c r="AY788" s="213">
        <v>0.29608415211933897</v>
      </c>
      <c r="AZ788" s="213">
        <f t="shared" si="971"/>
        <v>0.70391584788066108</v>
      </c>
      <c r="BA788" s="213">
        <f t="shared" si="962"/>
        <v>0.34286612755984336</v>
      </c>
      <c r="BB788" s="213">
        <f t="shared" si="963"/>
        <v>0.65713387244015675</v>
      </c>
      <c r="BC788" s="38">
        <v>0.34096896237621599</v>
      </c>
      <c r="BD788" s="38">
        <f t="shared" si="964"/>
        <v>0.65903103762378401</v>
      </c>
      <c r="BE788" s="38">
        <v>0.39833637571703201</v>
      </c>
      <c r="BF788" s="38">
        <f t="shared" si="964"/>
        <v>0.60166362428296805</v>
      </c>
      <c r="BG788" s="38">
        <v>0.29716631769084301</v>
      </c>
      <c r="BH788" s="38">
        <f t="shared" si="965"/>
        <v>0.70283368230915699</v>
      </c>
      <c r="BI788" s="38">
        <v>0.33401425088933212</v>
      </c>
      <c r="BJ788" s="38">
        <v>0.66598574911066799</v>
      </c>
      <c r="BK788" s="39">
        <v>0.33309778918588601</v>
      </c>
      <c r="BL788" s="39">
        <f t="shared" si="966"/>
        <v>0.66690221081411405</v>
      </c>
      <c r="BM788" s="39">
        <v>0.39038611426713998</v>
      </c>
      <c r="BN788" s="39">
        <f t="shared" si="967"/>
        <v>0.60961388573286002</v>
      </c>
      <c r="BO788" s="39">
        <v>0.28749841339381998</v>
      </c>
      <c r="BP788" s="39">
        <f t="shared" si="955"/>
        <v>0.71250158660618002</v>
      </c>
      <c r="BQ788" s="39">
        <v>0.32529839109022407</v>
      </c>
      <c r="BR788" s="39">
        <f t="shared" si="968"/>
        <v>0.67470160890977593</v>
      </c>
      <c r="BS788" s="48">
        <v>0.91407154063019136</v>
      </c>
      <c r="BT788" s="49">
        <v>8.5928459369808599E-2</v>
      </c>
      <c r="BU788" s="219"/>
      <c r="CP788" s="21"/>
      <c r="CR788" s="21"/>
      <c r="CS788" s="22"/>
      <c r="CT788" s="22"/>
    </row>
    <row r="789" spans="38:98" x14ac:dyDescent="0.25">
      <c r="AL789" s="6">
        <v>782</v>
      </c>
      <c r="AM789" s="24">
        <v>0.34632110484302903</v>
      </c>
      <c r="AN789" s="24">
        <f t="shared" si="956"/>
        <v>0.65367889515697097</v>
      </c>
      <c r="AO789" s="24">
        <v>0.394683845566971</v>
      </c>
      <c r="AP789" s="24">
        <f t="shared" si="957"/>
        <v>0.605316154433029</v>
      </c>
      <c r="AQ789" s="24">
        <v>0.26920563989336199</v>
      </c>
      <c r="AR789" s="24">
        <f t="shared" si="958"/>
        <v>0.73079436010663801</v>
      </c>
      <c r="AS789" s="24">
        <f t="shared" si="959"/>
        <v>0.32197142133268886</v>
      </c>
      <c r="AT789" s="25">
        <f t="shared" si="925"/>
        <v>0.67802857866731114</v>
      </c>
      <c r="AU789" s="213">
        <v>0.36125217172156099</v>
      </c>
      <c r="AV789" s="213">
        <f t="shared" si="960"/>
        <v>0.63874782827843901</v>
      </c>
      <c r="AW789" s="213">
        <v>0.41228577941156402</v>
      </c>
      <c r="AX789" s="213">
        <f t="shared" ref="AX789" si="981">1-AW789</f>
        <v>0.58771422058843603</v>
      </c>
      <c r="AY789" s="213">
        <v>0.29643876614339199</v>
      </c>
      <c r="AZ789" s="213">
        <f t="shared" si="971"/>
        <v>0.70356123385660796</v>
      </c>
      <c r="BA789" s="213">
        <f t="shared" si="962"/>
        <v>0.34317573492430398</v>
      </c>
      <c r="BB789" s="213">
        <f t="shared" si="963"/>
        <v>0.65682426507569613</v>
      </c>
      <c r="BC789" s="38">
        <v>0.341236015401638</v>
      </c>
      <c r="BD789" s="38">
        <f t="shared" si="964"/>
        <v>0.65876398459836194</v>
      </c>
      <c r="BE789" s="38">
        <v>0.39858368043345899</v>
      </c>
      <c r="BF789" s="38">
        <f t="shared" si="964"/>
        <v>0.60141631956654096</v>
      </c>
      <c r="BG789" s="38">
        <v>0.29751997358739102</v>
      </c>
      <c r="BH789" s="38">
        <f t="shared" si="965"/>
        <v>0.70248002641260898</v>
      </c>
      <c r="BI789" s="38">
        <v>0.33431659912440326</v>
      </c>
      <c r="BJ789" s="38">
        <v>0.66568340087559674</v>
      </c>
      <c r="BK789" s="39">
        <v>0.33335800319306602</v>
      </c>
      <c r="BL789" s="39">
        <f t="shared" si="966"/>
        <v>0.66664199680693392</v>
      </c>
      <c r="BM789" s="39">
        <v>0.39063058477691098</v>
      </c>
      <c r="BN789" s="39">
        <f t="shared" si="967"/>
        <v>0.60936941522308907</v>
      </c>
      <c r="BO789" s="39">
        <v>0.28784201419255401</v>
      </c>
      <c r="BP789" s="39">
        <f t="shared" si="955"/>
        <v>0.71215798580744605</v>
      </c>
      <c r="BQ789" s="39">
        <v>0.32559334201711482</v>
      </c>
      <c r="BR789" s="39">
        <f t="shared" si="968"/>
        <v>0.67440665798288513</v>
      </c>
      <c r="BS789" s="48">
        <v>0.9141753410671124</v>
      </c>
      <c r="BT789" s="42">
        <v>8.5824658932887599E-2</v>
      </c>
      <c r="BU789" s="219"/>
      <c r="CP789" s="21"/>
      <c r="CR789" s="21"/>
      <c r="CS789" s="22"/>
      <c r="CT789" s="22"/>
    </row>
    <row r="790" spans="38:98" x14ac:dyDescent="0.25">
      <c r="AL790" s="6">
        <v>783</v>
      </c>
      <c r="AM790" s="24">
        <v>0.34658209042317301</v>
      </c>
      <c r="AN790" s="24">
        <f t="shared" si="956"/>
        <v>0.65341790957682699</v>
      </c>
      <c r="AO790" s="24">
        <v>0.394925346577915</v>
      </c>
      <c r="AP790" s="24">
        <f t="shared" si="957"/>
        <v>0.605074653422085</v>
      </c>
      <c r="AQ790" s="24">
        <v>0.26952831620298401</v>
      </c>
      <c r="AR790" s="24">
        <f t="shared" si="958"/>
        <v>0.73047168379701599</v>
      </c>
      <c r="AS790" s="24">
        <f t="shared" si="959"/>
        <v>0.32225630319747672</v>
      </c>
      <c r="AT790" s="25">
        <f t="shared" si="925"/>
        <v>0.67774369680252333</v>
      </c>
      <c r="AU790" s="213">
        <v>0.36152878034797098</v>
      </c>
      <c r="AV790" s="213">
        <f t="shared" si="960"/>
        <v>0.63847121965202902</v>
      </c>
      <c r="AW790" s="213">
        <v>0.41254937258220498</v>
      </c>
      <c r="AX790" s="213">
        <f t="shared" ref="AX790" si="982">1-AW790</f>
        <v>0.58745062741779508</v>
      </c>
      <c r="AY790" s="213">
        <v>0.296793253820062</v>
      </c>
      <c r="AZ790" s="213">
        <f t="shared" si="971"/>
        <v>0.70320674617993806</v>
      </c>
      <c r="BA790" s="213">
        <f t="shared" si="962"/>
        <v>0.34348517435900672</v>
      </c>
      <c r="BB790" s="213">
        <f t="shared" si="963"/>
        <v>0.65651482564099339</v>
      </c>
      <c r="BC790" s="38">
        <v>0.34150281975549102</v>
      </c>
      <c r="BD790" s="38">
        <f t="shared" si="964"/>
        <v>0.65849718024450898</v>
      </c>
      <c r="BE790" s="38">
        <v>0.39883077853945098</v>
      </c>
      <c r="BF790" s="38">
        <f t="shared" si="964"/>
        <v>0.60116922146054907</v>
      </c>
      <c r="BG790" s="38">
        <v>0.29787348677925402</v>
      </c>
      <c r="BH790" s="38">
        <f t="shared" si="965"/>
        <v>0.70212651322074593</v>
      </c>
      <c r="BI790" s="38">
        <v>0.33461875710673283</v>
      </c>
      <c r="BJ790" s="38">
        <v>0.66538124289326728</v>
      </c>
      <c r="BK790" s="39">
        <v>0.33361797260009801</v>
      </c>
      <c r="BL790" s="39">
        <f t="shared" si="966"/>
        <v>0.66638202739990193</v>
      </c>
      <c r="BM790" s="39">
        <v>0.39087487293228701</v>
      </c>
      <c r="BN790" s="39">
        <f t="shared" si="967"/>
        <v>0.60912512706771293</v>
      </c>
      <c r="BO790" s="39">
        <v>0.28818545953114399</v>
      </c>
      <c r="BP790" s="39">
        <f t="shared" si="955"/>
        <v>0.71181454046885606</v>
      </c>
      <c r="BQ790" s="39">
        <v>0.32588810366478266</v>
      </c>
      <c r="BR790" s="39">
        <f t="shared" si="968"/>
        <v>0.6741118963352174</v>
      </c>
      <c r="BS790" s="48">
        <v>0.9142788749815014</v>
      </c>
      <c r="BT790" s="49">
        <v>8.5721125018498601E-2</v>
      </c>
      <c r="BU790" s="219"/>
      <c r="CP790" s="21"/>
      <c r="CR790" s="21"/>
      <c r="CS790" s="22"/>
      <c r="CT790" s="22"/>
    </row>
    <row r="791" spans="38:98" x14ac:dyDescent="0.25">
      <c r="AL791" s="6">
        <v>784</v>
      </c>
      <c r="AM791" s="24">
        <v>0.34684294432590401</v>
      </c>
      <c r="AN791" s="24">
        <f t="shared" si="956"/>
        <v>0.65315705567409599</v>
      </c>
      <c r="AO791" s="24">
        <v>0.395166648884894</v>
      </c>
      <c r="AP791" s="24">
        <f t="shared" si="957"/>
        <v>0.60483335111510605</v>
      </c>
      <c r="AQ791" s="24">
        <v>0.26985090234836701</v>
      </c>
      <c r="AR791" s="24">
        <f t="shared" si="958"/>
        <v>0.73014909765163294</v>
      </c>
      <c r="AS791" s="24">
        <f t="shared" si="959"/>
        <v>0.32254105706480468</v>
      </c>
      <c r="AT791" s="25">
        <f t="shared" si="925"/>
        <v>0.67745894293519537</v>
      </c>
      <c r="AU791" s="213">
        <v>0.36180518398577</v>
      </c>
      <c r="AV791" s="213">
        <f t="shared" si="960"/>
        <v>0.63819481601423</v>
      </c>
      <c r="AW791" s="213">
        <v>0.412812765264848</v>
      </c>
      <c r="AX791" s="213">
        <f t="shared" ref="AX791" si="983">1-AW791</f>
        <v>0.587187234735152</v>
      </c>
      <c r="AY791" s="213">
        <v>0.29714761496846798</v>
      </c>
      <c r="AZ791" s="213">
        <f t="shared" si="971"/>
        <v>0.70285238503153202</v>
      </c>
      <c r="BA791" s="213">
        <f t="shared" si="962"/>
        <v>0.34379444593199904</v>
      </c>
      <c r="BB791" s="213">
        <f t="shared" si="963"/>
        <v>0.65620555406800096</v>
      </c>
      <c r="BC791" s="38">
        <v>0.34176937497645499</v>
      </c>
      <c r="BD791" s="38">
        <f t="shared" si="964"/>
        <v>0.65823062502354501</v>
      </c>
      <c r="BE791" s="38">
        <v>0.39907767020534402</v>
      </c>
      <c r="BF791" s="38">
        <f t="shared" si="964"/>
        <v>0.60092232979465598</v>
      </c>
      <c r="BG791" s="38">
        <v>0.298226857069186</v>
      </c>
      <c r="BH791" s="38">
        <f t="shared" si="965"/>
        <v>0.70177314293081405</v>
      </c>
      <c r="BI791" s="38">
        <v>0.33492072464175576</v>
      </c>
      <c r="BJ791" s="38">
        <v>0.66507927535824429</v>
      </c>
      <c r="BK791" s="39">
        <v>0.333877697377367</v>
      </c>
      <c r="BL791" s="39">
        <f t="shared" si="966"/>
        <v>0.66612230262263306</v>
      </c>
      <c r="BM791" s="39">
        <v>0.39111897886603098</v>
      </c>
      <c r="BN791" s="39">
        <f t="shared" si="967"/>
        <v>0.60888102113396902</v>
      </c>
      <c r="BO791" s="39">
        <v>0.28852874915687099</v>
      </c>
      <c r="BP791" s="39">
        <f t="shared" si="955"/>
        <v>0.71147125084312901</v>
      </c>
      <c r="BQ791" s="39">
        <v>0.32618267593833156</v>
      </c>
      <c r="BR791" s="39">
        <f t="shared" si="968"/>
        <v>0.6738173240616685</v>
      </c>
      <c r="BS791" s="48">
        <v>0.91438214425821007</v>
      </c>
      <c r="BT791" s="49">
        <v>8.56178557417899E-2</v>
      </c>
      <c r="BU791" s="219"/>
      <c r="CP791" s="21"/>
      <c r="CR791" s="21"/>
      <c r="CS791" s="22"/>
      <c r="CT791" s="22"/>
    </row>
    <row r="792" spans="38:98" x14ac:dyDescent="0.25">
      <c r="AL792" s="6">
        <v>785</v>
      </c>
      <c r="AM792" s="24">
        <v>0.347103668146024</v>
      </c>
      <c r="AN792" s="24">
        <f t="shared" si="956"/>
        <v>0.652896331853976</v>
      </c>
      <c r="AO792" s="24">
        <v>0.395407751921662</v>
      </c>
      <c r="AP792" s="24">
        <f t="shared" si="957"/>
        <v>0.604592248078338</v>
      </c>
      <c r="AQ792" s="24">
        <v>0.27017339830703702</v>
      </c>
      <c r="AR792" s="24">
        <f t="shared" si="958"/>
        <v>0.72982660169296298</v>
      </c>
      <c r="AS792" s="24">
        <f t="shared" si="959"/>
        <v>0.32282568328848671</v>
      </c>
      <c r="AT792" s="25">
        <f t="shared" si="925"/>
        <v>0.67717431671151329</v>
      </c>
      <c r="AU792" s="213">
        <v>0.36208138292449399</v>
      </c>
      <c r="AV792" s="213">
        <f t="shared" si="960"/>
        <v>0.63791861707550601</v>
      </c>
      <c r="AW792" s="213">
        <v>0.413075957726872</v>
      </c>
      <c r="AX792" s="213">
        <f t="shared" ref="AX792" si="984">1-AW792</f>
        <v>0.586924042273128</v>
      </c>
      <c r="AY792" s="213">
        <v>0.297501849407732</v>
      </c>
      <c r="AZ792" s="213">
        <f t="shared" si="971"/>
        <v>0.70249815059226806</v>
      </c>
      <c r="BA792" s="213">
        <f t="shared" si="962"/>
        <v>0.34410354971133039</v>
      </c>
      <c r="BB792" s="213">
        <f t="shared" si="963"/>
        <v>0.65589645028866961</v>
      </c>
      <c r="BC792" s="38">
        <v>0.34203568060320699</v>
      </c>
      <c r="BD792" s="38">
        <f t="shared" si="964"/>
        <v>0.65796431939679301</v>
      </c>
      <c r="BE792" s="38">
        <v>0.399324355601472</v>
      </c>
      <c r="BF792" s="38">
        <f t="shared" si="964"/>
        <v>0.60067564439852794</v>
      </c>
      <c r="BG792" s="38">
        <v>0.29858008425993998</v>
      </c>
      <c r="BH792" s="38">
        <f t="shared" si="965"/>
        <v>0.70141991574006002</v>
      </c>
      <c r="BI792" s="38">
        <v>0.33522250153490513</v>
      </c>
      <c r="BJ792" s="38">
        <v>0.66477749846509493</v>
      </c>
      <c r="BK792" s="39">
        <v>0.33413717749525701</v>
      </c>
      <c r="BL792" s="39">
        <f t="shared" si="966"/>
        <v>0.66586282250474293</v>
      </c>
      <c r="BM792" s="39">
        <v>0.39136290271090801</v>
      </c>
      <c r="BN792" s="39">
        <f t="shared" si="967"/>
        <v>0.60863709728909199</v>
      </c>
      <c r="BO792" s="39">
        <v>0.28887188281701598</v>
      </c>
      <c r="BP792" s="39">
        <f t="shared" si="955"/>
        <v>0.71112811718298397</v>
      </c>
      <c r="BQ792" s="39">
        <v>0.32647705874286592</v>
      </c>
      <c r="BR792" s="39">
        <f t="shared" si="968"/>
        <v>0.67352294125713419</v>
      </c>
      <c r="BS792" s="48">
        <v>0.91448515078209014</v>
      </c>
      <c r="BT792" s="49">
        <v>8.5514849217909902E-2</v>
      </c>
      <c r="BU792" s="219"/>
      <c r="CP792" s="21"/>
      <c r="CR792" s="21"/>
      <c r="CS792" s="22"/>
      <c r="CT792" s="22"/>
    </row>
    <row r="793" spans="38:98" x14ac:dyDescent="0.25">
      <c r="AL793" s="6">
        <v>786</v>
      </c>
      <c r="AM793" s="24">
        <v>0.34736426347833699</v>
      </c>
      <c r="AN793" s="24">
        <f t="shared" si="956"/>
        <v>0.65263573652166307</v>
      </c>
      <c r="AO793" s="24">
        <v>0.395648655121973</v>
      </c>
      <c r="AP793" s="24">
        <f t="shared" si="957"/>
        <v>0.604351344878027</v>
      </c>
      <c r="AQ793" s="24">
        <v>0.27049580405652301</v>
      </c>
      <c r="AR793" s="24">
        <f t="shared" si="958"/>
        <v>0.72950419594347693</v>
      </c>
      <c r="AS793" s="24">
        <f t="shared" si="959"/>
        <v>0.32311018222233884</v>
      </c>
      <c r="AT793" s="25">
        <f t="shared" si="925"/>
        <v>0.67688981777766122</v>
      </c>
      <c r="AU793" s="213">
        <v>0.36235737745367602</v>
      </c>
      <c r="AV793" s="213">
        <f t="shared" si="960"/>
        <v>0.63764262254632398</v>
      </c>
      <c r="AW793" s="213">
        <v>0.41333895023565498</v>
      </c>
      <c r="AX793" s="213">
        <f t="shared" ref="AX793" si="985">1-AW793</f>
        <v>0.58666104976434497</v>
      </c>
      <c r="AY793" s="213">
        <v>0.29785595695697298</v>
      </c>
      <c r="AZ793" s="213">
        <f t="shared" si="971"/>
        <v>0.70214404304302702</v>
      </c>
      <c r="BA793" s="213">
        <f t="shared" si="962"/>
        <v>0.34441248576504779</v>
      </c>
      <c r="BB793" s="213">
        <f t="shared" si="963"/>
        <v>0.65558751423495221</v>
      </c>
      <c r="BC793" s="38">
        <v>0.342301736174424</v>
      </c>
      <c r="BD793" s="38">
        <f t="shared" si="964"/>
        <v>0.65769826382557595</v>
      </c>
      <c r="BE793" s="38">
        <v>0.39957083489817202</v>
      </c>
      <c r="BF793" s="38">
        <f t="shared" si="964"/>
        <v>0.60042916510182798</v>
      </c>
      <c r="BG793" s="38">
        <v>0.29893316815426901</v>
      </c>
      <c r="BH793" s="38">
        <f t="shared" si="965"/>
        <v>0.70106683184573093</v>
      </c>
      <c r="BI793" s="38">
        <v>0.33552408759161478</v>
      </c>
      <c r="BJ793" s="38">
        <v>0.66447591240838522</v>
      </c>
      <c r="BK793" s="39">
        <v>0.33439641292415401</v>
      </c>
      <c r="BL793" s="39">
        <f t="shared" si="966"/>
        <v>0.66560358707584599</v>
      </c>
      <c r="BM793" s="39">
        <v>0.39160664459968297</v>
      </c>
      <c r="BN793" s="39">
        <f t="shared" si="967"/>
        <v>0.60839335540031703</v>
      </c>
      <c r="BO793" s="39">
        <v>0.28921486025885901</v>
      </c>
      <c r="BP793" s="39">
        <f t="shared" si="955"/>
        <v>0.71078513974114099</v>
      </c>
      <c r="BQ793" s="39">
        <v>0.32677125198349</v>
      </c>
      <c r="BR793" s="39">
        <f t="shared" si="968"/>
        <v>0.67322874801651</v>
      </c>
      <c r="BS793" s="48">
        <v>0.9145878964379931</v>
      </c>
      <c r="BT793" s="49">
        <v>8.5412103562006902E-2</v>
      </c>
      <c r="BU793" s="219"/>
      <c r="CP793" s="21"/>
      <c r="CR793" s="21"/>
      <c r="CS793" s="22"/>
      <c r="CT793" s="22"/>
    </row>
    <row r="794" spans="38:98" x14ac:dyDescent="0.25">
      <c r="AL794" s="6">
        <v>787</v>
      </c>
      <c r="AM794" s="24">
        <v>0.34762473191764298</v>
      </c>
      <c r="AN794" s="24">
        <f t="shared" si="956"/>
        <v>0.65237526808235702</v>
      </c>
      <c r="AO794" s="24">
        <v>0.39588935791958002</v>
      </c>
      <c r="AP794" s="24">
        <f t="shared" si="957"/>
        <v>0.60411064208041998</v>
      </c>
      <c r="AQ794" s="24">
        <v>0.27081811957434998</v>
      </c>
      <c r="AR794" s="24">
        <f t="shared" si="958"/>
        <v>0.72918188042565002</v>
      </c>
      <c r="AS794" s="24">
        <f t="shared" si="959"/>
        <v>0.32339455422017371</v>
      </c>
      <c r="AT794" s="25">
        <f t="shared" si="925"/>
        <v>0.67660544577982629</v>
      </c>
      <c r="AU794" s="213">
        <v>0.36263316786285199</v>
      </c>
      <c r="AV794" s="213">
        <f t="shared" si="960"/>
        <v>0.63736683213714795</v>
      </c>
      <c r="AW794" s="213">
        <v>0.413601743058574</v>
      </c>
      <c r="AX794" s="213">
        <f t="shared" ref="AX794" si="986">1-AW794</f>
        <v>0.586398256941426</v>
      </c>
      <c r="AY794" s="213">
        <v>0.29820993743531199</v>
      </c>
      <c r="AZ794" s="213">
        <f t="shared" si="971"/>
        <v>0.70179006256468801</v>
      </c>
      <c r="BA794" s="213">
        <f t="shared" si="962"/>
        <v>0.34472125416119964</v>
      </c>
      <c r="BB794" s="213">
        <f t="shared" si="963"/>
        <v>0.6552787458388003</v>
      </c>
      <c r="BC794" s="38">
        <v>0.34256754122878502</v>
      </c>
      <c r="BD794" s="38">
        <f t="shared" si="964"/>
        <v>0.65743245877121503</v>
      </c>
      <c r="BE794" s="38">
        <v>0.39981710826577999</v>
      </c>
      <c r="BF794" s="38">
        <f t="shared" si="964"/>
        <v>0.60018289173422001</v>
      </c>
      <c r="BG794" s="38">
        <v>0.29928610855492499</v>
      </c>
      <c r="BH794" s="38">
        <f t="shared" si="965"/>
        <v>0.70071389144507501</v>
      </c>
      <c r="BI794" s="38">
        <v>0.33582548261731826</v>
      </c>
      <c r="BJ794" s="38">
        <v>0.66417451738268185</v>
      </c>
      <c r="BK794" s="39">
        <v>0.33465540363444302</v>
      </c>
      <c r="BL794" s="39">
        <f t="shared" si="966"/>
        <v>0.66534459636555698</v>
      </c>
      <c r="BM794" s="39">
        <v>0.39185020466511999</v>
      </c>
      <c r="BN794" s="39">
        <f t="shared" si="967"/>
        <v>0.60814979533488001</v>
      </c>
      <c r="BO794" s="39">
        <v>0.28955768122968101</v>
      </c>
      <c r="BP794" s="39">
        <f t="shared" si="955"/>
        <v>0.71044231877031905</v>
      </c>
      <c r="BQ794" s="39">
        <v>0.32706525556530819</v>
      </c>
      <c r="BR794" s="39">
        <f t="shared" si="968"/>
        <v>0.67293474443469181</v>
      </c>
      <c r="BS794" s="48">
        <v>0.91469038311077089</v>
      </c>
      <c r="BT794" s="49">
        <v>8.5309616889229098E-2</v>
      </c>
      <c r="BU794" s="219"/>
      <c r="CP794" s="21"/>
      <c r="CR794" s="21"/>
      <c r="CS794" s="22"/>
      <c r="CT794" s="22"/>
    </row>
    <row r="795" spans="38:98" x14ac:dyDescent="0.25">
      <c r="AL795" s="6">
        <v>788</v>
      </c>
      <c r="AM795" s="24">
        <v>0.347885075058745</v>
      </c>
      <c r="AN795" s="24">
        <f t="shared" si="956"/>
        <v>0.652114924941255</v>
      </c>
      <c r="AO795" s="24">
        <v>0.396129859748234</v>
      </c>
      <c r="AP795" s="24">
        <f t="shared" si="957"/>
        <v>0.603870140251766</v>
      </c>
      <c r="AQ795" s="24">
        <v>0.271140344838046</v>
      </c>
      <c r="AR795" s="24">
        <f t="shared" si="958"/>
        <v>0.72885965516195395</v>
      </c>
      <c r="AS795" s="24">
        <f t="shared" si="959"/>
        <v>0.32367879963580592</v>
      </c>
      <c r="AT795" s="25">
        <f t="shared" si="925"/>
        <v>0.67632120036419408</v>
      </c>
      <c r="AU795" s="213">
        <v>0.36290875444155801</v>
      </c>
      <c r="AV795" s="213">
        <f t="shared" si="960"/>
        <v>0.63709124555844199</v>
      </c>
      <c r="AW795" s="213">
        <v>0.41386433646300802</v>
      </c>
      <c r="AX795" s="213">
        <f t="shared" ref="AX795" si="987">1-AW795</f>
        <v>0.58613566353699198</v>
      </c>
      <c r="AY795" s="213">
        <v>0.298563790661869</v>
      </c>
      <c r="AZ795" s="213">
        <f t="shared" si="971"/>
        <v>0.701436209338131</v>
      </c>
      <c r="BA795" s="213">
        <f t="shared" si="962"/>
        <v>0.34502985496783456</v>
      </c>
      <c r="BB795" s="213">
        <f t="shared" si="963"/>
        <v>0.65497014503216544</v>
      </c>
      <c r="BC795" s="38">
        <v>0.34283309530496803</v>
      </c>
      <c r="BD795" s="38">
        <f t="shared" si="964"/>
        <v>0.65716690469503192</v>
      </c>
      <c r="BE795" s="38">
        <v>0.40006317587462997</v>
      </c>
      <c r="BF795" s="38">
        <f t="shared" si="964"/>
        <v>0.59993682412536997</v>
      </c>
      <c r="BG795" s="38">
        <v>0.29963890526466302</v>
      </c>
      <c r="BH795" s="38">
        <f t="shared" si="965"/>
        <v>0.70036109473533692</v>
      </c>
      <c r="BI795" s="38">
        <v>0.33612668641744997</v>
      </c>
      <c r="BJ795" s="38">
        <v>0.66387331358254997</v>
      </c>
      <c r="BK795" s="39">
        <v>0.334914149596509</v>
      </c>
      <c r="BL795" s="39">
        <f t="shared" si="966"/>
        <v>0.665085850403491</v>
      </c>
      <c r="BM795" s="39">
        <v>0.39209358303998498</v>
      </c>
      <c r="BN795" s="39">
        <f t="shared" si="967"/>
        <v>0.60790641696001502</v>
      </c>
      <c r="BO795" s="39">
        <v>0.28990034547676102</v>
      </c>
      <c r="BP795" s="39">
        <f t="shared" si="955"/>
        <v>0.71009965452323898</v>
      </c>
      <c r="BQ795" s="39">
        <v>0.32735906939342441</v>
      </c>
      <c r="BR795" s="39">
        <f t="shared" si="968"/>
        <v>0.67264093060657559</v>
      </c>
      <c r="BS795" s="48">
        <v>0.91479261268527501</v>
      </c>
      <c r="BT795" s="49">
        <v>8.5207387314725005E-2</v>
      </c>
      <c r="BU795" s="219"/>
      <c r="CP795" s="21"/>
      <c r="CR795" s="21"/>
      <c r="CS795" s="22"/>
      <c r="CT795" s="22"/>
    </row>
    <row r="796" spans="38:98" x14ac:dyDescent="0.25">
      <c r="AL796" s="6">
        <v>789</v>
      </c>
      <c r="AM796" s="24">
        <v>0.34814529449644499</v>
      </c>
      <c r="AN796" s="24">
        <f t="shared" si="956"/>
        <v>0.65185470550355507</v>
      </c>
      <c r="AO796" s="24">
        <v>0.39637016004169101</v>
      </c>
      <c r="AP796" s="24">
        <f t="shared" si="957"/>
        <v>0.60362983995830899</v>
      </c>
      <c r="AQ796" s="24">
        <v>0.27146247982513799</v>
      </c>
      <c r="AR796" s="24">
        <f t="shared" si="958"/>
        <v>0.72853752017486206</v>
      </c>
      <c r="AS796" s="24">
        <f t="shared" si="959"/>
        <v>0.32396291882305039</v>
      </c>
      <c r="AT796" s="25">
        <f t="shared" si="925"/>
        <v>0.67603708117694972</v>
      </c>
      <c r="AU796" s="213">
        <v>0.36318413747932698</v>
      </c>
      <c r="AV796" s="213">
        <f t="shared" si="960"/>
        <v>0.63681586252067302</v>
      </c>
      <c r="AW796" s="213">
        <v>0.41412673071633499</v>
      </c>
      <c r="AX796" s="213">
        <f t="shared" ref="AX796" si="988">1-AW796</f>
        <v>0.58587326928366501</v>
      </c>
      <c r="AY796" s="213">
        <v>0.29891751645576398</v>
      </c>
      <c r="AZ796" s="213">
        <f t="shared" si="971"/>
        <v>0.70108248354423597</v>
      </c>
      <c r="BA796" s="213">
        <f t="shared" si="962"/>
        <v>0.34533828825299984</v>
      </c>
      <c r="BB796" s="213">
        <f t="shared" si="963"/>
        <v>0.65466171174700016</v>
      </c>
      <c r="BC796" s="38">
        <v>0.34309839794164998</v>
      </c>
      <c r="BD796" s="38">
        <f t="shared" si="964"/>
        <v>0.65690160205835002</v>
      </c>
      <c r="BE796" s="38">
        <v>0.40030903789506</v>
      </c>
      <c r="BF796" s="38">
        <f t="shared" si="964"/>
        <v>0.59969096210494</v>
      </c>
      <c r="BG796" s="38">
        <v>0.29999155808623601</v>
      </c>
      <c r="BH796" s="38">
        <f t="shared" si="965"/>
        <v>0.70000844191376399</v>
      </c>
      <c r="BI796" s="38">
        <v>0.33642769879744383</v>
      </c>
      <c r="BJ796" s="38">
        <v>0.66357230120255617</v>
      </c>
      <c r="BK796" s="39">
        <v>0.33517265078073599</v>
      </c>
      <c r="BL796" s="39">
        <f t="shared" si="966"/>
        <v>0.66482734921926401</v>
      </c>
      <c r="BM796" s="39">
        <v>0.39233677985704102</v>
      </c>
      <c r="BN796" s="39">
        <f t="shared" si="967"/>
        <v>0.60766322014295904</v>
      </c>
      <c r="BO796" s="39">
        <v>0.29024285274738099</v>
      </c>
      <c r="BP796" s="39">
        <f t="shared" si="955"/>
        <v>0.70975714725261896</v>
      </c>
      <c r="BQ796" s="39">
        <v>0.32765269337294289</v>
      </c>
      <c r="BR796" s="39">
        <f t="shared" si="968"/>
        <v>0.67234730662705711</v>
      </c>
      <c r="BS796" s="48">
        <v>0.91489458704635729</v>
      </c>
      <c r="BT796" s="49">
        <v>8.5105412953642698E-2</v>
      </c>
      <c r="BU796" s="219"/>
      <c r="CP796" s="21"/>
      <c r="CR796" s="21"/>
      <c r="CS796" s="22"/>
      <c r="CT796" s="22"/>
    </row>
    <row r="797" spans="38:98" x14ac:dyDescent="0.25">
      <c r="AL797" s="6">
        <v>790</v>
      </c>
      <c r="AM797" s="24">
        <v>0.34840539182554497</v>
      </c>
      <c r="AN797" s="24">
        <f t="shared" si="956"/>
        <v>0.65159460817445503</v>
      </c>
      <c r="AO797" s="24">
        <v>0.396610258233702</v>
      </c>
      <c r="AP797" s="24">
        <f t="shared" si="957"/>
        <v>0.603389741766298</v>
      </c>
      <c r="AQ797" s="24">
        <v>0.27178452451315199</v>
      </c>
      <c r="AR797" s="24">
        <f t="shared" si="958"/>
        <v>0.72821547548684795</v>
      </c>
      <c r="AS797" s="24">
        <f t="shared" si="959"/>
        <v>0.32424691213572032</v>
      </c>
      <c r="AT797" s="25">
        <f t="shared" si="925"/>
        <v>0.67575308786427968</v>
      </c>
      <c r="AU797" s="213">
        <v>0.36345931726569403</v>
      </c>
      <c r="AV797" s="213">
        <f t="shared" si="960"/>
        <v>0.63654068273430597</v>
      </c>
      <c r="AW797" s="213">
        <v>0.41438892608593197</v>
      </c>
      <c r="AX797" s="213">
        <f t="shared" ref="AX797" si="989">1-AW797</f>
        <v>0.58561107391406808</v>
      </c>
      <c r="AY797" s="213">
        <v>0.299271114636119</v>
      </c>
      <c r="AZ797" s="213">
        <f t="shared" si="971"/>
        <v>0.700728885363881</v>
      </c>
      <c r="BA797" s="213">
        <f t="shared" si="962"/>
        <v>0.34564655408474421</v>
      </c>
      <c r="BB797" s="213">
        <f t="shared" si="963"/>
        <v>0.65435344591525579</v>
      </c>
      <c r="BC797" s="38">
        <v>0.34336344867751001</v>
      </c>
      <c r="BD797" s="38">
        <f t="shared" si="964"/>
        <v>0.65663655132248999</v>
      </c>
      <c r="BE797" s="38">
        <v>0.400554694497404</v>
      </c>
      <c r="BF797" s="38">
        <f t="shared" si="964"/>
        <v>0.599445305502596</v>
      </c>
      <c r="BG797" s="38">
        <v>0.30034406682239601</v>
      </c>
      <c r="BH797" s="38">
        <f t="shared" si="965"/>
        <v>0.69965593317760399</v>
      </c>
      <c r="BI797" s="38">
        <v>0.3367285195627332</v>
      </c>
      <c r="BJ797" s="38">
        <v>0.6632714804372668</v>
      </c>
      <c r="BK797" s="39">
        <v>0.33543090715751001</v>
      </c>
      <c r="BL797" s="39">
        <f t="shared" si="966"/>
        <v>0.66456909284248999</v>
      </c>
      <c r="BM797" s="39">
        <v>0.39257979524905401</v>
      </c>
      <c r="BN797" s="39">
        <f t="shared" si="967"/>
        <v>0.60742020475094605</v>
      </c>
      <c r="BO797" s="39">
        <v>0.290585202788821</v>
      </c>
      <c r="BP797" s="39">
        <f t="shared" si="955"/>
        <v>0.70941479721117906</v>
      </c>
      <c r="BQ797" s="39">
        <v>0.32794612740896822</v>
      </c>
      <c r="BR797" s="39">
        <f t="shared" si="968"/>
        <v>0.67205387259103189</v>
      </c>
      <c r="BS797" s="48">
        <v>0.91499630807886934</v>
      </c>
      <c r="BT797" s="49">
        <v>8.5003691921130706E-2</v>
      </c>
      <c r="BU797" s="219"/>
      <c r="CP797" s="21"/>
      <c r="CR797" s="21"/>
      <c r="CS797" s="22"/>
      <c r="CT797" s="22"/>
    </row>
    <row r="798" spans="38:98" x14ac:dyDescent="0.25">
      <c r="AL798" s="6">
        <v>791</v>
      </c>
      <c r="AM798" s="24">
        <v>0.34866536864084802</v>
      </c>
      <c r="AN798" s="24">
        <f t="shared" si="956"/>
        <v>0.65133463135915193</v>
      </c>
      <c r="AO798" s="24">
        <v>0.39685015375802102</v>
      </c>
      <c r="AP798" s="24">
        <f t="shared" si="957"/>
        <v>0.60314984624197898</v>
      </c>
      <c r="AQ798" s="24">
        <v>0.27210647887961698</v>
      </c>
      <c r="AR798" s="24">
        <f t="shared" si="958"/>
        <v>0.72789352112038297</v>
      </c>
      <c r="AS798" s="24">
        <f t="shared" si="959"/>
        <v>0.32453077992763152</v>
      </c>
      <c r="AT798" s="25">
        <f t="shared" si="925"/>
        <v>0.67546922007236843</v>
      </c>
      <c r="AU798" s="213">
        <v>0.36373429409019598</v>
      </c>
      <c r="AV798" s="213">
        <f t="shared" si="960"/>
        <v>0.63626570590980402</v>
      </c>
      <c r="AW798" s="213">
        <v>0.41465092283917898</v>
      </c>
      <c r="AX798" s="213">
        <f t="shared" ref="AX798" si="990">1-AW798</f>
        <v>0.58534907716082096</v>
      </c>
      <c r="AY798" s="213">
        <v>0.29962458502205402</v>
      </c>
      <c r="AZ798" s="213">
        <f t="shared" si="971"/>
        <v>0.70037541497794598</v>
      </c>
      <c r="BA798" s="213">
        <f t="shared" si="962"/>
        <v>0.34595465253111679</v>
      </c>
      <c r="BB798" s="213">
        <f t="shared" si="963"/>
        <v>0.65404534746888321</v>
      </c>
      <c r="BC798" s="38">
        <v>0.34362824705122502</v>
      </c>
      <c r="BD798" s="38">
        <f t="shared" si="964"/>
        <v>0.65637175294877492</v>
      </c>
      <c r="BE798" s="38">
        <v>0.40080014585199802</v>
      </c>
      <c r="BF798" s="38">
        <f t="shared" si="964"/>
        <v>0.59919985414800192</v>
      </c>
      <c r="BG798" s="38">
        <v>0.30069643127589601</v>
      </c>
      <c r="BH798" s="38">
        <f t="shared" si="965"/>
        <v>0.69930356872410404</v>
      </c>
      <c r="BI798" s="38">
        <v>0.33702914851875149</v>
      </c>
      <c r="BJ798" s="38">
        <v>0.66297085148124857</v>
      </c>
      <c r="BK798" s="39">
        <v>0.33568891869721501</v>
      </c>
      <c r="BL798" s="39">
        <f t="shared" si="966"/>
        <v>0.66431108130278504</v>
      </c>
      <c r="BM798" s="39">
        <v>0.39282262934878798</v>
      </c>
      <c r="BN798" s="39">
        <f t="shared" si="967"/>
        <v>0.60717737065121202</v>
      </c>
      <c r="BO798" s="39">
        <v>0.29092739534836098</v>
      </c>
      <c r="BP798" s="39">
        <f t="shared" si="955"/>
        <v>0.70907260465163902</v>
      </c>
      <c r="BQ798" s="39">
        <v>0.32823937140660397</v>
      </c>
      <c r="BR798" s="39">
        <f t="shared" si="968"/>
        <v>0.67176062859339614</v>
      </c>
      <c r="BS798" s="48">
        <v>0.91509777766766287</v>
      </c>
      <c r="BT798" s="49">
        <v>8.4902222332337102E-2</v>
      </c>
      <c r="BU798" s="219"/>
      <c r="CP798" s="21"/>
      <c r="CR798" s="21"/>
      <c r="CS798" s="22"/>
      <c r="CT798" s="22"/>
    </row>
    <row r="799" spans="38:98" x14ac:dyDescent="0.25">
      <c r="AL799" s="6">
        <v>792</v>
      </c>
      <c r="AM799" s="24">
        <v>0.34892522653715402</v>
      </c>
      <c r="AN799" s="24">
        <f t="shared" si="956"/>
        <v>0.65107477346284592</v>
      </c>
      <c r="AO799" s="24">
        <v>0.39708984604839997</v>
      </c>
      <c r="AP799" s="24">
        <f t="shared" si="957"/>
        <v>0.60291015395159997</v>
      </c>
      <c r="AQ799" s="24">
        <v>0.27242834290205797</v>
      </c>
      <c r="AR799" s="24">
        <f t="shared" si="958"/>
        <v>0.72757165709794203</v>
      </c>
      <c r="AS799" s="24">
        <f t="shared" si="959"/>
        <v>0.32481452255259641</v>
      </c>
      <c r="AT799" s="25">
        <f t="shared" si="925"/>
        <v>0.67518547744740354</v>
      </c>
      <c r="AU799" s="213">
        <v>0.36400906824236701</v>
      </c>
      <c r="AV799" s="213">
        <f t="shared" si="960"/>
        <v>0.63599093175763299</v>
      </c>
      <c r="AW799" s="213">
        <v>0.41491272124345302</v>
      </c>
      <c r="AX799" s="213">
        <f t="shared" ref="AX799" si="991">1-AW799</f>
        <v>0.58508727875654698</v>
      </c>
      <c r="AY799" s="213">
        <v>0.29997792743268797</v>
      </c>
      <c r="AZ799" s="213">
        <f t="shared" si="971"/>
        <v>0.70002207256731208</v>
      </c>
      <c r="BA799" s="213">
        <f t="shared" si="962"/>
        <v>0.34626258366016444</v>
      </c>
      <c r="BB799" s="213">
        <f t="shared" si="963"/>
        <v>0.65373741633983551</v>
      </c>
      <c r="BC799" s="38">
        <v>0.34389279260147299</v>
      </c>
      <c r="BD799" s="38">
        <f t="shared" si="964"/>
        <v>0.65610720739852701</v>
      </c>
      <c r="BE799" s="38">
        <v>0.401045392129178</v>
      </c>
      <c r="BF799" s="38">
        <f t="shared" si="964"/>
        <v>0.598954607870822</v>
      </c>
      <c r="BG799" s="38">
        <v>0.30104865124948998</v>
      </c>
      <c r="BH799" s="38">
        <f t="shared" si="965"/>
        <v>0.69895134875051002</v>
      </c>
      <c r="BI799" s="38">
        <v>0.33732958547093295</v>
      </c>
      <c r="BJ799" s="38">
        <v>0.66267041452906705</v>
      </c>
      <c r="BK799" s="39">
        <v>0.33594668537023697</v>
      </c>
      <c r="BL799" s="39">
        <f t="shared" si="966"/>
        <v>0.66405331462976303</v>
      </c>
      <c r="BM799" s="39">
        <v>0.393065282289007</v>
      </c>
      <c r="BN799" s="39">
        <f t="shared" si="967"/>
        <v>0.60693471771099294</v>
      </c>
      <c r="BO799" s="39">
        <v>0.291269430173281</v>
      </c>
      <c r="BP799" s="39">
        <f t="shared" si="955"/>
        <v>0.708730569826719</v>
      </c>
      <c r="BQ799" s="39">
        <v>0.32853242527095439</v>
      </c>
      <c r="BR799" s="39">
        <f t="shared" si="968"/>
        <v>0.67146757472904572</v>
      </c>
      <c r="BS799" s="48">
        <v>0.91519899769758961</v>
      </c>
      <c r="BT799" s="49">
        <v>8.4801002302410403E-2</v>
      </c>
      <c r="BU799" s="219"/>
      <c r="CP799" s="21"/>
      <c r="CR799" s="21"/>
      <c r="CS799" s="22"/>
      <c r="CT799" s="22"/>
    </row>
    <row r="800" spans="38:98" x14ac:dyDescent="0.25">
      <c r="AL800" s="6">
        <v>793</v>
      </c>
      <c r="AM800" s="24">
        <v>0.349184967109266</v>
      </c>
      <c r="AN800" s="24">
        <f t="shared" si="956"/>
        <v>0.65081503289073406</v>
      </c>
      <c r="AO800" s="24">
        <v>0.39732933453859398</v>
      </c>
      <c r="AP800" s="24">
        <f t="shared" si="957"/>
        <v>0.60267066546140602</v>
      </c>
      <c r="AQ800" s="24">
        <v>0.27275011655800302</v>
      </c>
      <c r="AR800" s="24">
        <f t="shared" si="958"/>
        <v>0.72724988344199692</v>
      </c>
      <c r="AS800" s="24">
        <f t="shared" si="959"/>
        <v>0.32509814036443047</v>
      </c>
      <c r="AT800" s="25">
        <f t="shared" si="925"/>
        <v>0.67490185963556959</v>
      </c>
      <c r="AU800" s="213">
        <v>0.36428364001174102</v>
      </c>
      <c r="AV800" s="213">
        <f t="shared" si="960"/>
        <v>0.63571635998825893</v>
      </c>
      <c r="AW800" s="213">
        <v>0.41517432156613299</v>
      </c>
      <c r="AX800" s="213">
        <f t="shared" ref="AX800" si="992">1-AW800</f>
        <v>0.58482567843386701</v>
      </c>
      <c r="AY800" s="213">
        <v>0.30033114168714198</v>
      </c>
      <c r="AZ800" s="213">
        <f t="shared" si="971"/>
        <v>0.69966885831285808</v>
      </c>
      <c r="BA800" s="213">
        <f t="shared" si="962"/>
        <v>0.34657034753993565</v>
      </c>
      <c r="BB800" s="213">
        <f t="shared" si="963"/>
        <v>0.65342965246006446</v>
      </c>
      <c r="BC800" s="38">
        <v>0.34415708486693197</v>
      </c>
      <c r="BD800" s="38">
        <f t="shared" si="964"/>
        <v>0.65584291513306803</v>
      </c>
      <c r="BE800" s="38">
        <v>0.40129043349928001</v>
      </c>
      <c r="BF800" s="38">
        <f t="shared" si="964"/>
        <v>0.59870956650072005</v>
      </c>
      <c r="BG800" s="38">
        <v>0.30140072654593197</v>
      </c>
      <c r="BH800" s="38">
        <f t="shared" si="965"/>
        <v>0.69859927345406803</v>
      </c>
      <c r="BI800" s="38">
        <v>0.33762983022471205</v>
      </c>
      <c r="BJ800" s="38">
        <v>0.66237016977528795</v>
      </c>
      <c r="BK800" s="39">
        <v>0.33620420714695998</v>
      </c>
      <c r="BL800" s="39">
        <f t="shared" si="966"/>
        <v>0.66379579285304002</v>
      </c>
      <c r="BM800" s="39">
        <v>0.39330775420247699</v>
      </c>
      <c r="BN800" s="39">
        <f t="shared" si="967"/>
        <v>0.60669224579752301</v>
      </c>
      <c r="BO800" s="39">
        <v>0.29161130701086302</v>
      </c>
      <c r="BP800" s="39">
        <f t="shared" si="955"/>
        <v>0.70838869298913698</v>
      </c>
      <c r="BQ800" s="39">
        <v>0.32882528890712426</v>
      </c>
      <c r="BR800" s="39">
        <f t="shared" si="968"/>
        <v>0.67117471109287574</v>
      </c>
      <c r="BS800" s="48">
        <v>0.91529997005350117</v>
      </c>
      <c r="BT800" s="49">
        <v>8.4700029946498806E-2</v>
      </c>
      <c r="BU800" s="219"/>
      <c r="CP800" s="21"/>
      <c r="CR800" s="21"/>
      <c r="CS800" s="22"/>
      <c r="CT800" s="22"/>
    </row>
    <row r="801" spans="38:98" x14ac:dyDescent="0.25">
      <c r="AL801" s="6">
        <v>794</v>
      </c>
      <c r="AM801" s="24">
        <v>0.34944459195198702</v>
      </c>
      <c r="AN801" s="24">
        <f t="shared" si="956"/>
        <v>0.65055540804801293</v>
      </c>
      <c r="AO801" s="24">
        <v>0.39756861866235499</v>
      </c>
      <c r="AP801" s="24">
        <f t="shared" si="957"/>
        <v>0.60243138133764496</v>
      </c>
      <c r="AQ801" s="24">
        <v>0.27307179982497898</v>
      </c>
      <c r="AR801" s="24">
        <f t="shared" si="958"/>
        <v>0.72692820017502102</v>
      </c>
      <c r="AS801" s="24">
        <f t="shared" si="959"/>
        <v>0.32538163371694795</v>
      </c>
      <c r="AT801" s="25">
        <f t="shared" si="925"/>
        <v>0.67461836628305205</v>
      </c>
      <c r="AU801" s="213">
        <v>0.36455800968785301</v>
      </c>
      <c r="AV801" s="213">
        <f t="shared" si="960"/>
        <v>0.63544199031214699</v>
      </c>
      <c r="AW801" s="213">
        <v>0.415435724074596</v>
      </c>
      <c r="AX801" s="213">
        <f t="shared" ref="AX801" si="993">1-AW801</f>
        <v>0.58456427592540394</v>
      </c>
      <c r="AY801" s="213">
        <v>0.300684227604537</v>
      </c>
      <c r="AZ801" s="213">
        <f t="shared" si="971"/>
        <v>0.69931577239546305</v>
      </c>
      <c r="BA801" s="213">
        <f t="shared" si="962"/>
        <v>0.34687794423847856</v>
      </c>
      <c r="BB801" s="213">
        <f t="shared" si="963"/>
        <v>0.65312205576152149</v>
      </c>
      <c r="BC801" s="38">
        <v>0.34442112338628</v>
      </c>
      <c r="BD801" s="38">
        <f t="shared" si="964"/>
        <v>0.65557887661372005</v>
      </c>
      <c r="BE801" s="38">
        <v>0.40153527013264001</v>
      </c>
      <c r="BF801" s="38">
        <f t="shared" si="964"/>
        <v>0.59846472986735999</v>
      </c>
      <c r="BG801" s="38">
        <v>0.30175265696797299</v>
      </c>
      <c r="BH801" s="38">
        <f t="shared" si="965"/>
        <v>0.69824734303202707</v>
      </c>
      <c r="BI801" s="38">
        <v>0.33792988258552159</v>
      </c>
      <c r="BJ801" s="38">
        <v>0.66207011741447852</v>
      </c>
      <c r="BK801" s="39">
        <v>0.33646148399776998</v>
      </c>
      <c r="BL801" s="39">
        <f t="shared" si="966"/>
        <v>0.66353851600223002</v>
      </c>
      <c r="BM801" s="39">
        <v>0.39355004522196102</v>
      </c>
      <c r="BN801" s="39">
        <f t="shared" si="967"/>
        <v>0.60644995477803898</v>
      </c>
      <c r="BO801" s="39">
        <v>0.29195302560838599</v>
      </c>
      <c r="BP801" s="39">
        <f t="shared" si="955"/>
        <v>0.70804697439161401</v>
      </c>
      <c r="BQ801" s="39">
        <v>0.32911796222021727</v>
      </c>
      <c r="BR801" s="39">
        <f t="shared" si="968"/>
        <v>0.67088203777978261</v>
      </c>
      <c r="BS801" s="48">
        <v>0.91540069662024925</v>
      </c>
      <c r="BT801" s="49">
        <v>8.4599303379750704E-2</v>
      </c>
      <c r="BU801" s="219"/>
      <c r="CP801" s="21"/>
      <c r="CR801" s="21"/>
      <c r="CS801" s="22"/>
      <c r="CT801" s="22"/>
    </row>
    <row r="802" spans="38:98" x14ac:dyDescent="0.25">
      <c r="AL802" s="6">
        <v>795</v>
      </c>
      <c r="AM802" s="24">
        <v>0.34970410266011798</v>
      </c>
      <c r="AN802" s="24">
        <f t="shared" si="956"/>
        <v>0.65029589733988202</v>
      </c>
      <c r="AO802" s="24">
        <v>0.397807697853436</v>
      </c>
      <c r="AP802" s="24">
        <f t="shared" si="957"/>
        <v>0.60219230214656405</v>
      </c>
      <c r="AQ802" s="24">
        <v>0.27339339268051399</v>
      </c>
      <c r="AR802" s="24">
        <f t="shared" si="958"/>
        <v>0.72660660731948601</v>
      </c>
      <c r="AS802" s="24">
        <f t="shared" si="959"/>
        <v>0.32566500296396328</v>
      </c>
      <c r="AT802" s="25">
        <f t="shared" si="925"/>
        <v>0.67433499703603683</v>
      </c>
      <c r="AU802" s="213">
        <v>0.36483217756024</v>
      </c>
      <c r="AV802" s="213">
        <f t="shared" si="960"/>
        <v>0.63516782243976</v>
      </c>
      <c r="AW802" s="213">
        <v>0.41569692903622002</v>
      </c>
      <c r="AX802" s="213">
        <f t="shared" ref="AX802" si="994">1-AW802</f>
        <v>0.58430307096377998</v>
      </c>
      <c r="AY802" s="213">
        <v>0.30103718500399201</v>
      </c>
      <c r="AZ802" s="213">
        <f t="shared" si="971"/>
        <v>0.69896281499600799</v>
      </c>
      <c r="BA802" s="213">
        <f t="shared" si="962"/>
        <v>0.34718537382384135</v>
      </c>
      <c r="BB802" s="213">
        <f t="shared" si="963"/>
        <v>0.65281462617615871</v>
      </c>
      <c r="BC802" s="38">
        <v>0.34468490769819499</v>
      </c>
      <c r="BD802" s="38">
        <f t="shared" si="964"/>
        <v>0.65531509230180496</v>
      </c>
      <c r="BE802" s="38">
        <v>0.40177990219959198</v>
      </c>
      <c r="BF802" s="38">
        <f t="shared" si="964"/>
        <v>0.59822009780040797</v>
      </c>
      <c r="BG802" s="38">
        <v>0.30210444231836803</v>
      </c>
      <c r="BH802" s="38">
        <f t="shared" si="965"/>
        <v>0.69789555768163192</v>
      </c>
      <c r="BI802" s="38">
        <v>0.33822974235879594</v>
      </c>
      <c r="BJ802" s="38">
        <v>0.66177025764120412</v>
      </c>
      <c r="BK802" s="39">
        <v>0.33671851589305102</v>
      </c>
      <c r="BL802" s="39">
        <f t="shared" si="966"/>
        <v>0.66328148410694898</v>
      </c>
      <c r="BM802" s="39">
        <v>0.393792155480225</v>
      </c>
      <c r="BN802" s="39">
        <f t="shared" si="967"/>
        <v>0.60620784451977494</v>
      </c>
      <c r="BO802" s="39">
        <v>0.29229458571313099</v>
      </c>
      <c r="BP802" s="39">
        <f t="shared" si="955"/>
        <v>0.70770541428686906</v>
      </c>
      <c r="BQ802" s="39">
        <v>0.32941044511533779</v>
      </c>
      <c r="BR802" s="39">
        <f t="shared" si="968"/>
        <v>0.67058955488466221</v>
      </c>
      <c r="BS802" s="48">
        <v>0.9155011792826856</v>
      </c>
      <c r="BT802" s="49">
        <v>8.4498820717314405E-2</v>
      </c>
      <c r="BU802" s="219"/>
      <c r="CP802" s="21"/>
      <c r="CR802" s="21"/>
      <c r="CS802" s="22"/>
      <c r="CT802" s="22"/>
    </row>
    <row r="803" spans="38:98" x14ac:dyDescent="0.25">
      <c r="AL803" s="6">
        <v>796</v>
      </c>
      <c r="AM803" s="24">
        <v>0.349963500828461</v>
      </c>
      <c r="AN803" s="24">
        <f t="shared" si="956"/>
        <v>0.65003649917153905</v>
      </c>
      <c r="AO803" s="24">
        <v>0.39804657154558998</v>
      </c>
      <c r="AP803" s="24">
        <f t="shared" si="957"/>
        <v>0.60195342845441002</v>
      </c>
      <c r="AQ803" s="24">
        <v>0.27371489510213298</v>
      </c>
      <c r="AR803" s="24">
        <f t="shared" si="958"/>
        <v>0.72628510489786702</v>
      </c>
      <c r="AS803" s="24">
        <f t="shared" si="959"/>
        <v>0.32594824845928982</v>
      </c>
      <c r="AT803" s="25">
        <f t="shared" si="925"/>
        <v>0.67405175154071029</v>
      </c>
      <c r="AU803" s="213">
        <v>0.36510614391843499</v>
      </c>
      <c r="AV803" s="213">
        <f t="shared" si="960"/>
        <v>0.63489385608156501</v>
      </c>
      <c r="AW803" s="213">
        <v>0.41595793671838399</v>
      </c>
      <c r="AX803" s="213">
        <f t="shared" ref="AX803" si="995">1-AW803</f>
        <v>0.58404206328161601</v>
      </c>
      <c r="AY803" s="213">
        <v>0.30139001370462898</v>
      </c>
      <c r="AZ803" s="213">
        <f t="shared" si="971"/>
        <v>0.69860998629537097</v>
      </c>
      <c r="BA803" s="213">
        <f t="shared" si="962"/>
        <v>0.34749263636407246</v>
      </c>
      <c r="BB803" s="213">
        <f t="shared" si="963"/>
        <v>0.65250736363592754</v>
      </c>
      <c r="BC803" s="38">
        <v>0.344948437341355</v>
      </c>
      <c r="BD803" s="38">
        <f t="shared" si="964"/>
        <v>0.65505156265864506</v>
      </c>
      <c r="BE803" s="38">
        <v>0.40202432987047299</v>
      </c>
      <c r="BF803" s="38">
        <f t="shared" si="964"/>
        <v>0.59797567012952701</v>
      </c>
      <c r="BG803" s="38">
        <v>0.30245608239986899</v>
      </c>
      <c r="BH803" s="38">
        <f t="shared" si="965"/>
        <v>0.69754391760013101</v>
      </c>
      <c r="BI803" s="38">
        <v>0.33852940934996856</v>
      </c>
      <c r="BJ803" s="38">
        <v>0.66147059065003155</v>
      </c>
      <c r="BK803" s="39">
        <v>0.33697530280318799</v>
      </c>
      <c r="BL803" s="39">
        <f t="shared" si="966"/>
        <v>0.66302469719681201</v>
      </c>
      <c r="BM803" s="39">
        <v>0.39403408511003302</v>
      </c>
      <c r="BN803" s="39">
        <f t="shared" si="967"/>
        <v>0.60596591488996698</v>
      </c>
      <c r="BO803" s="39">
        <v>0.29263598707237898</v>
      </c>
      <c r="BP803" s="39">
        <f t="shared" si="955"/>
        <v>0.70736401292762108</v>
      </c>
      <c r="BQ803" s="39">
        <v>0.32970273749759021</v>
      </c>
      <c r="BR803" s="39">
        <f t="shared" si="968"/>
        <v>0.67029726250240984</v>
      </c>
      <c r="BS803" s="48">
        <v>0.91560141992566191</v>
      </c>
      <c r="BT803" s="49">
        <v>8.4398580074338106E-2</v>
      </c>
      <c r="BU803" s="219"/>
      <c r="CP803" s="21"/>
      <c r="CR803" s="21"/>
      <c r="CS803" s="22"/>
      <c r="CT803" s="22"/>
    </row>
    <row r="804" spans="38:98" x14ac:dyDescent="0.25">
      <c r="AL804" s="6">
        <v>797</v>
      </c>
      <c r="AM804" s="24">
        <v>0.350222788051819</v>
      </c>
      <c r="AN804" s="24">
        <f t="shared" si="956"/>
        <v>0.64977721194818105</v>
      </c>
      <c r="AO804" s="24">
        <v>0.39828523917257003</v>
      </c>
      <c r="AP804" s="24">
        <f t="shared" si="957"/>
        <v>0.60171476082743003</v>
      </c>
      <c r="AQ804" s="24">
        <v>0.27403630706736398</v>
      </c>
      <c r="AR804" s="24">
        <f t="shared" si="958"/>
        <v>0.72596369293263607</v>
      </c>
      <c r="AS804" s="24">
        <f t="shared" si="959"/>
        <v>0.32623137055674245</v>
      </c>
      <c r="AT804" s="25">
        <f t="shared" si="925"/>
        <v>0.67376862944325766</v>
      </c>
      <c r="AU804" s="213">
        <v>0.36537990905197298</v>
      </c>
      <c r="AV804" s="213">
        <f t="shared" si="960"/>
        <v>0.63462009094802707</v>
      </c>
      <c r="AW804" s="213">
        <v>0.41621874738846598</v>
      </c>
      <c r="AX804" s="213">
        <f t="shared" ref="AX804" si="996">1-AW804</f>
        <v>0.58378125261153402</v>
      </c>
      <c r="AY804" s="213">
        <v>0.30174271352556797</v>
      </c>
      <c r="AZ804" s="213">
        <f t="shared" si="971"/>
        <v>0.69825728647443208</v>
      </c>
      <c r="BA804" s="213">
        <f t="shared" si="962"/>
        <v>0.34779973192722008</v>
      </c>
      <c r="BB804" s="213">
        <f t="shared" si="963"/>
        <v>0.65220026807277998</v>
      </c>
      <c r="BC804" s="38">
        <v>0.345211711854437</v>
      </c>
      <c r="BD804" s="38">
        <f t="shared" si="964"/>
        <v>0.654788288145563</v>
      </c>
      <c r="BE804" s="38">
        <v>0.402268553315619</v>
      </c>
      <c r="BF804" s="38">
        <f t="shared" si="964"/>
        <v>0.59773144668438105</v>
      </c>
      <c r="BG804" s="38">
        <v>0.30280757701522898</v>
      </c>
      <c r="BH804" s="38">
        <f t="shared" si="965"/>
        <v>0.69719242298477102</v>
      </c>
      <c r="BI804" s="38">
        <v>0.33882888336447314</v>
      </c>
      <c r="BJ804" s="38">
        <v>0.66117111663552697</v>
      </c>
      <c r="BK804" s="39">
        <v>0.33723184469856698</v>
      </c>
      <c r="BL804" s="39">
        <f t="shared" si="966"/>
        <v>0.66276815530143307</v>
      </c>
      <c r="BM804" s="39">
        <v>0.39427583424415003</v>
      </c>
      <c r="BN804" s="39">
        <f t="shared" si="967"/>
        <v>0.60572416575584997</v>
      </c>
      <c r="BO804" s="39">
        <v>0.29297722943340898</v>
      </c>
      <c r="BP804" s="39">
        <f t="shared" si="955"/>
        <v>0.70702277056659102</v>
      </c>
      <c r="BQ804" s="39">
        <v>0.3299948392720784</v>
      </c>
      <c r="BR804" s="39">
        <f t="shared" si="968"/>
        <v>0.6700051607279216</v>
      </c>
      <c r="BS804" s="48">
        <v>0.9157014204340298</v>
      </c>
      <c r="BT804" s="49">
        <v>8.42985795659702E-2</v>
      </c>
      <c r="BU804" s="219"/>
      <c r="CP804" s="21"/>
      <c r="CR804" s="21"/>
      <c r="CS804" s="22"/>
      <c r="CT804" s="22"/>
    </row>
    <row r="805" spans="38:98" x14ac:dyDescent="0.25">
      <c r="AL805" s="6">
        <v>798</v>
      </c>
      <c r="AM805" s="24">
        <v>0.35048196592499398</v>
      </c>
      <c r="AN805" s="24">
        <f t="shared" si="956"/>
        <v>0.64951803407500597</v>
      </c>
      <c r="AO805" s="24">
        <v>0.39852370016812999</v>
      </c>
      <c r="AP805" s="24">
        <f t="shared" si="957"/>
        <v>0.60147629983187001</v>
      </c>
      <c r="AQ805" s="24">
        <v>0.27435762855373402</v>
      </c>
      <c r="AR805" s="24">
        <f t="shared" si="958"/>
        <v>0.72564237144626598</v>
      </c>
      <c r="AS805" s="24">
        <f t="shared" si="959"/>
        <v>0.32651436961013569</v>
      </c>
      <c r="AT805" s="25">
        <f t="shared" si="925"/>
        <v>0.67348563038986431</v>
      </c>
      <c r="AU805" s="213">
        <v>0.36565347325039099</v>
      </c>
      <c r="AV805" s="213">
        <f t="shared" si="960"/>
        <v>0.63434652674960901</v>
      </c>
      <c r="AW805" s="213">
        <v>0.416479361313844</v>
      </c>
      <c r="AX805" s="213">
        <f t="shared" ref="AX805" si="997">1-AW805</f>
        <v>0.583520638686156</v>
      </c>
      <c r="AY805" s="213">
        <v>0.30209528428592902</v>
      </c>
      <c r="AZ805" s="213">
        <f t="shared" si="971"/>
        <v>0.69790471571407098</v>
      </c>
      <c r="BA805" s="213">
        <f t="shared" si="962"/>
        <v>0.34810666058133266</v>
      </c>
      <c r="BB805" s="213">
        <f t="shared" si="963"/>
        <v>0.65189333941866734</v>
      </c>
      <c r="BC805" s="38">
        <v>0.34547473077612001</v>
      </c>
      <c r="BD805" s="38">
        <f t="shared" si="964"/>
        <v>0.65452526922387999</v>
      </c>
      <c r="BE805" s="38">
        <v>0.402512572705365</v>
      </c>
      <c r="BF805" s="38">
        <f t="shared" si="964"/>
        <v>0.597487427294635</v>
      </c>
      <c r="BG805" s="38">
        <v>0.30315892596720301</v>
      </c>
      <c r="BH805" s="38">
        <f t="shared" si="965"/>
        <v>0.69684107403279705</v>
      </c>
      <c r="BI805" s="38">
        <v>0.33912816420774455</v>
      </c>
      <c r="BJ805" s="38">
        <v>0.6608718357922555</v>
      </c>
      <c r="BK805" s="39">
        <v>0.33748814154957202</v>
      </c>
      <c r="BL805" s="39">
        <f t="shared" si="966"/>
        <v>0.66251185845042793</v>
      </c>
      <c r="BM805" s="39">
        <v>0.39451740301534099</v>
      </c>
      <c r="BN805" s="39">
        <f t="shared" si="967"/>
        <v>0.60548259698465901</v>
      </c>
      <c r="BO805" s="39">
        <v>0.29331831254350199</v>
      </c>
      <c r="BP805" s="39">
        <f t="shared" si="955"/>
        <v>0.70668168745649806</v>
      </c>
      <c r="BQ805" s="39">
        <v>0.33028675034390664</v>
      </c>
      <c r="BR805" s="39">
        <f t="shared" si="968"/>
        <v>0.66971324965609336</v>
      </c>
      <c r="BS805" s="48">
        <v>0.91580118269264099</v>
      </c>
      <c r="BT805" s="49">
        <v>8.4198817307358995E-2</v>
      </c>
      <c r="BU805" s="219"/>
      <c r="CP805" s="21"/>
      <c r="CR805" s="21"/>
      <c r="CS805" s="22"/>
      <c r="CT805" s="22"/>
    </row>
    <row r="806" spans="38:98" x14ac:dyDescent="0.25">
      <c r="AL806" s="6">
        <v>799</v>
      </c>
      <c r="AM806" s="24">
        <v>0.350741036042787</v>
      </c>
      <c r="AN806" s="24">
        <f t="shared" si="956"/>
        <v>0.64925896395721305</v>
      </c>
      <c r="AO806" s="24">
        <v>0.39876195396602199</v>
      </c>
      <c r="AP806" s="24">
        <f t="shared" si="957"/>
        <v>0.60123804603397801</v>
      </c>
      <c r="AQ806" s="24">
        <v>0.27467885953877103</v>
      </c>
      <c r="AR806" s="24">
        <f t="shared" si="958"/>
        <v>0.72532114046122897</v>
      </c>
      <c r="AS806" s="24">
        <f t="shared" si="959"/>
        <v>0.32679724597328369</v>
      </c>
      <c r="AT806" s="25">
        <f t="shared" si="925"/>
        <v>0.67320275402671625</v>
      </c>
      <c r="AU806" s="213">
        <v>0.36592683680322102</v>
      </c>
      <c r="AV806" s="213">
        <f t="shared" si="960"/>
        <v>0.63407316319677898</v>
      </c>
      <c r="AW806" s="213">
        <v>0.416739778761896</v>
      </c>
      <c r="AX806" s="213">
        <f t="shared" ref="AX806" si="998">1-AW806</f>
        <v>0.58326022123810395</v>
      </c>
      <c r="AY806" s="213">
        <v>0.30244772580483198</v>
      </c>
      <c r="AZ806" s="213">
        <f t="shared" si="971"/>
        <v>0.69755227419516808</v>
      </c>
      <c r="BA806" s="213">
        <f t="shared" si="962"/>
        <v>0.34841342239445727</v>
      </c>
      <c r="BB806" s="213">
        <f t="shared" si="963"/>
        <v>0.65158657760554273</v>
      </c>
      <c r="BC806" s="38">
        <v>0.34573749364508199</v>
      </c>
      <c r="BD806" s="38">
        <f t="shared" si="964"/>
        <v>0.65426250635491801</v>
      </c>
      <c r="BE806" s="38">
        <v>0.402756388210047</v>
      </c>
      <c r="BF806" s="38">
        <f t="shared" si="964"/>
        <v>0.597243611789953</v>
      </c>
      <c r="BG806" s="38">
        <v>0.30351012905854202</v>
      </c>
      <c r="BH806" s="38">
        <f t="shared" si="965"/>
        <v>0.69648987094145798</v>
      </c>
      <c r="BI806" s="38">
        <v>0.33942725168521559</v>
      </c>
      <c r="BJ806" s="38">
        <v>0.66057274831478452</v>
      </c>
      <c r="BK806" s="39">
        <v>0.337744193326588</v>
      </c>
      <c r="BL806" s="39">
        <f t="shared" si="966"/>
        <v>0.662255806673412</v>
      </c>
      <c r="BM806" s="39">
        <v>0.394758791556369</v>
      </c>
      <c r="BN806" s="39">
        <f t="shared" si="967"/>
        <v>0.60524120844363094</v>
      </c>
      <c r="BO806" s="39">
        <v>0.293659236149939</v>
      </c>
      <c r="BP806" s="39">
        <f t="shared" si="955"/>
        <v>0.70634076385006095</v>
      </c>
      <c r="BQ806" s="39">
        <v>0.33057847061817913</v>
      </c>
      <c r="BR806" s="39">
        <f t="shared" si="968"/>
        <v>0.66942152938182087</v>
      </c>
      <c r="BS806" s="48">
        <v>0.9159007085863472</v>
      </c>
      <c r="BT806" s="49">
        <v>8.4099291413652799E-2</v>
      </c>
      <c r="BU806" s="219"/>
      <c r="CP806" s="21"/>
      <c r="CR806" s="21"/>
      <c r="CS806" s="22"/>
      <c r="CT806" s="22"/>
    </row>
    <row r="807" spans="38:98" x14ac:dyDescent="0.25">
      <c r="AL807" s="6">
        <v>800</v>
      </c>
      <c r="AM807" s="24">
        <v>0.35099999999999998</v>
      </c>
      <c r="AN807" s="24">
        <f t="shared" si="956"/>
        <v>0.64900000000000002</v>
      </c>
      <c r="AO807" s="24">
        <v>0.39900000000000002</v>
      </c>
      <c r="AP807" s="24">
        <f t="shared" si="957"/>
        <v>0.60099999999999998</v>
      </c>
      <c r="AQ807" s="24">
        <v>0.27500000000000002</v>
      </c>
      <c r="AR807" s="24">
        <f t="shared" si="958"/>
        <v>0.72499999999999998</v>
      </c>
      <c r="AS807" s="24">
        <f t="shared" si="959"/>
        <v>0.32708000000000004</v>
      </c>
      <c r="AT807" s="25">
        <f t="shared" si="925"/>
        <v>0.67291999999999996</v>
      </c>
      <c r="AU807" s="213">
        <v>0.36620000000000003</v>
      </c>
      <c r="AV807" s="213">
        <f t="shared" si="960"/>
        <v>0.63379999999999992</v>
      </c>
      <c r="AW807" s="213">
        <v>0.41699999999999998</v>
      </c>
      <c r="AX807" s="213">
        <f t="shared" ref="AX807" si="999">1-AW807</f>
        <v>0.58299999999999996</v>
      </c>
      <c r="AY807" s="213">
        <v>0.30280003790139798</v>
      </c>
      <c r="AZ807" s="213">
        <f t="shared" si="971"/>
        <v>0.69719996209860202</v>
      </c>
      <c r="BA807" s="213">
        <f t="shared" si="962"/>
        <v>0.34872001743464309</v>
      </c>
      <c r="BB807" s="213">
        <f t="shared" si="963"/>
        <v>0.65127998256535691</v>
      </c>
      <c r="BC807" s="38">
        <v>0.34599999999999997</v>
      </c>
      <c r="BD807" s="38">
        <f t="shared" si="964"/>
        <v>0.65400000000000003</v>
      </c>
      <c r="BE807" s="38">
        <v>0.40300000000000002</v>
      </c>
      <c r="BF807" s="38">
        <f t="shared" si="964"/>
        <v>0.59699999999999998</v>
      </c>
      <c r="BG807" s="38">
        <v>0.30386118609200002</v>
      </c>
      <c r="BH807" s="38">
        <f t="shared" si="965"/>
        <v>0.69613881390800003</v>
      </c>
      <c r="BI807" s="38">
        <v>0.33972614560232006</v>
      </c>
      <c r="BJ807" s="38">
        <v>0.66027385439768005</v>
      </c>
      <c r="BK807" s="39">
        <v>0.33800000000000002</v>
      </c>
      <c r="BL807" s="39">
        <f t="shared" si="966"/>
        <v>0.66199999999999992</v>
      </c>
      <c r="BM807" s="39">
        <v>0.39500000000000002</v>
      </c>
      <c r="BN807" s="39">
        <f t="shared" si="967"/>
        <v>0.60499999999999998</v>
      </c>
      <c r="BO807" s="39">
        <v>0.29399999999999998</v>
      </c>
      <c r="BP807" s="39">
        <f t="shared" si="955"/>
        <v>0.70599999999999996</v>
      </c>
      <c r="BQ807" s="39">
        <v>0.33087</v>
      </c>
      <c r="BR807" s="39">
        <f t="shared" si="968"/>
        <v>0.66913</v>
      </c>
      <c r="BS807" s="48">
        <v>0.91600000000000004</v>
      </c>
      <c r="BT807" s="49">
        <v>8.4000000000000005E-2</v>
      </c>
      <c r="BU807" s="219"/>
      <c r="CP807" s="21"/>
      <c r="CR807" s="21"/>
      <c r="CS807" s="22"/>
      <c r="CT807" s="22"/>
    </row>
    <row r="808" spans="38:98" x14ac:dyDescent="0.25">
      <c r="AL808" s="6">
        <v>801</v>
      </c>
      <c r="AM808" s="24">
        <v>0.35125885903926501</v>
      </c>
      <c r="AN808" s="24">
        <f t="shared" si="956"/>
        <v>0.64874114096073499</v>
      </c>
      <c r="AO808" s="24">
        <v>0.39923783787046702</v>
      </c>
      <c r="AP808" s="24">
        <f t="shared" si="957"/>
        <v>0.60076216212953293</v>
      </c>
      <c r="AQ808" s="24">
        <v>0.27532104986768102</v>
      </c>
      <c r="AR808" s="24">
        <f t="shared" si="958"/>
        <v>0.72467895013231898</v>
      </c>
      <c r="AS808" s="24">
        <f t="shared" si="959"/>
        <v>0.32736263195151283</v>
      </c>
      <c r="AT808" s="25">
        <f t="shared" si="925"/>
        <v>0.67263736804848717</v>
      </c>
      <c r="AU808" s="213">
        <v>0.36647296311809502</v>
      </c>
      <c r="AV808" s="213">
        <f t="shared" si="960"/>
        <v>0.63352703688190504</v>
      </c>
      <c r="AW808" s="213">
        <v>0.41726002530024697</v>
      </c>
      <c r="AX808" s="213">
        <f t="shared" ref="AX808" si="1000">1-AW808</f>
        <v>0.58273997469975303</v>
      </c>
      <c r="AY808" s="213">
        <v>0.303152220392647</v>
      </c>
      <c r="AZ808" s="213">
        <f t="shared" si="971"/>
        <v>0.696847779607353</v>
      </c>
      <c r="BA808" s="213">
        <f t="shared" si="962"/>
        <v>0.34902644576628389</v>
      </c>
      <c r="BB808" s="213">
        <f t="shared" si="963"/>
        <v>0.65097355423371617</v>
      </c>
      <c r="BC808" s="38">
        <v>0.34626224966442898</v>
      </c>
      <c r="BD808" s="38">
        <f t="shared" si="964"/>
        <v>0.65373775033557102</v>
      </c>
      <c r="BE808" s="38">
        <v>0.40324340838828299</v>
      </c>
      <c r="BF808" s="38">
        <f t="shared" si="964"/>
        <v>0.59675659161171701</v>
      </c>
      <c r="BG808" s="38">
        <v>0.30421209702527402</v>
      </c>
      <c r="BH808" s="38">
        <f t="shared" si="965"/>
        <v>0.69578790297472604</v>
      </c>
      <c r="BI808" s="38">
        <v>0.34002484595690413</v>
      </c>
      <c r="BJ808" s="38">
        <v>0.65997515404309592</v>
      </c>
      <c r="BK808" s="39">
        <v>0.33825556189085898</v>
      </c>
      <c r="BL808" s="39">
        <f t="shared" si="966"/>
        <v>0.66174443810914108</v>
      </c>
      <c r="BM808" s="39">
        <v>0.39524102862882199</v>
      </c>
      <c r="BN808" s="39">
        <f t="shared" si="967"/>
        <v>0.60475897137117807</v>
      </c>
      <c r="BO808" s="39">
        <v>0.29434060401601098</v>
      </c>
      <c r="BP808" s="39">
        <f t="shared" si="955"/>
        <v>0.70565939598398897</v>
      </c>
      <c r="BQ808" s="39">
        <v>0.33116133861816044</v>
      </c>
      <c r="BR808" s="39">
        <f t="shared" si="968"/>
        <v>0.66883866138183956</v>
      </c>
      <c r="BS808" s="48">
        <v>0.91609905860642715</v>
      </c>
      <c r="BT808" s="49">
        <v>8.3900941393572806E-2</v>
      </c>
      <c r="BU808" s="219"/>
      <c r="CP808" s="21"/>
      <c r="CR808" s="21"/>
      <c r="CS808" s="22"/>
      <c r="CT808" s="22"/>
    </row>
    <row r="809" spans="38:98" x14ac:dyDescent="0.25">
      <c r="AL809" s="6">
        <v>802</v>
      </c>
      <c r="AM809" s="24">
        <v>0.35151761299452799</v>
      </c>
      <c r="AN809" s="24">
        <f t="shared" si="956"/>
        <v>0.64848238700547201</v>
      </c>
      <c r="AO809" s="24">
        <v>0.399475467844431</v>
      </c>
      <c r="AP809" s="24">
        <f t="shared" si="957"/>
        <v>0.600524532155569</v>
      </c>
      <c r="AQ809" s="24">
        <v>0.275642008882998</v>
      </c>
      <c r="AR809" s="24">
        <f t="shared" si="958"/>
        <v>0.72435799111700194</v>
      </c>
      <c r="AS809" s="24">
        <f t="shared" si="959"/>
        <v>0.32764514171870185</v>
      </c>
      <c r="AT809" s="25">
        <f t="shared" si="925"/>
        <v>0.67235485828129815</v>
      </c>
      <c r="AU809" s="213">
        <v>0.36674572638620401</v>
      </c>
      <c r="AV809" s="213">
        <f t="shared" si="960"/>
        <v>0.63325427361379605</v>
      </c>
      <c r="AW809" s="213">
        <v>0.41751985495358002</v>
      </c>
      <c r="AX809" s="213">
        <f t="shared" ref="AX809" si="1001">1-AW809</f>
        <v>0.58248014504641998</v>
      </c>
      <c r="AY809" s="213">
        <v>0.30350427308719502</v>
      </c>
      <c r="AZ809" s="213">
        <f t="shared" si="971"/>
        <v>0.69649572691280492</v>
      </c>
      <c r="BA809" s="213">
        <f t="shared" si="962"/>
        <v>0.34933270743915634</v>
      </c>
      <c r="BB809" s="213">
        <f t="shared" si="963"/>
        <v>0.65066729256084366</v>
      </c>
      <c r="BC809" s="38">
        <v>0.34652424360143103</v>
      </c>
      <c r="BD809" s="38">
        <f t="shared" si="964"/>
        <v>0.65347575639856892</v>
      </c>
      <c r="BE809" s="38">
        <v>0.40348661425884003</v>
      </c>
      <c r="BF809" s="38">
        <f t="shared" si="964"/>
        <v>0.59651338574115997</v>
      </c>
      <c r="BG809" s="38">
        <v>0.30456286243584002</v>
      </c>
      <c r="BH809" s="38">
        <f t="shared" si="965"/>
        <v>0.69543713756415992</v>
      </c>
      <c r="BI809" s="38">
        <v>0.34032335351646326</v>
      </c>
      <c r="BJ809" s="38">
        <v>0.65967664648353663</v>
      </c>
      <c r="BK809" s="39">
        <v>0.33851088072288099</v>
      </c>
      <c r="BL809" s="39">
        <f t="shared" si="966"/>
        <v>0.66148911927711906</v>
      </c>
      <c r="BM809" s="39">
        <v>0.39548187832471399</v>
      </c>
      <c r="BN809" s="39">
        <f t="shared" si="967"/>
        <v>0.60451812167528596</v>
      </c>
      <c r="BO809" s="39">
        <v>0.29468104882047902</v>
      </c>
      <c r="BP809" s="39">
        <f t="shared" si="955"/>
        <v>0.70531895117952104</v>
      </c>
      <c r="BQ809" s="39">
        <v>0.33145248749619771</v>
      </c>
      <c r="BR809" s="39">
        <f t="shared" si="968"/>
        <v>0.6685475125038024</v>
      </c>
      <c r="BS809" s="48">
        <v>0.91619788523036061</v>
      </c>
      <c r="BT809" s="49">
        <v>8.3802114769639405E-2</v>
      </c>
      <c r="BU809" s="219"/>
      <c r="CP809" s="21"/>
      <c r="CR809" s="21"/>
      <c r="CS809" s="22"/>
      <c r="CT809" s="22"/>
    </row>
    <row r="810" spans="38:98" x14ac:dyDescent="0.25">
      <c r="AL810" s="6">
        <v>803</v>
      </c>
      <c r="AM810" s="24">
        <v>0.35177626134756501</v>
      </c>
      <c r="AN810" s="24">
        <f t="shared" si="956"/>
        <v>0.64822373865243499</v>
      </c>
      <c r="AO810" s="24">
        <v>0.39971289035555002</v>
      </c>
      <c r="AP810" s="24">
        <f t="shared" si="957"/>
        <v>0.60028710964444998</v>
      </c>
      <c r="AQ810" s="24">
        <v>0.27596287673986503</v>
      </c>
      <c r="AR810" s="24">
        <f t="shared" si="958"/>
        <v>0.72403712326013503</v>
      </c>
      <c r="AS810" s="24">
        <f t="shared" si="959"/>
        <v>0.32792752909985956</v>
      </c>
      <c r="AT810" s="25">
        <f t="shared" si="925"/>
        <v>0.67207247090014044</v>
      </c>
      <c r="AU810" s="213">
        <v>0.36701829002085701</v>
      </c>
      <c r="AV810" s="213">
        <f t="shared" si="960"/>
        <v>0.63298170997914305</v>
      </c>
      <c r="AW810" s="213">
        <v>0.417779489255653</v>
      </c>
      <c r="AX810" s="213">
        <f t="shared" ref="AX810" si="1002">1-AW810</f>
        <v>0.582220510744347</v>
      </c>
      <c r="AY810" s="213">
        <v>0.30385619579155798</v>
      </c>
      <c r="AZ810" s="213">
        <f t="shared" si="971"/>
        <v>0.69614380420844202</v>
      </c>
      <c r="BA810" s="213">
        <f t="shared" si="962"/>
        <v>0.34963880249938256</v>
      </c>
      <c r="BB810" s="213">
        <f t="shared" si="963"/>
        <v>0.65036119750061749</v>
      </c>
      <c r="BC810" s="38">
        <v>0.34678598305894498</v>
      </c>
      <c r="BD810" s="38">
        <f t="shared" si="964"/>
        <v>0.65321401694105496</v>
      </c>
      <c r="BE810" s="38">
        <v>0.40372961863834</v>
      </c>
      <c r="BF810" s="38">
        <f t="shared" si="964"/>
        <v>0.59627038136166</v>
      </c>
      <c r="BG810" s="38">
        <v>0.30491348305611599</v>
      </c>
      <c r="BH810" s="38">
        <f t="shared" si="965"/>
        <v>0.69508651694388401</v>
      </c>
      <c r="BI810" s="38">
        <v>0.34062166924090453</v>
      </c>
      <c r="BJ810" s="38">
        <v>0.65937833075909547</v>
      </c>
      <c r="BK810" s="39">
        <v>0.338765958570448</v>
      </c>
      <c r="BL810" s="39">
        <f t="shared" si="966"/>
        <v>0.661234041429552</v>
      </c>
      <c r="BM810" s="39">
        <v>0.39572255011938101</v>
      </c>
      <c r="BN810" s="39">
        <f t="shared" si="967"/>
        <v>0.60427744988061893</v>
      </c>
      <c r="BO810" s="39">
        <v>0.29502133521095902</v>
      </c>
      <c r="BP810" s="39">
        <f t="shared" si="955"/>
        <v>0.70497866478904103</v>
      </c>
      <c r="BQ810" s="39">
        <v>0.33174344788133764</v>
      </c>
      <c r="BR810" s="39">
        <f t="shared" si="968"/>
        <v>0.66825655211866231</v>
      </c>
      <c r="BS810" s="48">
        <v>0.91629648048450785</v>
      </c>
      <c r="BT810" s="49">
        <v>8.3703519515492195E-2</v>
      </c>
      <c r="BU810" s="219"/>
      <c r="CP810" s="21"/>
      <c r="CR810" s="21"/>
      <c r="CS810" s="22"/>
      <c r="CT810" s="22"/>
    </row>
    <row r="811" spans="38:98" x14ac:dyDescent="0.25">
      <c r="AL811" s="6">
        <v>804</v>
      </c>
      <c r="AM811" s="24">
        <v>0.35203480358014999</v>
      </c>
      <c r="AN811" s="24">
        <f t="shared" si="956"/>
        <v>0.64796519641985006</v>
      </c>
      <c r="AO811" s="24">
        <v>0.39995010583747997</v>
      </c>
      <c r="AP811" s="24">
        <f t="shared" si="957"/>
        <v>0.60004989416252008</v>
      </c>
      <c r="AQ811" s="24">
        <v>0.27628365313219899</v>
      </c>
      <c r="AR811" s="24">
        <f t="shared" si="958"/>
        <v>0.72371634686780095</v>
      </c>
      <c r="AS811" s="24">
        <f t="shared" si="959"/>
        <v>0.32820979389327842</v>
      </c>
      <c r="AT811" s="25">
        <f t="shared" si="925"/>
        <v>0.67179020610672158</v>
      </c>
      <c r="AU811" s="213">
        <v>0.36729065423858498</v>
      </c>
      <c r="AV811" s="213">
        <f t="shared" si="960"/>
        <v>0.63270934576141502</v>
      </c>
      <c r="AW811" s="213">
        <v>0.41803892850212199</v>
      </c>
      <c r="AX811" s="213">
        <f t="shared" ref="AX811" si="1003">1-AW811</f>
        <v>0.58196107149787801</v>
      </c>
      <c r="AY811" s="213">
        <v>0.30420798831225399</v>
      </c>
      <c r="AZ811" s="213">
        <f t="shared" si="971"/>
        <v>0.69579201168774607</v>
      </c>
      <c r="BA811" s="213">
        <f t="shared" si="962"/>
        <v>0.34994473099308626</v>
      </c>
      <c r="BB811" s="213">
        <f t="shared" si="963"/>
        <v>0.65005526900691379</v>
      </c>
      <c r="BC811" s="38">
        <v>0.34704746928490898</v>
      </c>
      <c r="BD811" s="38">
        <f t="shared" si="964"/>
        <v>0.65295253071509096</v>
      </c>
      <c r="BE811" s="38">
        <v>0.40397242255344901</v>
      </c>
      <c r="BF811" s="38">
        <f t="shared" si="964"/>
        <v>0.59602757744655099</v>
      </c>
      <c r="BG811" s="38">
        <v>0.30526395961852099</v>
      </c>
      <c r="BH811" s="38">
        <f t="shared" si="965"/>
        <v>0.69473604038147907</v>
      </c>
      <c r="BI811" s="38">
        <v>0.34091979409013473</v>
      </c>
      <c r="BJ811" s="38">
        <v>0.65908020590986527</v>
      </c>
      <c r="BK811" s="39">
        <v>0.33902079750793901</v>
      </c>
      <c r="BL811" s="39">
        <f t="shared" si="966"/>
        <v>0.66097920249206099</v>
      </c>
      <c r="BM811" s="39">
        <v>0.39596304504452601</v>
      </c>
      <c r="BN811" s="39">
        <f t="shared" si="967"/>
        <v>0.60403695495547405</v>
      </c>
      <c r="BO811" s="39">
        <v>0.29536146398500301</v>
      </c>
      <c r="BP811" s="39">
        <f t="shared" si="955"/>
        <v>0.70463853601499693</v>
      </c>
      <c r="BQ811" s="39">
        <v>0.33203422102080349</v>
      </c>
      <c r="BR811" s="39">
        <f t="shared" si="968"/>
        <v>0.66796577897919662</v>
      </c>
      <c r="BS811" s="48">
        <v>0.91639484498157653</v>
      </c>
      <c r="BT811" s="49">
        <v>8.3605155018423499E-2</v>
      </c>
      <c r="BU811" s="219"/>
      <c r="CP811" s="21"/>
      <c r="CR811" s="21"/>
      <c r="CS811" s="22"/>
      <c r="CT811" s="22"/>
    </row>
    <row r="812" spans="38:98" x14ac:dyDescent="0.25">
      <c r="AL812" s="6">
        <v>805</v>
      </c>
      <c r="AM812" s="24">
        <v>0.35229323917406002</v>
      </c>
      <c r="AN812" s="24">
        <f t="shared" si="956"/>
        <v>0.64770676082593992</v>
      </c>
      <c r="AO812" s="24">
        <v>0.40018711472388202</v>
      </c>
      <c r="AP812" s="24">
        <f t="shared" si="957"/>
        <v>0.59981288527611798</v>
      </c>
      <c r="AQ812" s="24">
        <v>0.27660433775391502</v>
      </c>
      <c r="AR812" s="24">
        <f t="shared" si="958"/>
        <v>0.72339566224608498</v>
      </c>
      <c r="AS812" s="24">
        <f t="shared" si="959"/>
        <v>0.3284919358972524</v>
      </c>
      <c r="AT812" s="25">
        <f t="shared" ref="AT812:AT875" si="1004">(AP812*0.23)+(AN812*0.31)+(AR812*0.46)</f>
        <v>0.67150806410274755</v>
      </c>
      <c r="AU812" s="213">
        <v>0.36756281925591799</v>
      </c>
      <c r="AV812" s="213">
        <f t="shared" si="960"/>
        <v>0.63243718074408206</v>
      </c>
      <c r="AW812" s="213">
        <v>0.41829817298864203</v>
      </c>
      <c r="AX812" s="213">
        <f t="shared" ref="AX812" si="1005">1-AW812</f>
        <v>0.58170182701135797</v>
      </c>
      <c r="AY812" s="213">
        <v>0.30455965045579703</v>
      </c>
      <c r="AZ812" s="213">
        <f t="shared" si="971"/>
        <v>0.69544034954420297</v>
      </c>
      <c r="BA812" s="213">
        <f t="shared" si="962"/>
        <v>0.35025049296638888</v>
      </c>
      <c r="BB812" s="213">
        <f t="shared" si="963"/>
        <v>0.64974950703361123</v>
      </c>
      <c r="BC812" s="38">
        <v>0.34730870352726401</v>
      </c>
      <c r="BD812" s="38">
        <f t="shared" si="964"/>
        <v>0.65269129647273605</v>
      </c>
      <c r="BE812" s="38">
        <v>0.404215027030836</v>
      </c>
      <c r="BF812" s="38">
        <f t="shared" si="964"/>
        <v>0.595784972969164</v>
      </c>
      <c r="BG812" s="38">
        <v>0.30561429285547498</v>
      </c>
      <c r="BH812" s="38">
        <f t="shared" si="965"/>
        <v>0.69438570714452497</v>
      </c>
      <c r="BI812" s="38">
        <v>0.34121772902406261</v>
      </c>
      <c r="BJ812" s="38">
        <v>0.65878227097593745</v>
      </c>
      <c r="BK812" s="39">
        <v>0.33927539960973802</v>
      </c>
      <c r="BL812" s="39">
        <f t="shared" si="966"/>
        <v>0.66072460039026204</v>
      </c>
      <c r="BM812" s="39">
        <v>0.39620336413185298</v>
      </c>
      <c r="BN812" s="39">
        <f t="shared" si="967"/>
        <v>0.60379663586814702</v>
      </c>
      <c r="BO812" s="39">
        <v>0.29570143594016401</v>
      </c>
      <c r="BP812" s="39">
        <f t="shared" si="955"/>
        <v>0.70429856405983604</v>
      </c>
      <c r="BQ812" s="39">
        <v>0.33232480816182042</v>
      </c>
      <c r="BR812" s="39">
        <f t="shared" si="968"/>
        <v>0.66767519183817969</v>
      </c>
      <c r="BS812" s="48">
        <v>0.91649297933427465</v>
      </c>
      <c r="BT812" s="42">
        <v>8.3507020665725407E-2</v>
      </c>
      <c r="BU812" s="219"/>
      <c r="CP812" s="21"/>
      <c r="CR812" s="21"/>
      <c r="CS812" s="22"/>
      <c r="CT812" s="22"/>
    </row>
    <row r="813" spans="38:98" x14ac:dyDescent="0.25">
      <c r="AL813" s="6">
        <v>806</v>
      </c>
      <c r="AM813" s="24">
        <v>0.35255156761106898</v>
      </c>
      <c r="AN813" s="24">
        <f t="shared" si="956"/>
        <v>0.64744843238893102</v>
      </c>
      <c r="AO813" s="24">
        <v>0.40042391744841099</v>
      </c>
      <c r="AP813" s="24">
        <f t="shared" si="957"/>
        <v>0.59957608255158901</v>
      </c>
      <c r="AQ813" s="24">
        <v>0.27692493029892801</v>
      </c>
      <c r="AR813" s="24">
        <f t="shared" si="958"/>
        <v>0.72307506970107194</v>
      </c>
      <c r="AS813" s="24">
        <f t="shared" si="959"/>
        <v>0.32877395491007277</v>
      </c>
      <c r="AT813" s="25">
        <f t="shared" si="1004"/>
        <v>0.67122604508992723</v>
      </c>
      <c r="AU813" s="213">
        <v>0.36783478528938701</v>
      </c>
      <c r="AV813" s="213">
        <f t="shared" si="960"/>
        <v>0.63216521471061293</v>
      </c>
      <c r="AW813" s="213">
        <v>0.41855722301086901</v>
      </c>
      <c r="AX813" s="213">
        <f t="shared" ref="AX813" si="1006">1-AW813</f>
        <v>0.58144277698913105</v>
      </c>
      <c r="AY813" s="213">
        <v>0.30491118202870399</v>
      </c>
      <c r="AZ813" s="213">
        <f t="shared" si="971"/>
        <v>0.69508881797129596</v>
      </c>
      <c r="BA813" s="213">
        <f t="shared" si="962"/>
        <v>0.35055608846541364</v>
      </c>
      <c r="BB813" s="213">
        <f t="shared" si="963"/>
        <v>0.64944391153458625</v>
      </c>
      <c r="BC813" s="38">
        <v>0.34756968703394697</v>
      </c>
      <c r="BD813" s="38">
        <f t="shared" si="964"/>
        <v>0.65243031296605303</v>
      </c>
      <c r="BE813" s="38">
        <v>0.40445743309716797</v>
      </c>
      <c r="BF813" s="38">
        <f t="shared" si="964"/>
        <v>0.59554256690283203</v>
      </c>
      <c r="BG813" s="38">
        <v>0.30596448349939498</v>
      </c>
      <c r="BH813" s="38">
        <f t="shared" si="965"/>
        <v>0.69403551650060502</v>
      </c>
      <c r="BI813" s="38">
        <v>0.34151547500259388</v>
      </c>
      <c r="BJ813" s="38">
        <v>0.65848452499740606</v>
      </c>
      <c r="BK813" s="39">
        <v>0.33952976695022602</v>
      </c>
      <c r="BL813" s="39">
        <f t="shared" si="966"/>
        <v>0.66047023304977404</v>
      </c>
      <c r="BM813" s="39">
        <v>0.39644350841306603</v>
      </c>
      <c r="BN813" s="39">
        <f t="shared" si="967"/>
        <v>0.60355649158693403</v>
      </c>
      <c r="BO813" s="39">
        <v>0.29604125187399599</v>
      </c>
      <c r="BP813" s="39">
        <f t="shared" si="955"/>
        <v>0.70395874812600401</v>
      </c>
      <c r="BQ813" s="39">
        <v>0.33261521055161347</v>
      </c>
      <c r="BR813" s="39">
        <f t="shared" si="968"/>
        <v>0.66738478944838664</v>
      </c>
      <c r="BS813" s="48">
        <v>0.91659088415530976</v>
      </c>
      <c r="BT813" s="49">
        <v>8.3409115844690199E-2</v>
      </c>
      <c r="BU813" s="219"/>
      <c r="CP813" s="21"/>
      <c r="CR813" s="21"/>
      <c r="CS813" s="22"/>
      <c r="CT813" s="22"/>
    </row>
    <row r="814" spans="38:98" x14ac:dyDescent="0.25">
      <c r="AL814" s="6">
        <v>807</v>
      </c>
      <c r="AM814" s="24">
        <v>0.35280978837295301</v>
      </c>
      <c r="AN814" s="24">
        <f t="shared" si="956"/>
        <v>0.64719021162704693</v>
      </c>
      <c r="AO814" s="24">
        <v>0.400660514444727</v>
      </c>
      <c r="AP814" s="24">
        <f t="shared" si="957"/>
        <v>0.59933948555527294</v>
      </c>
      <c r="AQ814" s="24">
        <v>0.27724543046115402</v>
      </c>
      <c r="AR814" s="24">
        <f t="shared" si="958"/>
        <v>0.72275456953884598</v>
      </c>
      <c r="AS814" s="24">
        <f t="shared" si="959"/>
        <v>0.32905585073003352</v>
      </c>
      <c r="AT814" s="25">
        <f t="shared" si="1004"/>
        <v>0.67094414926996648</v>
      </c>
      <c r="AU814" s="213">
        <v>0.36810655255552199</v>
      </c>
      <c r="AV814" s="213">
        <f t="shared" si="960"/>
        <v>0.63189344744447795</v>
      </c>
      <c r="AW814" s="213">
        <v>0.41881607886445699</v>
      </c>
      <c r="AX814" s="213">
        <f t="shared" ref="AX814" si="1007">1-AW814</f>
        <v>0.58118392113554296</v>
      </c>
      <c r="AY814" s="213">
        <v>0.30526258283749103</v>
      </c>
      <c r="AZ814" s="213">
        <f t="shared" si="971"/>
        <v>0.69473741716250892</v>
      </c>
      <c r="BA814" s="213">
        <f t="shared" si="962"/>
        <v>0.35086151753628281</v>
      </c>
      <c r="BB814" s="213">
        <f t="shared" si="963"/>
        <v>0.64913848246371719</v>
      </c>
      <c r="BC814" s="38">
        <v>0.34783042105289802</v>
      </c>
      <c r="BD814" s="38">
        <f t="shared" si="964"/>
        <v>0.65216957894710204</v>
      </c>
      <c r="BE814" s="38">
        <v>0.404699641779111</v>
      </c>
      <c r="BF814" s="38">
        <f t="shared" si="964"/>
        <v>0.595300358220889</v>
      </c>
      <c r="BG814" s="38">
        <v>0.306314532282703</v>
      </c>
      <c r="BH814" s="38">
        <f t="shared" si="965"/>
        <v>0.693685467717297</v>
      </c>
      <c r="BI814" s="38">
        <v>0.34181303298563731</v>
      </c>
      <c r="BJ814" s="38">
        <v>0.65818696701436274</v>
      </c>
      <c r="BK814" s="39">
        <v>0.33978390160378402</v>
      </c>
      <c r="BL814" s="39">
        <f t="shared" si="966"/>
        <v>0.66021609839621598</v>
      </c>
      <c r="BM814" s="39">
        <v>0.39668347891986699</v>
      </c>
      <c r="BN814" s="39">
        <f t="shared" si="967"/>
        <v>0.60331652108013301</v>
      </c>
      <c r="BO814" s="39">
        <v>0.29638091258405302</v>
      </c>
      <c r="BP814" s="39">
        <f t="shared" si="955"/>
        <v>0.70361908741594692</v>
      </c>
      <c r="BQ814" s="39">
        <v>0.33290542943740686</v>
      </c>
      <c r="BR814" s="39">
        <f t="shared" si="968"/>
        <v>0.66709457056259314</v>
      </c>
      <c r="BS814" s="48">
        <v>0.91668856005738975</v>
      </c>
      <c r="BT814" s="49">
        <v>8.3311439942610296E-2</v>
      </c>
      <c r="BU814" s="219"/>
      <c r="CP814" s="21"/>
      <c r="CR814" s="21"/>
      <c r="CS814" s="22"/>
      <c r="CT814" s="22"/>
    </row>
    <row r="815" spans="38:98" x14ac:dyDescent="0.25">
      <c r="AL815" s="6">
        <v>808</v>
      </c>
      <c r="AM815" s="24">
        <v>0.35306790094148799</v>
      </c>
      <c r="AN815" s="24">
        <f t="shared" si="956"/>
        <v>0.64693209905851201</v>
      </c>
      <c r="AO815" s="24">
        <v>0.40089690614648699</v>
      </c>
      <c r="AP815" s="24">
        <f t="shared" si="957"/>
        <v>0.59910309385351301</v>
      </c>
      <c r="AQ815" s="24">
        <v>0.27756583793450701</v>
      </c>
      <c r="AR815" s="24">
        <f t="shared" si="958"/>
        <v>0.72243416206549305</v>
      </c>
      <c r="AS815" s="24">
        <f t="shared" si="959"/>
        <v>0.32933762315542647</v>
      </c>
      <c r="AT815" s="25">
        <f t="shared" si="1004"/>
        <v>0.67066237684457353</v>
      </c>
      <c r="AU815" s="213">
        <v>0.36837812127085401</v>
      </c>
      <c r="AV815" s="213">
        <f t="shared" si="960"/>
        <v>0.63162187872914599</v>
      </c>
      <c r="AW815" s="213">
        <v>0.41907474084506202</v>
      </c>
      <c r="AX815" s="213">
        <f t="shared" ref="AX815" si="1008">1-AW815</f>
        <v>0.58092525915493798</v>
      </c>
      <c r="AY815" s="213">
        <v>0.30561385268867503</v>
      </c>
      <c r="AZ815" s="213">
        <f t="shared" si="971"/>
        <v>0.69438614731132497</v>
      </c>
      <c r="BA815" s="213">
        <f t="shared" si="962"/>
        <v>0.35116678022511949</v>
      </c>
      <c r="BB815" s="213">
        <f t="shared" si="963"/>
        <v>0.64883321977488051</v>
      </c>
      <c r="BC815" s="38">
        <v>0.34809090683205401</v>
      </c>
      <c r="BD815" s="38">
        <f t="shared" si="964"/>
        <v>0.65190909316794599</v>
      </c>
      <c r="BE815" s="38">
        <v>0.40494165410333499</v>
      </c>
      <c r="BF815" s="38">
        <f t="shared" si="964"/>
        <v>0.59505834589666495</v>
      </c>
      <c r="BG815" s="38">
        <v>0.306664439937815</v>
      </c>
      <c r="BH815" s="38">
        <f t="shared" si="965"/>
        <v>0.693335560062185</v>
      </c>
      <c r="BI815" s="38">
        <v>0.34211040393309872</v>
      </c>
      <c r="BJ815" s="38">
        <v>0.65788959606690134</v>
      </c>
      <c r="BK815" s="39">
        <v>0.34003780564479402</v>
      </c>
      <c r="BL815" s="39">
        <f t="shared" si="966"/>
        <v>0.65996219435520598</v>
      </c>
      <c r="BM815" s="39">
        <v>0.39692327668396099</v>
      </c>
      <c r="BN815" s="39">
        <f t="shared" si="967"/>
        <v>0.60307672331603901</v>
      </c>
      <c r="BO815" s="39">
        <v>0.29672041886788703</v>
      </c>
      <c r="BP815" s="39">
        <f t="shared" si="955"/>
        <v>0.70327958113211297</v>
      </c>
      <c r="BQ815" s="39">
        <v>0.33319546606642519</v>
      </c>
      <c r="BR815" s="39">
        <f t="shared" si="968"/>
        <v>0.66680453393357486</v>
      </c>
      <c r="BS815" s="48">
        <v>0.91678600765322216</v>
      </c>
      <c r="BT815" s="49">
        <v>8.3213992346777801E-2</v>
      </c>
      <c r="BU815" s="219"/>
      <c r="CP815" s="21"/>
      <c r="CR815" s="21"/>
      <c r="CS815" s="22"/>
      <c r="CT815" s="22"/>
    </row>
    <row r="816" spans="38:98" x14ac:dyDescent="0.25">
      <c r="AL816" s="6">
        <v>809</v>
      </c>
      <c r="AM816" s="24">
        <v>0.353325904798448</v>
      </c>
      <c r="AN816" s="24">
        <f t="shared" si="956"/>
        <v>0.64667409520155195</v>
      </c>
      <c r="AO816" s="24">
        <v>0.401133092987349</v>
      </c>
      <c r="AP816" s="24">
        <f t="shared" si="957"/>
        <v>0.598866907012651</v>
      </c>
      <c r="AQ816" s="24">
        <v>0.27788615241290499</v>
      </c>
      <c r="AR816" s="24">
        <f t="shared" si="958"/>
        <v>0.72211384758709496</v>
      </c>
      <c r="AS816" s="24">
        <f t="shared" si="959"/>
        <v>0.32961927198454544</v>
      </c>
      <c r="AT816" s="25">
        <f t="shared" si="1004"/>
        <v>0.67038072801545456</v>
      </c>
      <c r="AU816" s="213">
        <v>0.36864949165191202</v>
      </c>
      <c r="AV816" s="213">
        <f t="shared" si="960"/>
        <v>0.63135050834808792</v>
      </c>
      <c r="AW816" s="213">
        <v>0.419333209248339</v>
      </c>
      <c r="AX816" s="213">
        <f t="shared" ref="AX816" si="1009">1-AW816</f>
        <v>0.58066679075166094</v>
      </c>
      <c r="AY816" s="213">
        <v>0.30596499138877098</v>
      </c>
      <c r="AZ816" s="213">
        <f t="shared" si="971"/>
        <v>0.69403500861122902</v>
      </c>
      <c r="BA816" s="213">
        <f t="shared" si="962"/>
        <v>0.35147187657804535</v>
      </c>
      <c r="BB816" s="213">
        <f t="shared" si="963"/>
        <v>0.64852812342195465</v>
      </c>
      <c r="BC816" s="38">
        <v>0.34835114561935598</v>
      </c>
      <c r="BD816" s="38">
        <f t="shared" si="964"/>
        <v>0.65164885438064402</v>
      </c>
      <c r="BE816" s="38">
        <v>0.40518347109650499</v>
      </c>
      <c r="BF816" s="38">
        <f t="shared" si="964"/>
        <v>0.59481652890349501</v>
      </c>
      <c r="BG816" s="38">
        <v>0.307014207197152</v>
      </c>
      <c r="BH816" s="38">
        <f t="shared" si="965"/>
        <v>0.692985792802848</v>
      </c>
      <c r="BI816" s="38">
        <v>0.34240758880488642</v>
      </c>
      <c r="BJ816" s="38">
        <v>0.65759241119511358</v>
      </c>
      <c r="BK816" s="39">
        <v>0.34029148114763702</v>
      </c>
      <c r="BL816" s="39">
        <f t="shared" si="966"/>
        <v>0.65970851885236304</v>
      </c>
      <c r="BM816" s="39">
        <v>0.39716290273705102</v>
      </c>
      <c r="BN816" s="39">
        <f t="shared" si="967"/>
        <v>0.60283709726294898</v>
      </c>
      <c r="BO816" s="39">
        <v>0.29705977152305102</v>
      </c>
      <c r="BP816" s="39">
        <f t="shared" si="955"/>
        <v>0.70294022847694904</v>
      </c>
      <c r="BQ816" s="39">
        <v>0.33348532168589268</v>
      </c>
      <c r="BR816" s="39">
        <f t="shared" si="968"/>
        <v>0.66651467831410738</v>
      </c>
      <c r="BS816" s="48">
        <v>0.91688322755551499</v>
      </c>
      <c r="BT816" s="49">
        <v>8.3116772444484996E-2</v>
      </c>
      <c r="BU816" s="219"/>
      <c r="CP816" s="21"/>
      <c r="CR816" s="21"/>
      <c r="CS816" s="22"/>
      <c r="CT816" s="22"/>
    </row>
    <row r="817" spans="38:98" x14ac:dyDescent="0.25">
      <c r="AL817" s="6">
        <v>810</v>
      </c>
      <c r="AM817" s="24">
        <v>0.35358379942560902</v>
      </c>
      <c r="AN817" s="24">
        <f t="shared" si="956"/>
        <v>0.64641620057439098</v>
      </c>
      <c r="AO817" s="24">
        <v>0.401369075400971</v>
      </c>
      <c r="AP817" s="24">
        <f t="shared" si="957"/>
        <v>0.598630924599029</v>
      </c>
      <c r="AQ817" s="24">
        <v>0.27820637359026101</v>
      </c>
      <c r="AR817" s="24">
        <f t="shared" si="958"/>
        <v>0.72179362640973899</v>
      </c>
      <c r="AS817" s="24">
        <f t="shared" si="959"/>
        <v>0.3299007970156822</v>
      </c>
      <c r="AT817" s="25">
        <f t="shared" si="1004"/>
        <v>0.6700992029843178</v>
      </c>
      <c r="AU817" s="213">
        <v>0.36892066391522899</v>
      </c>
      <c r="AV817" s="213">
        <f t="shared" si="960"/>
        <v>0.63107933608477107</v>
      </c>
      <c r="AW817" s="213">
        <v>0.41959148436994198</v>
      </c>
      <c r="AX817" s="213">
        <f t="shared" ref="AX817" si="1010">1-AW817</f>
        <v>0.58040851563005802</v>
      </c>
      <c r="AY817" s="213">
        <v>0.30631599874429599</v>
      </c>
      <c r="AZ817" s="213">
        <f t="shared" si="971"/>
        <v>0.69368400125570395</v>
      </c>
      <c r="BA817" s="213">
        <f t="shared" si="962"/>
        <v>0.35177680664118383</v>
      </c>
      <c r="BB817" s="213">
        <f t="shared" si="963"/>
        <v>0.64822319335881617</v>
      </c>
      <c r="BC817" s="38">
        <v>0.34861113866274202</v>
      </c>
      <c r="BD817" s="38">
        <f t="shared" si="964"/>
        <v>0.65138886133725804</v>
      </c>
      <c r="BE817" s="38">
        <v>0.40542509378529101</v>
      </c>
      <c r="BF817" s="38">
        <f t="shared" si="964"/>
        <v>0.59457490621470899</v>
      </c>
      <c r="BG817" s="38">
        <v>0.30736383479313301</v>
      </c>
      <c r="BH817" s="38">
        <f t="shared" si="965"/>
        <v>0.69263616520686699</v>
      </c>
      <c r="BI817" s="38">
        <v>0.34270458856090813</v>
      </c>
      <c r="BJ817" s="38">
        <v>0.65729541143909187</v>
      </c>
      <c r="BK817" s="39">
        <v>0.34054493018669402</v>
      </c>
      <c r="BL817" s="39">
        <f t="shared" si="966"/>
        <v>0.65945506981330593</v>
      </c>
      <c r="BM817" s="39">
        <v>0.39740235811084101</v>
      </c>
      <c r="BN817" s="39">
        <f t="shared" si="967"/>
        <v>0.60259764188915899</v>
      </c>
      <c r="BO817" s="39">
        <v>0.29739897134710003</v>
      </c>
      <c r="BP817" s="39">
        <f t="shared" si="955"/>
        <v>0.70260102865289997</v>
      </c>
      <c r="BQ817" s="39">
        <v>0.33377499754303458</v>
      </c>
      <c r="BR817" s="39">
        <f t="shared" si="968"/>
        <v>0.66622500245696537</v>
      </c>
      <c r="BS817" s="48">
        <v>0.9169802203769758</v>
      </c>
      <c r="BT817" s="49">
        <v>8.3019779623024204E-2</v>
      </c>
      <c r="BU817" s="219"/>
      <c r="CP817" s="21"/>
      <c r="CR817" s="21"/>
      <c r="CS817" s="22"/>
      <c r="CT817" s="22"/>
    </row>
    <row r="818" spans="38:98" x14ac:dyDescent="0.25">
      <c r="AL818" s="6">
        <v>811</v>
      </c>
      <c r="AM818" s="24">
        <v>0.35384158430474699</v>
      </c>
      <c r="AN818" s="24">
        <f t="shared" si="956"/>
        <v>0.64615841569525301</v>
      </c>
      <c r="AO818" s="24">
        <v>0.40160485382101102</v>
      </c>
      <c r="AP818" s="24">
        <f t="shared" si="957"/>
        <v>0.59839514617898892</v>
      </c>
      <c r="AQ818" s="24">
        <v>0.27852650116049099</v>
      </c>
      <c r="AR818" s="24">
        <f t="shared" si="958"/>
        <v>0.72147349883950906</v>
      </c>
      <c r="AS818" s="24">
        <f t="shared" si="959"/>
        <v>0.33018219804713</v>
      </c>
      <c r="AT818" s="25">
        <f t="shared" si="1004"/>
        <v>0.66981780195287011</v>
      </c>
      <c r="AU818" s="213">
        <v>0.36919163827733298</v>
      </c>
      <c r="AV818" s="213">
        <f t="shared" si="960"/>
        <v>0.63080836172266697</v>
      </c>
      <c r="AW818" s="213">
        <v>0.41984956650552901</v>
      </c>
      <c r="AX818" s="213">
        <f t="shared" ref="AX818" si="1011">1-AW818</f>
        <v>0.58015043349447093</v>
      </c>
      <c r="AY818" s="213">
        <v>0.306666874561765</v>
      </c>
      <c r="AZ818" s="213">
        <f t="shared" si="971"/>
        <v>0.693333125438235</v>
      </c>
      <c r="BA818" s="213">
        <f t="shared" si="962"/>
        <v>0.3520815704606568</v>
      </c>
      <c r="BB818" s="213">
        <f t="shared" si="963"/>
        <v>0.6479184295393432</v>
      </c>
      <c r="BC818" s="38">
        <v>0.34887088721015203</v>
      </c>
      <c r="BD818" s="38">
        <f t="shared" si="964"/>
        <v>0.65112911278984797</v>
      </c>
      <c r="BE818" s="38">
        <v>0.40566652319635799</v>
      </c>
      <c r="BF818" s="38">
        <f t="shared" si="964"/>
        <v>0.59433347680364201</v>
      </c>
      <c r="BG818" s="38">
        <v>0.30771332345817598</v>
      </c>
      <c r="BH818" s="38">
        <f t="shared" si="965"/>
        <v>0.69228667654182408</v>
      </c>
      <c r="BI818" s="38">
        <v>0.34300140416107039</v>
      </c>
      <c r="BJ818" s="38">
        <v>0.65699859583892961</v>
      </c>
      <c r="BK818" s="39">
        <v>0.34079815483634901</v>
      </c>
      <c r="BL818" s="39">
        <f t="shared" si="966"/>
        <v>0.65920184516365099</v>
      </c>
      <c r="BM818" s="39">
        <v>0.39764164383703399</v>
      </c>
      <c r="BN818" s="39">
        <f t="shared" si="967"/>
        <v>0.60235835616296596</v>
      </c>
      <c r="BO818" s="39">
        <v>0.29773801913758602</v>
      </c>
      <c r="BP818" s="39">
        <f t="shared" si="955"/>
        <v>0.70226198086241398</v>
      </c>
      <c r="BQ818" s="39">
        <v>0.33406449488507561</v>
      </c>
      <c r="BR818" s="39">
        <f t="shared" si="968"/>
        <v>0.6659355051149245</v>
      </c>
      <c r="BS818" s="48">
        <v>0.91707698673031235</v>
      </c>
      <c r="BT818" s="49">
        <v>8.2923013269687706E-2</v>
      </c>
      <c r="BU818" s="219"/>
      <c r="CP818" s="21"/>
      <c r="CR818" s="21"/>
      <c r="CS818" s="22"/>
      <c r="CT818" s="22"/>
    </row>
    <row r="819" spans="38:98" x14ac:dyDescent="0.25">
      <c r="AL819" s="6">
        <v>812</v>
      </c>
      <c r="AM819" s="24">
        <v>0.35409925891763699</v>
      </c>
      <c r="AN819" s="24">
        <f t="shared" si="956"/>
        <v>0.64590074108236295</v>
      </c>
      <c r="AO819" s="24">
        <v>0.40184042868112702</v>
      </c>
      <c r="AP819" s="24">
        <f t="shared" si="957"/>
        <v>0.59815957131887298</v>
      </c>
      <c r="AQ819" s="24">
        <v>0.27884653481751198</v>
      </c>
      <c r="AR819" s="24">
        <f t="shared" si="958"/>
        <v>0.72115346518248802</v>
      </c>
      <c r="AS819" s="24">
        <f t="shared" si="959"/>
        <v>0.3304634748771822</v>
      </c>
      <c r="AT819" s="25">
        <f t="shared" si="1004"/>
        <v>0.6695365251228178</v>
      </c>
      <c r="AU819" s="213">
        <v>0.36946241495475601</v>
      </c>
      <c r="AV819" s="213">
        <f t="shared" si="960"/>
        <v>0.63053758504524393</v>
      </c>
      <c r="AW819" s="213">
        <v>0.420107455950752</v>
      </c>
      <c r="AX819" s="213">
        <f t="shared" ref="AX819" si="1012">1-AW819</f>
        <v>0.57989254404924795</v>
      </c>
      <c r="AY819" s="213">
        <v>0.307017618647695</v>
      </c>
      <c r="AZ819" s="213">
        <f t="shared" si="971"/>
        <v>0.69298238135230505</v>
      </c>
      <c r="BA819" s="213">
        <f t="shared" si="962"/>
        <v>0.35238616808258705</v>
      </c>
      <c r="BB819" s="213">
        <f t="shared" si="963"/>
        <v>0.64761383191741295</v>
      </c>
      <c r="BC819" s="38">
        <v>0.34913039250952199</v>
      </c>
      <c r="BD819" s="38">
        <f t="shared" si="964"/>
        <v>0.65086960749047806</v>
      </c>
      <c r="BE819" s="38">
        <v>0.40590776035637499</v>
      </c>
      <c r="BF819" s="38">
        <f t="shared" si="964"/>
        <v>0.59409223964362501</v>
      </c>
      <c r="BG819" s="38">
        <v>0.30806267392470099</v>
      </c>
      <c r="BH819" s="38">
        <f t="shared" si="965"/>
        <v>0.69193732607529901</v>
      </c>
      <c r="BI819" s="38">
        <v>0.34329803656528057</v>
      </c>
      <c r="BJ819" s="38">
        <v>0.65670196343471954</v>
      </c>
      <c r="BK819" s="39">
        <v>0.34105115717098</v>
      </c>
      <c r="BL819" s="39">
        <f t="shared" si="966"/>
        <v>0.65894884282902</v>
      </c>
      <c r="BM819" s="39">
        <v>0.39788076094733499</v>
      </c>
      <c r="BN819" s="39">
        <f t="shared" si="967"/>
        <v>0.60211923905266507</v>
      </c>
      <c r="BO819" s="39">
        <v>0.29807691569206302</v>
      </c>
      <c r="BP819" s="39">
        <f t="shared" si="955"/>
        <v>0.70192308430793693</v>
      </c>
      <c r="BQ819" s="39">
        <v>0.33435381495923983</v>
      </c>
      <c r="BR819" s="39">
        <f t="shared" si="968"/>
        <v>0.66564618504076012</v>
      </c>
      <c r="BS819" s="48">
        <v>0.91717352722823231</v>
      </c>
      <c r="BT819" s="49">
        <v>8.2826472771767704E-2</v>
      </c>
      <c r="BU819" s="219"/>
      <c r="CP819" s="21"/>
      <c r="CR819" s="21"/>
      <c r="CS819" s="22"/>
      <c r="CT819" s="22"/>
    </row>
    <row r="820" spans="38:98" x14ac:dyDescent="0.25">
      <c r="AL820" s="6">
        <v>813</v>
      </c>
      <c r="AM820" s="24">
        <v>0.35435682274605401</v>
      </c>
      <c r="AN820" s="24">
        <f t="shared" si="956"/>
        <v>0.64564317725394593</v>
      </c>
      <c r="AO820" s="24">
        <v>0.40207580041497698</v>
      </c>
      <c r="AP820" s="24">
        <f t="shared" si="957"/>
        <v>0.59792419958502308</v>
      </c>
      <c r="AQ820" s="24">
        <v>0.279166474255237</v>
      </c>
      <c r="AR820" s="24">
        <f t="shared" si="958"/>
        <v>0.720833525744763</v>
      </c>
      <c r="AS820" s="24">
        <f t="shared" si="959"/>
        <v>0.33074462730413046</v>
      </c>
      <c r="AT820" s="25">
        <f t="shared" si="1004"/>
        <v>0.66925537269586943</v>
      </c>
      <c r="AU820" s="213">
        <v>0.369732994164027</v>
      </c>
      <c r="AV820" s="213">
        <f t="shared" si="960"/>
        <v>0.63026700583597295</v>
      </c>
      <c r="AW820" s="213">
        <v>0.42036515300126898</v>
      </c>
      <c r="AX820" s="213">
        <f t="shared" ref="AX820" si="1013">1-AW820</f>
        <v>0.57963484699873102</v>
      </c>
      <c r="AY820" s="213">
        <v>0.30736823080860298</v>
      </c>
      <c r="AZ820" s="213">
        <f t="shared" si="971"/>
        <v>0.69263176919139702</v>
      </c>
      <c r="BA820" s="213">
        <f t="shared" si="962"/>
        <v>0.35269059955309756</v>
      </c>
      <c r="BB820" s="213">
        <f t="shared" si="963"/>
        <v>0.64730940044690244</v>
      </c>
      <c r="BC820" s="38">
        <v>0.349389655808794</v>
      </c>
      <c r="BD820" s="38">
        <f t="shared" si="964"/>
        <v>0.650610344191206</v>
      </c>
      <c r="BE820" s="38">
        <v>0.406148806292009</v>
      </c>
      <c r="BF820" s="38">
        <f t="shared" si="964"/>
        <v>0.593851193707991</v>
      </c>
      <c r="BG820" s="38">
        <v>0.308411886925126</v>
      </c>
      <c r="BH820" s="38">
        <f t="shared" si="965"/>
        <v>0.691588113074874</v>
      </c>
      <c r="BI820" s="38">
        <v>0.34359448673344617</v>
      </c>
      <c r="BJ820" s="38">
        <v>0.65640551326655383</v>
      </c>
      <c r="BK820" s="39">
        <v>0.34130393926497199</v>
      </c>
      <c r="BL820" s="39">
        <f t="shared" si="966"/>
        <v>0.65869606073502807</v>
      </c>
      <c r="BM820" s="39">
        <v>0.39811971047344602</v>
      </c>
      <c r="BN820" s="39">
        <f t="shared" si="967"/>
        <v>0.60188028952655404</v>
      </c>
      <c r="BO820" s="39">
        <v>0.29841566180808299</v>
      </c>
      <c r="BP820" s="39">
        <f t="shared" si="955"/>
        <v>0.70158433819191701</v>
      </c>
      <c r="BQ820" s="39">
        <v>0.33464295901275209</v>
      </c>
      <c r="BR820" s="39">
        <f t="shared" si="968"/>
        <v>0.66535704098724802</v>
      </c>
      <c r="BS820" s="48">
        <v>0.91726984248344345</v>
      </c>
      <c r="BT820" s="49">
        <v>8.2730157516556505E-2</v>
      </c>
      <c r="BU820" s="219"/>
      <c r="CP820" s="21"/>
      <c r="CR820" s="21"/>
      <c r="CS820" s="22"/>
      <c r="CT820" s="22"/>
    </row>
    <row r="821" spans="38:98" x14ac:dyDescent="0.25">
      <c r="AL821" s="6">
        <v>814</v>
      </c>
      <c r="AM821" s="24">
        <v>0.35461427527177403</v>
      </c>
      <c r="AN821" s="24">
        <f t="shared" si="956"/>
        <v>0.64538572472822597</v>
      </c>
      <c r="AO821" s="24">
        <v>0.40231096945621803</v>
      </c>
      <c r="AP821" s="24">
        <f t="shared" si="957"/>
        <v>0.59768903054378197</v>
      </c>
      <c r="AQ821" s="24">
        <v>0.27948631916758399</v>
      </c>
      <c r="AR821" s="24">
        <f t="shared" si="958"/>
        <v>0.72051368083241596</v>
      </c>
      <c r="AS821" s="24">
        <f t="shared" si="959"/>
        <v>0.33102565512626875</v>
      </c>
      <c r="AT821" s="25">
        <f t="shared" si="1004"/>
        <v>0.66897434487373131</v>
      </c>
      <c r="AU821" s="213">
        <v>0.370003376121678</v>
      </c>
      <c r="AV821" s="213">
        <f t="shared" si="960"/>
        <v>0.629996623878322</v>
      </c>
      <c r="AW821" s="213">
        <v>0.42062265795273301</v>
      </c>
      <c r="AX821" s="213">
        <f t="shared" ref="AX821" si="1014">1-AW821</f>
        <v>0.57937734204726699</v>
      </c>
      <c r="AY821" s="213">
        <v>0.307718710851003</v>
      </c>
      <c r="AZ821" s="213">
        <f t="shared" si="971"/>
        <v>0.692281289148997</v>
      </c>
      <c r="BA821" s="213">
        <f t="shared" si="962"/>
        <v>0.35299486491831017</v>
      </c>
      <c r="BB821" s="213">
        <f t="shared" si="963"/>
        <v>0.64700513508168989</v>
      </c>
      <c r="BC821" s="38">
        <v>0.34964867835590502</v>
      </c>
      <c r="BD821" s="38">
        <f t="shared" si="964"/>
        <v>0.65035132164409504</v>
      </c>
      <c r="BE821" s="38">
        <v>0.40638966202992799</v>
      </c>
      <c r="BF821" s="38">
        <f t="shared" si="964"/>
        <v>0.59361033797007201</v>
      </c>
      <c r="BG821" s="38">
        <v>0.30876096319187102</v>
      </c>
      <c r="BH821" s="38">
        <f t="shared" si="965"/>
        <v>0.69123903680812893</v>
      </c>
      <c r="BI821" s="38">
        <v>0.34389075562547466</v>
      </c>
      <c r="BJ821" s="38">
        <v>0.65610924437452534</v>
      </c>
      <c r="BK821" s="39">
        <v>0.34155650319270398</v>
      </c>
      <c r="BL821" s="39">
        <f t="shared" si="966"/>
        <v>0.65844349680729608</v>
      </c>
      <c r="BM821" s="39">
        <v>0.39835849344707103</v>
      </c>
      <c r="BN821" s="39">
        <f t="shared" si="967"/>
        <v>0.60164150655292903</v>
      </c>
      <c r="BO821" s="39">
        <v>0.29875425828320101</v>
      </c>
      <c r="BP821" s="39">
        <f t="shared" si="955"/>
        <v>0.70124574171679899</v>
      </c>
      <c r="BQ821" s="39">
        <v>0.33493192829283702</v>
      </c>
      <c r="BR821" s="39">
        <f t="shared" si="968"/>
        <v>0.66506807170716309</v>
      </c>
      <c r="BS821" s="48">
        <v>0.91736593310865366</v>
      </c>
      <c r="BT821" s="49">
        <v>8.2634066891346294E-2</v>
      </c>
      <c r="BU821" s="219"/>
      <c r="CP821" s="21"/>
      <c r="CR821" s="21"/>
      <c r="CS821" s="22"/>
      <c r="CT821" s="22"/>
    </row>
    <row r="822" spans="38:98" x14ac:dyDescent="0.25">
      <c r="AL822" s="6">
        <v>815</v>
      </c>
      <c r="AM822" s="24">
        <v>0.35487161597657102</v>
      </c>
      <c r="AN822" s="24">
        <f t="shared" si="956"/>
        <v>0.64512838402342898</v>
      </c>
      <c r="AO822" s="24">
        <v>0.40254593623850898</v>
      </c>
      <c r="AP822" s="24">
        <f t="shared" si="957"/>
        <v>0.59745406376149102</v>
      </c>
      <c r="AQ822" s="24">
        <v>0.27980606924846602</v>
      </c>
      <c r="AR822" s="24">
        <f t="shared" si="958"/>
        <v>0.72019393075153393</v>
      </c>
      <c r="AS822" s="24">
        <f t="shared" si="959"/>
        <v>0.33130655814188847</v>
      </c>
      <c r="AT822" s="25">
        <f t="shared" si="1004"/>
        <v>0.66869344185811153</v>
      </c>
      <c r="AU822" s="213">
        <v>0.37027356104423897</v>
      </c>
      <c r="AV822" s="213">
        <f t="shared" si="960"/>
        <v>0.62972643895576108</v>
      </c>
      <c r="AW822" s="213">
        <v>0.420879971100801</v>
      </c>
      <c r="AX822" s="213">
        <f t="shared" ref="AX822" si="1015">1-AW822</f>
        <v>0.579120028899199</v>
      </c>
      <c r="AY822" s="213">
        <v>0.30806905858141398</v>
      </c>
      <c r="AZ822" s="213">
        <f t="shared" si="971"/>
        <v>0.69193094141858602</v>
      </c>
      <c r="BA822" s="213">
        <f t="shared" si="962"/>
        <v>0.35329896422434875</v>
      </c>
      <c r="BB822" s="213">
        <f t="shared" si="963"/>
        <v>0.6467010357756513</v>
      </c>
      <c r="BC822" s="38">
        <v>0.34990746139879397</v>
      </c>
      <c r="BD822" s="38">
        <f t="shared" si="964"/>
        <v>0.65009253860120597</v>
      </c>
      <c r="BE822" s="38">
        <v>0.40663032859679898</v>
      </c>
      <c r="BF822" s="38">
        <f t="shared" si="964"/>
        <v>0.59336967140320107</v>
      </c>
      <c r="BG822" s="38">
        <v>0.30910990345735501</v>
      </c>
      <c r="BH822" s="38">
        <f t="shared" si="965"/>
        <v>0.69089009654264499</v>
      </c>
      <c r="BI822" s="38">
        <v>0.34418684420127321</v>
      </c>
      <c r="BJ822" s="38">
        <v>0.65581315579872679</v>
      </c>
      <c r="BK822" s="39">
        <v>0.34180885102855901</v>
      </c>
      <c r="BL822" s="39">
        <f t="shared" si="966"/>
        <v>0.65819114897144093</v>
      </c>
      <c r="BM822" s="39">
        <v>0.39859711089991501</v>
      </c>
      <c r="BN822" s="39">
        <f t="shared" si="967"/>
        <v>0.60140288910008499</v>
      </c>
      <c r="BO822" s="39">
        <v>0.299092705914969</v>
      </c>
      <c r="BP822" s="39">
        <f t="shared" si="955"/>
        <v>0.70090729408503094</v>
      </c>
      <c r="BQ822" s="39">
        <v>0.33522072404671949</v>
      </c>
      <c r="BR822" s="39">
        <f t="shared" si="968"/>
        <v>0.66477927595328046</v>
      </c>
      <c r="BS822" s="48">
        <v>0.9174617997165706</v>
      </c>
      <c r="BT822" s="49">
        <v>8.2538200283429397E-2</v>
      </c>
      <c r="BU822" s="219"/>
      <c r="CP822" s="21"/>
      <c r="CR822" s="21"/>
      <c r="CS822" s="22"/>
      <c r="CT822" s="22"/>
    </row>
    <row r="823" spans="38:98" x14ac:dyDescent="0.25">
      <c r="AL823" s="6">
        <v>816</v>
      </c>
      <c r="AM823" s="24">
        <v>0.35512884434222203</v>
      </c>
      <c r="AN823" s="24">
        <f t="shared" si="956"/>
        <v>0.64487115565777797</v>
      </c>
      <c r="AO823" s="24">
        <v>0.40278070119550802</v>
      </c>
      <c r="AP823" s="24">
        <f t="shared" si="957"/>
        <v>0.59721929880449198</v>
      </c>
      <c r="AQ823" s="24">
        <v>0.28012572419179999</v>
      </c>
      <c r="AR823" s="24">
        <f t="shared" si="958"/>
        <v>0.71987427580819996</v>
      </c>
      <c r="AS823" s="24">
        <f t="shared" si="959"/>
        <v>0.33158733614928371</v>
      </c>
      <c r="AT823" s="25">
        <f t="shared" si="1004"/>
        <v>0.6684126638507164</v>
      </c>
      <c r="AU823" s="213">
        <v>0.37054354914824</v>
      </c>
      <c r="AV823" s="213">
        <f t="shared" si="960"/>
        <v>0.62945645085175994</v>
      </c>
      <c r="AW823" s="213">
        <v>0.42113709274112698</v>
      </c>
      <c r="AX823" s="213">
        <f t="shared" ref="AX823" si="1016">1-AW823</f>
        <v>0.57886290725887302</v>
      </c>
      <c r="AY823" s="213">
        <v>0.30841927380634898</v>
      </c>
      <c r="AZ823" s="213">
        <f t="shared" si="971"/>
        <v>0.69158072619365107</v>
      </c>
      <c r="BA823" s="213">
        <f t="shared" si="962"/>
        <v>0.3536028975173342</v>
      </c>
      <c r="BB823" s="213">
        <f t="shared" si="963"/>
        <v>0.6463971024826658</v>
      </c>
      <c r="BC823" s="38">
        <v>0.350166006185401</v>
      </c>
      <c r="BD823" s="38">
        <f t="shared" si="964"/>
        <v>0.64983399381459894</v>
      </c>
      <c r="BE823" s="38">
        <v>0.40687080701929002</v>
      </c>
      <c r="BF823" s="38">
        <f t="shared" si="964"/>
        <v>0.59312919298070998</v>
      </c>
      <c r="BG823" s="38">
        <v>0.30945870845399598</v>
      </c>
      <c r="BH823" s="38">
        <f t="shared" si="965"/>
        <v>0.69054129154600408</v>
      </c>
      <c r="BI823" s="38">
        <v>0.34448275342074919</v>
      </c>
      <c r="BJ823" s="38">
        <v>0.65551724657925081</v>
      </c>
      <c r="BK823" s="39">
        <v>0.34206098484691699</v>
      </c>
      <c r="BL823" s="39">
        <f t="shared" si="966"/>
        <v>0.65793901515308306</v>
      </c>
      <c r="BM823" s="39">
        <v>0.39883556386367902</v>
      </c>
      <c r="BN823" s="39">
        <f t="shared" si="967"/>
        <v>0.60116443613632098</v>
      </c>
      <c r="BO823" s="39">
        <v>0.29943100550094098</v>
      </c>
      <c r="BP823" s="39">
        <f t="shared" si="955"/>
        <v>0.70056899449905896</v>
      </c>
      <c r="BQ823" s="39">
        <v>0.33550934752162331</v>
      </c>
      <c r="BR823" s="39">
        <f t="shared" si="968"/>
        <v>0.66449065247837669</v>
      </c>
      <c r="BS823" s="48">
        <v>0.91755744291990193</v>
      </c>
      <c r="BT823" s="49">
        <v>8.2442557080098094E-2</v>
      </c>
      <c r="BU823" s="219"/>
      <c r="CP823" s="21"/>
      <c r="CR823" s="21"/>
      <c r="CS823" s="22"/>
      <c r="CT823" s="22"/>
    </row>
    <row r="824" spans="38:98" x14ac:dyDescent="0.25">
      <c r="AL824" s="6">
        <v>817</v>
      </c>
      <c r="AM824" s="24">
        <v>0.35538595985050198</v>
      </c>
      <c r="AN824" s="24">
        <f t="shared" si="956"/>
        <v>0.64461404014949797</v>
      </c>
      <c r="AO824" s="24">
        <v>0.40301526476087202</v>
      </c>
      <c r="AP824" s="24">
        <f t="shared" si="957"/>
        <v>0.59698473523912798</v>
      </c>
      <c r="AQ824" s="24">
        <v>0.28044528369150001</v>
      </c>
      <c r="AR824" s="24">
        <f t="shared" si="958"/>
        <v>0.71955471630849999</v>
      </c>
      <c r="AS824" s="24">
        <f t="shared" si="959"/>
        <v>0.33186798894674618</v>
      </c>
      <c r="AT824" s="25">
        <f t="shared" si="1004"/>
        <v>0.66813201105325382</v>
      </c>
      <c r="AU824" s="213">
        <v>0.37081334065021199</v>
      </c>
      <c r="AV824" s="213">
        <f t="shared" si="960"/>
        <v>0.62918665934978801</v>
      </c>
      <c r="AW824" s="213">
        <v>0.42139402316936603</v>
      </c>
      <c r="AX824" s="213">
        <f t="shared" ref="AX824" si="1017">1-AW824</f>
        <v>0.57860597683063397</v>
      </c>
      <c r="AY824" s="213">
        <v>0.30876935633232599</v>
      </c>
      <c r="AZ824" s="213">
        <f t="shared" si="971"/>
        <v>0.69123064366767406</v>
      </c>
      <c r="BA824" s="213">
        <f t="shared" si="962"/>
        <v>0.35390666484338984</v>
      </c>
      <c r="BB824" s="213">
        <f t="shared" si="963"/>
        <v>0.64609333515661016</v>
      </c>
      <c r="BC824" s="38">
        <v>0.35042431396366402</v>
      </c>
      <c r="BD824" s="38">
        <f t="shared" si="964"/>
        <v>0.64957568603633598</v>
      </c>
      <c r="BE824" s="38">
        <v>0.407111098324067</v>
      </c>
      <c r="BF824" s="38">
        <f t="shared" si="964"/>
        <v>0.592888901675933</v>
      </c>
      <c r="BG824" s="38">
        <v>0.309807378914215</v>
      </c>
      <c r="BH824" s="38">
        <f t="shared" si="965"/>
        <v>0.69019262108578494</v>
      </c>
      <c r="BI824" s="38">
        <v>0.34477848424381019</v>
      </c>
      <c r="BJ824" s="38">
        <v>0.65522151575618981</v>
      </c>
      <c r="BK824" s="39">
        <v>0.34231290672216103</v>
      </c>
      <c r="BL824" s="39">
        <f t="shared" si="966"/>
        <v>0.65768709327783892</v>
      </c>
      <c r="BM824" s="39">
        <v>0.39907385337006901</v>
      </c>
      <c r="BN824" s="39">
        <f t="shared" si="967"/>
        <v>0.60092614662993094</v>
      </c>
      <c r="BO824" s="39">
        <v>0.29976915783866998</v>
      </c>
      <c r="BP824" s="39">
        <f t="shared" si="955"/>
        <v>0.70023084216133002</v>
      </c>
      <c r="BQ824" s="39">
        <v>0.33579779996477399</v>
      </c>
      <c r="BR824" s="39">
        <f t="shared" si="968"/>
        <v>0.66420220003522601</v>
      </c>
      <c r="BS824" s="48">
        <v>0.91765286333135543</v>
      </c>
      <c r="BT824" s="49">
        <v>8.2347136668644599E-2</v>
      </c>
      <c r="BU824" s="219"/>
      <c r="CP824" s="21"/>
      <c r="CR824" s="21"/>
      <c r="CS824" s="22"/>
      <c r="CT824" s="22"/>
    </row>
    <row r="825" spans="38:98" x14ac:dyDescent="0.25">
      <c r="AL825" s="6">
        <v>818</v>
      </c>
      <c r="AM825" s="24">
        <v>0.35564296198318601</v>
      </c>
      <c r="AN825" s="24">
        <f t="shared" si="956"/>
        <v>0.64435703801681399</v>
      </c>
      <c r="AO825" s="24">
        <v>0.40324962736825998</v>
      </c>
      <c r="AP825" s="24">
        <f t="shared" si="957"/>
        <v>0.59675037263174002</v>
      </c>
      <c r="AQ825" s="24">
        <v>0.280764747441483</v>
      </c>
      <c r="AR825" s="24">
        <f t="shared" si="958"/>
        <v>0.71923525255851706</v>
      </c>
      <c r="AS825" s="24">
        <f t="shared" si="959"/>
        <v>0.33214851633256964</v>
      </c>
      <c r="AT825" s="25">
        <f t="shared" si="1004"/>
        <v>0.66785148366743041</v>
      </c>
      <c r="AU825" s="213">
        <v>0.371082935766685</v>
      </c>
      <c r="AV825" s="213">
        <f t="shared" si="960"/>
        <v>0.62891706423331506</v>
      </c>
      <c r="AW825" s="213">
        <v>0.42165076268117502</v>
      </c>
      <c r="AX825" s="213">
        <f t="shared" ref="AX825" si="1018">1-AW825</f>
        <v>0.57834923731882504</v>
      </c>
      <c r="AY825" s="213">
        <v>0.30911930596586101</v>
      </c>
      <c r="AZ825" s="213">
        <f t="shared" si="971"/>
        <v>0.69088069403413899</v>
      </c>
      <c r="BA825" s="213">
        <f t="shared" si="962"/>
        <v>0.35421026624863872</v>
      </c>
      <c r="BB825" s="213">
        <f t="shared" si="963"/>
        <v>0.64578973375136139</v>
      </c>
      <c r="BC825" s="38">
        <v>0.35068238598152102</v>
      </c>
      <c r="BD825" s="38">
        <f t="shared" si="964"/>
        <v>0.64931761401847898</v>
      </c>
      <c r="BE825" s="38">
        <v>0.40735120353779902</v>
      </c>
      <c r="BF825" s="38">
        <f t="shared" si="964"/>
        <v>0.59264879646220092</v>
      </c>
      <c r="BG825" s="38">
        <v>0.31015591557042899</v>
      </c>
      <c r="BH825" s="38">
        <f t="shared" si="965"/>
        <v>0.68984408442957101</v>
      </c>
      <c r="BI825" s="38">
        <v>0.34507403763036265</v>
      </c>
      <c r="BJ825" s="38">
        <v>0.65492596236963729</v>
      </c>
      <c r="BK825" s="39">
        <v>0.342564618728672</v>
      </c>
      <c r="BL825" s="39">
        <f t="shared" si="966"/>
        <v>0.65743538127132806</v>
      </c>
      <c r="BM825" s="39">
        <v>0.39931198045078797</v>
      </c>
      <c r="BN825" s="39">
        <f t="shared" si="967"/>
        <v>0.60068801954921203</v>
      </c>
      <c r="BO825" s="39">
        <v>0.300107163725709</v>
      </c>
      <c r="BP825" s="39">
        <f t="shared" si="955"/>
        <v>0.699892836274291</v>
      </c>
      <c r="BQ825" s="39">
        <v>0.33608608262339568</v>
      </c>
      <c r="BR825" s="39">
        <f t="shared" si="968"/>
        <v>0.66391391737660443</v>
      </c>
      <c r="BS825" s="48">
        <v>0.91774806156363886</v>
      </c>
      <c r="BT825" s="49">
        <v>8.2251938436361194E-2</v>
      </c>
      <c r="BU825" s="219"/>
      <c r="CP825" s="21"/>
      <c r="CR825" s="21"/>
      <c r="CS825" s="22"/>
      <c r="CT825" s="22"/>
    </row>
    <row r="826" spans="38:98" x14ac:dyDescent="0.25">
      <c r="AL826" s="6">
        <v>819</v>
      </c>
      <c r="AM826" s="24">
        <v>0.35589985022205001</v>
      </c>
      <c r="AN826" s="24">
        <f t="shared" si="956"/>
        <v>0.64410014977794994</v>
      </c>
      <c r="AO826" s="24">
        <v>0.40348378945132901</v>
      </c>
      <c r="AP826" s="24">
        <f t="shared" si="957"/>
        <v>0.59651621054867099</v>
      </c>
      <c r="AQ826" s="24">
        <v>0.281084115135664</v>
      </c>
      <c r="AR826" s="24">
        <f t="shared" si="958"/>
        <v>0.718915884864336</v>
      </c>
      <c r="AS826" s="24">
        <f t="shared" si="959"/>
        <v>0.3324289181050466</v>
      </c>
      <c r="AT826" s="25">
        <f t="shared" si="1004"/>
        <v>0.6675710818949534</v>
      </c>
      <c r="AU826" s="213">
        <v>0.37135233471418999</v>
      </c>
      <c r="AV826" s="213">
        <f t="shared" si="960"/>
        <v>0.62864766528580995</v>
      </c>
      <c r="AW826" s="213">
        <v>0.42190731157220701</v>
      </c>
      <c r="AX826" s="213">
        <f t="shared" ref="AX826" si="1019">1-AW826</f>
        <v>0.57809268842779304</v>
      </c>
      <c r="AY826" s="213">
        <v>0.30946912251347097</v>
      </c>
      <c r="AZ826" s="213">
        <f t="shared" si="971"/>
        <v>0.69053087748652908</v>
      </c>
      <c r="BA826" s="213">
        <f t="shared" si="962"/>
        <v>0.35451370177920316</v>
      </c>
      <c r="BB826" s="213">
        <f t="shared" si="963"/>
        <v>0.64548629822079695</v>
      </c>
      <c r="BC826" s="38">
        <v>0.35094022348691301</v>
      </c>
      <c r="BD826" s="38">
        <f t="shared" si="964"/>
        <v>0.64905977651308699</v>
      </c>
      <c r="BE826" s="38">
        <v>0.407591123687153</v>
      </c>
      <c r="BF826" s="38">
        <f t="shared" si="964"/>
        <v>0.592408876312847</v>
      </c>
      <c r="BG826" s="38">
        <v>0.310504319155058</v>
      </c>
      <c r="BH826" s="38">
        <f t="shared" si="965"/>
        <v>0.68949568084494195</v>
      </c>
      <c r="BI826" s="38">
        <v>0.34536941454031489</v>
      </c>
      <c r="BJ826" s="38">
        <v>0.65463058545968511</v>
      </c>
      <c r="BK826" s="39">
        <v>0.34281612294083202</v>
      </c>
      <c r="BL826" s="39">
        <f t="shared" si="966"/>
        <v>0.65718387705916803</v>
      </c>
      <c r="BM826" s="39">
        <v>0.39954994613753902</v>
      </c>
      <c r="BN826" s="39">
        <f t="shared" si="967"/>
        <v>0.60045005386246098</v>
      </c>
      <c r="BO826" s="39">
        <v>0.30044502395961198</v>
      </c>
      <c r="BP826" s="39">
        <f t="shared" si="955"/>
        <v>0.69955497604038808</v>
      </c>
      <c r="BQ826" s="39">
        <v>0.33637419674471342</v>
      </c>
      <c r="BR826" s="39">
        <f t="shared" si="968"/>
        <v>0.66362580325528664</v>
      </c>
      <c r="BS826" s="48">
        <v>0.9178430382294599</v>
      </c>
      <c r="BT826" s="49">
        <v>8.2156961770540105E-2</v>
      </c>
      <c r="BU826" s="219"/>
      <c r="CP826" s="21"/>
      <c r="CR826" s="21"/>
      <c r="CS826" s="22"/>
      <c r="CT826" s="22"/>
    </row>
    <row r="827" spans="38:98" x14ac:dyDescent="0.25">
      <c r="AL827" s="6">
        <v>820</v>
      </c>
      <c r="AM827" s="24">
        <v>0.356156624048868</v>
      </c>
      <c r="AN827" s="24">
        <f t="shared" si="956"/>
        <v>0.64384337595113195</v>
      </c>
      <c r="AO827" s="24">
        <v>0.40371775144373701</v>
      </c>
      <c r="AP827" s="24">
        <f t="shared" si="957"/>
        <v>0.59628224855626299</v>
      </c>
      <c r="AQ827" s="24">
        <v>0.28140338646795798</v>
      </c>
      <c r="AR827" s="24">
        <f t="shared" si="958"/>
        <v>0.71859661353204207</v>
      </c>
      <c r="AS827" s="24">
        <f t="shared" si="959"/>
        <v>0.33270919406246924</v>
      </c>
      <c r="AT827" s="25">
        <f t="shared" si="1004"/>
        <v>0.66729080593753065</v>
      </c>
      <c r="AU827" s="213">
        <v>0.37162153770925699</v>
      </c>
      <c r="AV827" s="213">
        <f t="shared" si="960"/>
        <v>0.62837846229074301</v>
      </c>
      <c r="AW827" s="213">
        <v>0.42216367013811901</v>
      </c>
      <c r="AX827" s="213">
        <f t="shared" ref="AX827" si="1020">1-AW827</f>
        <v>0.57783632986188094</v>
      </c>
      <c r="AY827" s="213">
        <v>0.30981880578166998</v>
      </c>
      <c r="AZ827" s="213">
        <f t="shared" si="971"/>
        <v>0.69018119421833002</v>
      </c>
      <c r="BA827" s="213">
        <f t="shared" si="962"/>
        <v>0.35481697148120522</v>
      </c>
      <c r="BB827" s="213">
        <f t="shared" si="963"/>
        <v>0.64518302851879472</v>
      </c>
      <c r="BC827" s="38">
        <v>0.35119782772777702</v>
      </c>
      <c r="BD827" s="38">
        <f t="shared" si="964"/>
        <v>0.64880217227222303</v>
      </c>
      <c r="BE827" s="38">
        <v>0.40783085979879702</v>
      </c>
      <c r="BF827" s="38">
        <f t="shared" si="964"/>
        <v>0.59216914020120304</v>
      </c>
      <c r="BG827" s="38">
        <v>0.31085259040052099</v>
      </c>
      <c r="BH827" s="38">
        <f t="shared" si="965"/>
        <v>0.68914740959947896</v>
      </c>
      <c r="BI827" s="38">
        <v>0.34566461593357389</v>
      </c>
      <c r="BJ827" s="38">
        <v>0.65433538406642611</v>
      </c>
      <c r="BK827" s="39">
        <v>0.34306742143302099</v>
      </c>
      <c r="BL827" s="39">
        <f t="shared" si="966"/>
        <v>0.65693257856697906</v>
      </c>
      <c r="BM827" s="39">
        <v>0.399787751462026</v>
      </c>
      <c r="BN827" s="39">
        <f t="shared" si="967"/>
        <v>0.60021224853797395</v>
      </c>
      <c r="BO827" s="39">
        <v>0.30078273933793198</v>
      </c>
      <c r="BP827" s="39">
        <f t="shared" si="955"/>
        <v>0.69921726066206802</v>
      </c>
      <c r="BQ827" s="39">
        <v>0.3366621435759512</v>
      </c>
      <c r="BR827" s="39">
        <f t="shared" si="968"/>
        <v>0.66333785642404886</v>
      </c>
      <c r="BS827" s="48">
        <v>0.91793779394152641</v>
      </c>
      <c r="BT827" s="49">
        <v>8.20622060584736E-2</v>
      </c>
      <c r="BU827" s="219"/>
      <c r="CP827" s="21"/>
      <c r="CR827" s="21"/>
      <c r="CS827" s="22"/>
      <c r="CT827" s="22"/>
    </row>
    <row r="828" spans="38:98" x14ac:dyDescent="0.25">
      <c r="AL828" s="6">
        <v>821</v>
      </c>
      <c r="AM828" s="24">
        <v>0.35641328294541702</v>
      </c>
      <c r="AN828" s="24">
        <f t="shared" si="956"/>
        <v>0.64358671705458304</v>
      </c>
      <c r="AO828" s="24">
        <v>0.40395151377914301</v>
      </c>
      <c r="AP828" s="24">
        <f t="shared" si="957"/>
        <v>0.59604848622085704</v>
      </c>
      <c r="AQ828" s="24">
        <v>0.281722561132281</v>
      </c>
      <c r="AR828" s="24">
        <f t="shared" si="958"/>
        <v>0.718277438867719</v>
      </c>
      <c r="AS828" s="24">
        <f t="shared" si="959"/>
        <v>0.3329893440031314</v>
      </c>
      <c r="AT828" s="25">
        <f t="shared" si="1004"/>
        <v>0.6670106559968686</v>
      </c>
      <c r="AU828" s="213">
        <v>0.371890544968416</v>
      </c>
      <c r="AV828" s="213">
        <f t="shared" si="960"/>
        <v>0.628109455031584</v>
      </c>
      <c r="AW828" s="213">
        <v>0.42241983867456501</v>
      </c>
      <c r="AX828" s="213">
        <f t="shared" ref="AX828" si="1021">1-AW828</f>
        <v>0.57758016132543499</v>
      </c>
      <c r="AY828" s="213">
        <v>0.31016835557697497</v>
      </c>
      <c r="AZ828" s="213">
        <f t="shared" si="971"/>
        <v>0.68983164442302503</v>
      </c>
      <c r="BA828" s="213">
        <f t="shared" si="962"/>
        <v>0.3551200754007674</v>
      </c>
      <c r="BB828" s="213">
        <f t="shared" si="963"/>
        <v>0.6448799245992326</v>
      </c>
      <c r="BC828" s="38">
        <v>0.35145519995205299</v>
      </c>
      <c r="BD828" s="38">
        <f t="shared" si="964"/>
        <v>0.64854480004794701</v>
      </c>
      <c r="BE828" s="38">
        <v>0.40807041289939799</v>
      </c>
      <c r="BF828" s="38">
        <f t="shared" si="964"/>
        <v>0.59192958710060206</v>
      </c>
      <c r="BG828" s="38">
        <v>0.31120073003923698</v>
      </c>
      <c r="BH828" s="38">
        <f t="shared" si="965"/>
        <v>0.68879926996076302</v>
      </c>
      <c r="BI828" s="38">
        <v>0.34595964277004698</v>
      </c>
      <c r="BJ828" s="38">
        <v>0.65404035722995302</v>
      </c>
      <c r="BK828" s="39">
        <v>0.34331851627962201</v>
      </c>
      <c r="BL828" s="39">
        <f t="shared" si="966"/>
        <v>0.65668148372037805</v>
      </c>
      <c r="BM828" s="39">
        <v>0.400025397455952</v>
      </c>
      <c r="BN828" s="39">
        <f t="shared" si="967"/>
        <v>0.599974602544048</v>
      </c>
      <c r="BO828" s="39">
        <v>0.30112031065822198</v>
      </c>
      <c r="BP828" s="39">
        <f t="shared" si="955"/>
        <v>0.69887968934177802</v>
      </c>
      <c r="BQ828" s="39">
        <v>0.33694992436433391</v>
      </c>
      <c r="BR828" s="39">
        <f t="shared" si="968"/>
        <v>0.66305007563566609</v>
      </c>
      <c r="BS828" s="48">
        <v>0.91803232931254597</v>
      </c>
      <c r="BT828" s="49">
        <v>8.1967670687454003E-2</v>
      </c>
      <c r="BU828" s="219"/>
      <c r="CP828" s="21"/>
      <c r="CR828" s="21"/>
      <c r="CS828" s="22"/>
      <c r="CT828" s="22"/>
    </row>
    <row r="829" spans="38:98" x14ac:dyDescent="0.25">
      <c r="AL829" s="6">
        <v>822</v>
      </c>
      <c r="AM829" s="24">
        <v>0.356669826393471</v>
      </c>
      <c r="AN829" s="24">
        <f t="shared" si="956"/>
        <v>0.643330173606529</v>
      </c>
      <c r="AO829" s="24">
        <v>0.40418507689120398</v>
      </c>
      <c r="AP829" s="24">
        <f t="shared" si="957"/>
        <v>0.59581492310879602</v>
      </c>
      <c r="AQ829" s="24">
        <v>0.28204163882254701</v>
      </c>
      <c r="AR829" s="24">
        <f t="shared" si="958"/>
        <v>0.71795836117745293</v>
      </c>
      <c r="AS829" s="24">
        <f t="shared" si="959"/>
        <v>0.33326936772532456</v>
      </c>
      <c r="AT829" s="25">
        <f t="shared" si="1004"/>
        <v>0.66673063227467544</v>
      </c>
      <c r="AU829" s="213">
        <v>0.372159356708199</v>
      </c>
      <c r="AV829" s="213">
        <f t="shared" si="960"/>
        <v>0.627840643291801</v>
      </c>
      <c r="AW829" s="213">
        <v>0.42267581747720001</v>
      </c>
      <c r="AX829" s="213">
        <f t="shared" ref="AX829" si="1022">1-AW829</f>
        <v>0.57732418252279993</v>
      </c>
      <c r="AY829" s="213">
        <v>0.310517771705903</v>
      </c>
      <c r="AZ829" s="213">
        <f t="shared" si="971"/>
        <v>0.689482228294097</v>
      </c>
      <c r="BA829" s="213">
        <f t="shared" si="962"/>
        <v>0.35542301358401307</v>
      </c>
      <c r="BB829" s="213">
        <f t="shared" si="963"/>
        <v>0.64457698641598693</v>
      </c>
      <c r="BC829" s="38">
        <v>0.35171234140767998</v>
      </c>
      <c r="BD829" s="38">
        <f t="shared" si="964"/>
        <v>0.64828765859232007</v>
      </c>
      <c r="BE829" s="38">
        <v>0.40830978401562301</v>
      </c>
      <c r="BF829" s="38">
        <f t="shared" si="964"/>
        <v>0.59169021598437699</v>
      </c>
      <c r="BG829" s="38">
        <v>0.31154873880362499</v>
      </c>
      <c r="BH829" s="38">
        <f t="shared" si="965"/>
        <v>0.68845126119637501</v>
      </c>
      <c r="BI829" s="38">
        <v>0.34625449600964159</v>
      </c>
      <c r="BJ829" s="38">
        <v>0.65374550399035847</v>
      </c>
      <c r="BK829" s="39">
        <v>0.34356940955501603</v>
      </c>
      <c r="BL829" s="39">
        <f t="shared" si="966"/>
        <v>0.65643059044498397</v>
      </c>
      <c r="BM829" s="39">
        <v>0.40026288515102099</v>
      </c>
      <c r="BN829" s="39">
        <f t="shared" si="967"/>
        <v>0.59973711484897896</v>
      </c>
      <c r="BO829" s="39">
        <v>0.30145773871803599</v>
      </c>
      <c r="BP829" s="39">
        <f t="shared" si="955"/>
        <v>0.69854226128196406</v>
      </c>
      <c r="BQ829" s="39">
        <v>0.33723754035708631</v>
      </c>
      <c r="BR829" s="39">
        <f t="shared" si="968"/>
        <v>0.66276245964291369</v>
      </c>
      <c r="BS829" s="48">
        <v>0.91812664495522656</v>
      </c>
      <c r="BT829" s="49">
        <v>8.1873355044773499E-2</v>
      </c>
      <c r="BU829" s="219"/>
      <c r="CP829" s="21"/>
      <c r="CR829" s="21"/>
      <c r="CS829" s="22"/>
      <c r="CT829" s="22"/>
    </row>
    <row r="830" spans="38:98" x14ac:dyDescent="0.25">
      <c r="AL830" s="6">
        <v>823</v>
      </c>
      <c r="AM830" s="24">
        <v>0.35692625387480698</v>
      </c>
      <c r="AN830" s="24">
        <f t="shared" si="956"/>
        <v>0.64307374612519297</v>
      </c>
      <c r="AO830" s="24">
        <v>0.40441844121357801</v>
      </c>
      <c r="AP830" s="24">
        <f t="shared" si="957"/>
        <v>0.59558155878642194</v>
      </c>
      <c r="AQ830" s="24">
        <v>0.28236061923267303</v>
      </c>
      <c r="AR830" s="24">
        <f t="shared" si="958"/>
        <v>0.71763938076732692</v>
      </c>
      <c r="AS830" s="24">
        <f t="shared" si="959"/>
        <v>0.33354926502734272</v>
      </c>
      <c r="AT830" s="25">
        <f t="shared" si="1004"/>
        <v>0.66645073497265728</v>
      </c>
      <c r="AU830" s="213">
        <v>0.37242797314513498</v>
      </c>
      <c r="AV830" s="213">
        <f t="shared" si="960"/>
        <v>0.62757202685486502</v>
      </c>
      <c r="AW830" s="213">
        <v>0.42293160684168102</v>
      </c>
      <c r="AX830" s="213">
        <f t="shared" ref="AX830" si="1023">1-AW830</f>
        <v>0.57706839315831893</v>
      </c>
      <c r="AY830" s="213">
        <v>0.31086705397497</v>
      </c>
      <c r="AZ830" s="213">
        <f t="shared" si="971"/>
        <v>0.68913294602502995</v>
      </c>
      <c r="BA830" s="213">
        <f t="shared" si="962"/>
        <v>0.35572578607706473</v>
      </c>
      <c r="BB830" s="213">
        <f t="shared" si="963"/>
        <v>0.64427421392293538</v>
      </c>
      <c r="BC830" s="38">
        <v>0.35196925334259499</v>
      </c>
      <c r="BD830" s="38">
        <f t="shared" si="964"/>
        <v>0.64803074665740501</v>
      </c>
      <c r="BE830" s="38">
        <v>0.40854897417413999</v>
      </c>
      <c r="BF830" s="38">
        <f t="shared" si="964"/>
        <v>0.59145102582586007</v>
      </c>
      <c r="BG830" s="38">
        <v>0.31189661742610397</v>
      </c>
      <c r="BH830" s="38">
        <f t="shared" si="965"/>
        <v>0.68810338257389603</v>
      </c>
      <c r="BI830" s="38">
        <v>0.34654917661226448</v>
      </c>
      <c r="BJ830" s="38">
        <v>0.65345082338773552</v>
      </c>
      <c r="BK830" s="39">
        <v>0.34382010333358498</v>
      </c>
      <c r="BL830" s="39">
        <f t="shared" si="966"/>
        <v>0.65617989666641496</v>
      </c>
      <c r="BM830" s="39">
        <v>0.400500215578938</v>
      </c>
      <c r="BN830" s="39">
        <f t="shared" si="967"/>
        <v>0.599499784421062</v>
      </c>
      <c r="BO830" s="39">
        <v>0.301795024314926</v>
      </c>
      <c r="BP830" s="39">
        <f t="shared" si="955"/>
        <v>0.698204975685074</v>
      </c>
      <c r="BQ830" s="39">
        <v>0.33752499280143305</v>
      </c>
      <c r="BR830" s="39">
        <f t="shared" si="968"/>
        <v>0.662475007198567</v>
      </c>
      <c r="BS830" s="48">
        <v>0.9182207414822755</v>
      </c>
      <c r="BT830" s="49">
        <v>8.1779258517724496E-2</v>
      </c>
      <c r="BU830" s="219"/>
      <c r="CP830" s="21"/>
      <c r="CR830" s="21"/>
      <c r="CS830" s="22"/>
      <c r="CT830" s="22"/>
    </row>
    <row r="831" spans="38:98" x14ac:dyDescent="0.25">
      <c r="AL831" s="6">
        <v>824</v>
      </c>
      <c r="AM831" s="24">
        <v>0.35718256487119898</v>
      </c>
      <c r="AN831" s="24">
        <f t="shared" si="956"/>
        <v>0.64281743512880096</v>
      </c>
      <c r="AO831" s="24">
        <v>0.40465160717992299</v>
      </c>
      <c r="AP831" s="24">
        <f t="shared" si="957"/>
        <v>0.59534839282007701</v>
      </c>
      <c r="AQ831" s="24">
        <v>0.28267950205657399</v>
      </c>
      <c r="AR831" s="24">
        <f t="shared" si="958"/>
        <v>0.71732049794342601</v>
      </c>
      <c r="AS831" s="24">
        <f t="shared" si="959"/>
        <v>0.33382903570747802</v>
      </c>
      <c r="AT831" s="25">
        <f t="shared" si="1004"/>
        <v>0.66617096429252198</v>
      </c>
      <c r="AU831" s="213">
        <v>0.37269639449575498</v>
      </c>
      <c r="AV831" s="213">
        <f t="shared" si="960"/>
        <v>0.62730360550424502</v>
      </c>
      <c r="AW831" s="213">
        <v>0.42318720706366098</v>
      </c>
      <c r="AX831" s="213">
        <f t="shared" ref="AX831" si="1024">1-AW831</f>
        <v>0.57681279293633902</v>
      </c>
      <c r="AY831" s="213">
        <v>0.31121620219069102</v>
      </c>
      <c r="AZ831" s="213">
        <f t="shared" si="971"/>
        <v>0.68878379780930898</v>
      </c>
      <c r="BA831" s="213">
        <f t="shared" si="962"/>
        <v>0.35602839292604394</v>
      </c>
      <c r="BB831" s="213">
        <f t="shared" si="963"/>
        <v>0.64397160707395606</v>
      </c>
      <c r="BC831" s="38">
        <v>0.35222593700473998</v>
      </c>
      <c r="BD831" s="38">
        <f t="shared" si="964"/>
        <v>0.64777406299525997</v>
      </c>
      <c r="BE831" s="38">
        <v>0.40878798440161701</v>
      </c>
      <c r="BF831" s="38">
        <f t="shared" si="964"/>
        <v>0.59121201559838299</v>
      </c>
      <c r="BG831" s="38">
        <v>0.312244366639093</v>
      </c>
      <c r="BH831" s="38">
        <f t="shared" si="965"/>
        <v>0.68775563336090695</v>
      </c>
      <c r="BI831" s="38">
        <v>0.34684368553782408</v>
      </c>
      <c r="BJ831" s="38">
        <v>0.65315631446217592</v>
      </c>
      <c r="BK831" s="39">
        <v>0.34407059968970999</v>
      </c>
      <c r="BL831" s="39">
        <f t="shared" si="966"/>
        <v>0.65592940031029001</v>
      </c>
      <c r="BM831" s="39">
        <v>0.40073738977140499</v>
      </c>
      <c r="BN831" s="39">
        <f t="shared" si="967"/>
        <v>0.59926261022859495</v>
      </c>
      <c r="BO831" s="39">
        <v>0.30213216824644601</v>
      </c>
      <c r="BP831" s="39">
        <f t="shared" si="955"/>
        <v>0.69786783175355405</v>
      </c>
      <c r="BQ831" s="39">
        <v>0.33781228294459842</v>
      </c>
      <c r="BR831" s="39">
        <f t="shared" si="968"/>
        <v>0.66218771705540158</v>
      </c>
      <c r="BS831" s="48">
        <v>0.91831461950640092</v>
      </c>
      <c r="BT831" s="49">
        <v>8.1685380493599094E-2</v>
      </c>
      <c r="BU831" s="219"/>
      <c r="CP831" s="21"/>
      <c r="CR831" s="21"/>
      <c r="CS831" s="22"/>
      <c r="CT831" s="22"/>
    </row>
    <row r="832" spans="38:98" x14ac:dyDescent="0.25">
      <c r="AL832" s="6">
        <v>825</v>
      </c>
      <c r="AM832" s="24">
        <v>0.357438758864423</v>
      </c>
      <c r="AN832" s="24">
        <f t="shared" si="956"/>
        <v>0.642561241135577</v>
      </c>
      <c r="AO832" s="24">
        <v>0.40488457522389698</v>
      </c>
      <c r="AP832" s="24">
        <f t="shared" si="957"/>
        <v>0.59511542477610302</v>
      </c>
      <c r="AQ832" s="24">
        <v>0.28299828698816498</v>
      </c>
      <c r="AR832" s="24">
        <f t="shared" si="958"/>
        <v>0.71700171301183502</v>
      </c>
      <c r="AS832" s="24">
        <f t="shared" si="959"/>
        <v>0.33410867956402335</v>
      </c>
      <c r="AT832" s="25">
        <f t="shared" si="1004"/>
        <v>0.66589132043597665</v>
      </c>
      <c r="AU832" s="213">
        <v>0.372964620976589</v>
      </c>
      <c r="AV832" s="213">
        <f t="shared" si="960"/>
        <v>0.627035379023411</v>
      </c>
      <c r="AW832" s="213">
        <v>0.42344261843879699</v>
      </c>
      <c r="AX832" s="213">
        <f t="shared" ref="AX832" si="1025">1-AW832</f>
        <v>0.57655738156120306</v>
      </c>
      <c r="AY832" s="213">
        <v>0.31156521615958399</v>
      </c>
      <c r="AZ832" s="213">
        <f t="shared" si="971"/>
        <v>0.68843478384041601</v>
      </c>
      <c r="BA832" s="213">
        <f t="shared" si="962"/>
        <v>0.35633083417707456</v>
      </c>
      <c r="BB832" s="213">
        <f t="shared" si="963"/>
        <v>0.64366916582292555</v>
      </c>
      <c r="BC832" s="38">
        <v>0.35248239364205097</v>
      </c>
      <c r="BD832" s="38">
        <f t="shared" si="964"/>
        <v>0.64751760635794908</v>
      </c>
      <c r="BE832" s="38">
        <v>0.40902681572472099</v>
      </c>
      <c r="BF832" s="38">
        <f t="shared" si="964"/>
        <v>0.59097318427527901</v>
      </c>
      <c r="BG832" s="38">
        <v>0.31259198717501202</v>
      </c>
      <c r="BH832" s="38">
        <f t="shared" si="965"/>
        <v>0.68740801282498798</v>
      </c>
      <c r="BI832" s="38">
        <v>0.34713802374622715</v>
      </c>
      <c r="BJ832" s="38">
        <v>0.65286197625377285</v>
      </c>
      <c r="BK832" s="39">
        <v>0.34432090069777199</v>
      </c>
      <c r="BL832" s="39">
        <f t="shared" si="966"/>
        <v>0.65567909930222801</v>
      </c>
      <c r="BM832" s="39">
        <v>0.40097440876012502</v>
      </c>
      <c r="BN832" s="39">
        <f t="shared" si="967"/>
        <v>0.59902559123987498</v>
      </c>
      <c r="BO832" s="39">
        <v>0.30246917131015</v>
      </c>
      <c r="BP832" s="39">
        <f t="shared" si="955"/>
        <v>0.69753082868985006</v>
      </c>
      <c r="BQ832" s="39">
        <v>0.33809941203380711</v>
      </c>
      <c r="BR832" s="39">
        <f t="shared" si="968"/>
        <v>0.661900587966193</v>
      </c>
      <c r="BS832" s="48">
        <v>0.91840827964031047</v>
      </c>
      <c r="BT832" s="49">
        <v>8.1591720359689507E-2</v>
      </c>
      <c r="BU832" s="219"/>
      <c r="CP832" s="21"/>
      <c r="CR832" s="21"/>
      <c r="CS832" s="22"/>
      <c r="CT832" s="22"/>
    </row>
    <row r="833" spans="38:98" x14ac:dyDescent="0.25">
      <c r="AL833" s="6">
        <v>826</v>
      </c>
      <c r="AM833" s="24">
        <v>0.35769483533625401</v>
      </c>
      <c r="AN833" s="24">
        <f t="shared" si="956"/>
        <v>0.64230516466374599</v>
      </c>
      <c r="AO833" s="24">
        <v>0.40511734577915798</v>
      </c>
      <c r="AP833" s="24">
        <f t="shared" si="957"/>
        <v>0.59488265422084208</v>
      </c>
      <c r="AQ833" s="24">
        <v>0.283316973721362</v>
      </c>
      <c r="AR833" s="24">
        <f t="shared" si="958"/>
        <v>0.716683026278638</v>
      </c>
      <c r="AS833" s="24">
        <f t="shared" si="959"/>
        <v>0.33438819639527162</v>
      </c>
      <c r="AT833" s="25">
        <f t="shared" si="1004"/>
        <v>0.66561180360472849</v>
      </c>
      <c r="AU833" s="213">
        <v>0.37323265280416801</v>
      </c>
      <c r="AV833" s="213">
        <f t="shared" si="960"/>
        <v>0.62676734719583194</v>
      </c>
      <c r="AW833" s="213">
        <v>0.42369784126274301</v>
      </c>
      <c r="AX833" s="213">
        <f t="shared" ref="AX833" si="1026">1-AW833</f>
        <v>0.57630215873725699</v>
      </c>
      <c r="AY833" s="213">
        <v>0.31191409568816297</v>
      </c>
      <c r="AZ833" s="213">
        <f t="shared" si="971"/>
        <v>0.68808590431183703</v>
      </c>
      <c r="BA833" s="213">
        <f t="shared" si="962"/>
        <v>0.35663310987627794</v>
      </c>
      <c r="BB833" s="213">
        <f t="shared" si="963"/>
        <v>0.64336689012372206</v>
      </c>
      <c r="BC833" s="38">
        <v>0.35273862450246801</v>
      </c>
      <c r="BD833" s="38">
        <f t="shared" si="964"/>
        <v>0.64726137549753204</v>
      </c>
      <c r="BE833" s="38">
        <v>0.40926546917011902</v>
      </c>
      <c r="BF833" s="38">
        <f t="shared" si="964"/>
        <v>0.59073453082988103</v>
      </c>
      <c r="BG833" s="38">
        <v>0.31293947976627901</v>
      </c>
      <c r="BH833" s="38">
        <f t="shared" si="965"/>
        <v>0.68706052023372099</v>
      </c>
      <c r="BI833" s="38">
        <v>0.34743219219738081</v>
      </c>
      <c r="BJ833" s="38">
        <v>0.65256780780261925</v>
      </c>
      <c r="BK833" s="39">
        <v>0.34457100843215399</v>
      </c>
      <c r="BL833" s="39">
        <f t="shared" si="966"/>
        <v>0.65542899156784595</v>
      </c>
      <c r="BM833" s="39">
        <v>0.40121127357680397</v>
      </c>
      <c r="BN833" s="39">
        <f t="shared" si="967"/>
        <v>0.59878872642319603</v>
      </c>
      <c r="BO833" s="39">
        <v>0.30280603430359099</v>
      </c>
      <c r="BP833" s="39">
        <f t="shared" si="955"/>
        <v>0.69719396569640901</v>
      </c>
      <c r="BQ833" s="39">
        <v>0.33838638131628451</v>
      </c>
      <c r="BR833" s="39">
        <f t="shared" si="968"/>
        <v>0.66161361868371549</v>
      </c>
      <c r="BS833" s="48">
        <v>0.91850172249671169</v>
      </c>
      <c r="BT833" s="49">
        <v>8.1498277503288294E-2</v>
      </c>
      <c r="BU833" s="219"/>
      <c r="CP833" s="21"/>
      <c r="CR833" s="21"/>
      <c r="CS833" s="22"/>
      <c r="CT833" s="22"/>
    </row>
    <row r="834" spans="38:98" x14ac:dyDescent="0.25">
      <c r="AL834" s="6">
        <v>827</v>
      </c>
      <c r="AM834" s="24">
        <v>0.357950793768467</v>
      </c>
      <c r="AN834" s="24">
        <f t="shared" si="956"/>
        <v>0.64204920623153305</v>
      </c>
      <c r="AO834" s="24">
        <v>0.40534991927936398</v>
      </c>
      <c r="AP834" s="24">
        <f t="shared" si="957"/>
        <v>0.59465008072063608</v>
      </c>
      <c r="AQ834" s="24">
        <v>0.283635561950079</v>
      </c>
      <c r="AR834" s="24">
        <f t="shared" si="958"/>
        <v>0.716364438049921</v>
      </c>
      <c r="AS834" s="24">
        <f t="shared" si="959"/>
        <v>0.33466758599951485</v>
      </c>
      <c r="AT834" s="25">
        <f t="shared" si="1004"/>
        <v>0.66533241400048515</v>
      </c>
      <c r="AU834" s="213">
        <v>0.37350049019502302</v>
      </c>
      <c r="AV834" s="213">
        <f t="shared" si="960"/>
        <v>0.62649950980497704</v>
      </c>
      <c r="AW834" s="213">
        <v>0.42395287583115498</v>
      </c>
      <c r="AX834" s="213">
        <f t="shared" ref="AX834" si="1027">1-AW834</f>
        <v>0.57604712416884496</v>
      </c>
      <c r="AY834" s="213">
        <v>0.31226284058294601</v>
      </c>
      <c r="AZ834" s="213">
        <f t="shared" si="971"/>
        <v>0.68773715941705404</v>
      </c>
      <c r="BA834" s="213">
        <f t="shared" si="962"/>
        <v>0.35693522006977796</v>
      </c>
      <c r="BB834" s="213">
        <f t="shared" si="963"/>
        <v>0.64306477993022204</v>
      </c>
      <c r="BC834" s="38">
        <v>0.35299463083392901</v>
      </c>
      <c r="BD834" s="38">
        <f t="shared" si="964"/>
        <v>0.64700536916607099</v>
      </c>
      <c r="BE834" s="38">
        <v>0.40950394576447902</v>
      </c>
      <c r="BF834" s="38">
        <f t="shared" si="964"/>
        <v>0.59049605423552098</v>
      </c>
      <c r="BG834" s="38">
        <v>0.31328684514531202</v>
      </c>
      <c r="BH834" s="38">
        <f t="shared" si="965"/>
        <v>0.68671315485468798</v>
      </c>
      <c r="BI834" s="38">
        <v>0.34772619185119169</v>
      </c>
      <c r="BJ834" s="38">
        <v>0.65227380814880842</v>
      </c>
      <c r="BK834" s="39">
        <v>0.34482092496723599</v>
      </c>
      <c r="BL834" s="39">
        <f t="shared" si="966"/>
        <v>0.65517907503276396</v>
      </c>
      <c r="BM834" s="39">
        <v>0.40144798525314301</v>
      </c>
      <c r="BN834" s="39">
        <f t="shared" si="967"/>
        <v>0.59855201474685704</v>
      </c>
      <c r="BO834" s="39">
        <v>0.303142758024321</v>
      </c>
      <c r="BP834" s="39">
        <f t="shared" si="955"/>
        <v>0.696857241975679</v>
      </c>
      <c r="BQ834" s="39">
        <v>0.33867319203925372</v>
      </c>
      <c r="BR834" s="39">
        <f t="shared" si="968"/>
        <v>0.66132680796074628</v>
      </c>
      <c r="BS834" s="48">
        <v>0.9185949486883126</v>
      </c>
      <c r="BT834" s="49">
        <v>8.1405051311687404E-2</v>
      </c>
      <c r="BU834" s="219"/>
      <c r="CP834" s="21"/>
      <c r="CR834" s="21"/>
      <c r="CS834" s="22"/>
      <c r="CT834" s="22"/>
    </row>
    <row r="835" spans="38:98" x14ac:dyDescent="0.25">
      <c r="AL835" s="6">
        <v>828</v>
      </c>
      <c r="AM835" s="24">
        <v>0.358206633642839</v>
      </c>
      <c r="AN835" s="24">
        <f t="shared" si="956"/>
        <v>0.641793366357161</v>
      </c>
      <c r="AO835" s="24">
        <v>0.40558229615817198</v>
      </c>
      <c r="AP835" s="24">
        <f t="shared" si="957"/>
        <v>0.59441770384182802</v>
      </c>
      <c r="AQ835" s="24">
        <v>0.28395405136823398</v>
      </c>
      <c r="AR835" s="24">
        <f t="shared" si="958"/>
        <v>0.71604594863176607</v>
      </c>
      <c r="AS835" s="24">
        <f t="shared" si="959"/>
        <v>0.33494684817504727</v>
      </c>
      <c r="AT835" s="25">
        <f t="shared" si="1004"/>
        <v>0.66505315182495273</v>
      </c>
      <c r="AU835" s="213">
        <v>0.37376813336568299</v>
      </c>
      <c r="AV835" s="213">
        <f t="shared" si="960"/>
        <v>0.62623186663431696</v>
      </c>
      <c r="AW835" s="213">
        <v>0.42420772243968802</v>
      </c>
      <c r="AX835" s="213">
        <f t="shared" ref="AX835" si="1028">1-AW835</f>
        <v>0.57579227756031193</v>
      </c>
      <c r="AY835" s="213">
        <v>0.31261145065044699</v>
      </c>
      <c r="AZ835" s="213">
        <f t="shared" si="971"/>
        <v>0.68738854934955307</v>
      </c>
      <c r="BA835" s="213">
        <f t="shared" si="962"/>
        <v>0.35723716480369561</v>
      </c>
      <c r="BB835" s="213">
        <f t="shared" si="963"/>
        <v>0.64276283519630439</v>
      </c>
      <c r="BC835" s="38">
        <v>0.353250413884375</v>
      </c>
      <c r="BD835" s="38">
        <f t="shared" si="964"/>
        <v>0.64674958611562494</v>
      </c>
      <c r="BE835" s="38">
        <v>0.409742246534468</v>
      </c>
      <c r="BF835" s="38">
        <f t="shared" si="964"/>
        <v>0.590257753465532</v>
      </c>
      <c r="BG835" s="38">
        <v>0.31363408404453202</v>
      </c>
      <c r="BH835" s="38">
        <f t="shared" si="965"/>
        <v>0.68636591595546803</v>
      </c>
      <c r="BI835" s="38">
        <v>0.34802002366756862</v>
      </c>
      <c r="BJ835" s="38">
        <v>0.65197997633243143</v>
      </c>
      <c r="BK835" s="39">
        <v>0.34507065237740098</v>
      </c>
      <c r="BL835" s="39">
        <f t="shared" si="966"/>
        <v>0.65492934762259902</v>
      </c>
      <c r="BM835" s="39">
        <v>0.40168454482084798</v>
      </c>
      <c r="BN835" s="39">
        <f t="shared" si="967"/>
        <v>0.59831545517915208</v>
      </c>
      <c r="BO835" s="39">
        <v>0.30347934326989501</v>
      </c>
      <c r="BP835" s="39">
        <f t="shared" si="955"/>
        <v>0.69652065673010499</v>
      </c>
      <c r="BQ835" s="39">
        <v>0.33895984544994107</v>
      </c>
      <c r="BR835" s="39">
        <f t="shared" si="968"/>
        <v>0.66104015455005904</v>
      </c>
      <c r="BS835" s="48">
        <v>0.91868795882782084</v>
      </c>
      <c r="BT835" s="42">
        <v>8.1312041172179203E-2</v>
      </c>
      <c r="BU835" s="219"/>
      <c r="CP835" s="21"/>
      <c r="CR835" s="21"/>
      <c r="CS835" s="22"/>
      <c r="CT835" s="22"/>
    </row>
    <row r="836" spans="38:98" x14ac:dyDescent="0.25">
      <c r="AL836" s="6">
        <v>829</v>
      </c>
      <c r="AM836" s="24">
        <v>0.35846235444114399</v>
      </c>
      <c r="AN836" s="24">
        <f t="shared" si="956"/>
        <v>0.64153764555885595</v>
      </c>
      <c r="AO836" s="24">
        <v>0.40581447684924099</v>
      </c>
      <c r="AP836" s="24">
        <f t="shared" si="957"/>
        <v>0.59418552315075901</v>
      </c>
      <c r="AQ836" s="24">
        <v>0.28427244166973997</v>
      </c>
      <c r="AR836" s="24">
        <f t="shared" si="958"/>
        <v>0.71572755833026003</v>
      </c>
      <c r="AS836" s="24">
        <f t="shared" si="959"/>
        <v>0.33522598272016046</v>
      </c>
      <c r="AT836" s="25">
        <f t="shared" si="1004"/>
        <v>0.66477401727983954</v>
      </c>
      <c r="AU836" s="213">
        <v>0.37403558253267999</v>
      </c>
      <c r="AV836" s="213">
        <f t="shared" si="960"/>
        <v>0.62596441746732001</v>
      </c>
      <c r="AW836" s="213">
        <v>0.424462381383997</v>
      </c>
      <c r="AX836" s="213">
        <f t="shared" ref="AX836" si="1029">1-AW836</f>
        <v>0.57553761861600305</v>
      </c>
      <c r="AY836" s="213">
        <v>0.312959925697185</v>
      </c>
      <c r="AZ836" s="213">
        <f t="shared" si="971"/>
        <v>0.687040074302815</v>
      </c>
      <c r="BA836" s="213">
        <f t="shared" si="962"/>
        <v>0.35753894412415521</v>
      </c>
      <c r="BB836" s="213">
        <f t="shared" si="963"/>
        <v>0.64246105587584479</v>
      </c>
      <c r="BC836" s="38">
        <v>0.35350597490174301</v>
      </c>
      <c r="BD836" s="38">
        <f t="shared" si="964"/>
        <v>0.64649402509825693</v>
      </c>
      <c r="BE836" s="38">
        <v>0.40998037250675401</v>
      </c>
      <c r="BF836" s="38">
        <f t="shared" si="964"/>
        <v>0.59001962749324599</v>
      </c>
      <c r="BG836" s="38">
        <v>0.31398119719635798</v>
      </c>
      <c r="BH836" s="38">
        <f t="shared" si="965"/>
        <v>0.68601880280364202</v>
      </c>
      <c r="BI836" s="38">
        <v>0.34831368860641843</v>
      </c>
      <c r="BJ836" s="38">
        <v>0.65168631139358157</v>
      </c>
      <c r="BK836" s="39">
        <v>0.34532019273702902</v>
      </c>
      <c r="BL836" s="39">
        <f t="shared" si="966"/>
        <v>0.65467980726297093</v>
      </c>
      <c r="BM836" s="39">
        <v>0.40192095331162098</v>
      </c>
      <c r="BN836" s="39">
        <f t="shared" si="967"/>
        <v>0.59807904668837897</v>
      </c>
      <c r="BO836" s="39">
        <v>0.30381579083786497</v>
      </c>
      <c r="BP836" s="39">
        <f t="shared" si="955"/>
        <v>0.69618420916213508</v>
      </c>
      <c r="BQ836" s="39">
        <v>0.33924634279556976</v>
      </c>
      <c r="BR836" s="39">
        <f t="shared" si="968"/>
        <v>0.66075365720443036</v>
      </c>
      <c r="BS836" s="48">
        <v>0.91878075352794386</v>
      </c>
      <c r="BT836" s="49">
        <v>8.1219246472056097E-2</v>
      </c>
      <c r="BU836" s="219"/>
      <c r="CP836" s="21"/>
      <c r="CR836" s="21"/>
      <c r="CS836" s="22"/>
      <c r="CT836" s="22"/>
    </row>
    <row r="837" spans="38:98" x14ac:dyDescent="0.25">
      <c r="AL837" s="6">
        <v>830</v>
      </c>
      <c r="AM837" s="24">
        <v>0.35871795564515702</v>
      </c>
      <c r="AN837" s="24">
        <f t="shared" si="956"/>
        <v>0.64128204435484304</v>
      </c>
      <c r="AO837" s="24">
        <v>0.406046461786229</v>
      </c>
      <c r="AP837" s="24">
        <f t="shared" si="957"/>
        <v>0.59395353821377106</v>
      </c>
      <c r="AQ837" s="24">
        <v>0.28459073254851402</v>
      </c>
      <c r="AR837" s="24">
        <f t="shared" si="958"/>
        <v>0.71540926745148603</v>
      </c>
      <c r="AS837" s="24">
        <f t="shared" si="959"/>
        <v>0.33550498943314777</v>
      </c>
      <c r="AT837" s="25">
        <f t="shared" si="1004"/>
        <v>0.66449501056685223</v>
      </c>
      <c r="AU837" s="213">
        <v>0.37430283791254398</v>
      </c>
      <c r="AV837" s="213">
        <f t="shared" si="960"/>
        <v>0.62569716208745607</v>
      </c>
      <c r="AW837" s="213">
        <v>0.42471685295973699</v>
      </c>
      <c r="AX837" s="213">
        <f t="shared" ref="AX837" si="1030">1-AW837</f>
        <v>0.57528314704026307</v>
      </c>
      <c r="AY837" s="213">
        <v>0.313308265529674</v>
      </c>
      <c r="AZ837" s="213">
        <f t="shared" si="971"/>
        <v>0.68669173447032605</v>
      </c>
      <c r="BA837" s="213">
        <f t="shared" si="962"/>
        <v>0.35784055807727821</v>
      </c>
      <c r="BB837" s="213">
        <f t="shared" si="963"/>
        <v>0.6421594419227219</v>
      </c>
      <c r="BC837" s="38">
        <v>0.35376131513397202</v>
      </c>
      <c r="BD837" s="38">
        <f t="shared" si="964"/>
        <v>0.64623868486602798</v>
      </c>
      <c r="BE837" s="38">
        <v>0.41021832470800501</v>
      </c>
      <c r="BF837" s="38">
        <f t="shared" si="964"/>
        <v>0.58978167529199499</v>
      </c>
      <c r="BG837" s="38">
        <v>0.314328185333208</v>
      </c>
      <c r="BH837" s="38">
        <f t="shared" si="965"/>
        <v>0.68567181466679195</v>
      </c>
      <c r="BI837" s="38">
        <v>0.3486071876276482</v>
      </c>
      <c r="BJ837" s="38">
        <v>0.6513928123723518</v>
      </c>
      <c r="BK837" s="39">
        <v>0.345569548120503</v>
      </c>
      <c r="BL837" s="39">
        <f t="shared" si="966"/>
        <v>0.654430451879497</v>
      </c>
      <c r="BM837" s="39">
        <v>0.40215721175716601</v>
      </c>
      <c r="BN837" s="39">
        <f t="shared" si="967"/>
        <v>0.59784278824283399</v>
      </c>
      <c r="BO837" s="39">
        <v>0.30415210152578498</v>
      </c>
      <c r="BP837" s="39">
        <f t="shared" si="955"/>
        <v>0.69584789847421502</v>
      </c>
      <c r="BQ837" s="39">
        <v>0.33953268532336522</v>
      </c>
      <c r="BR837" s="39">
        <f t="shared" si="968"/>
        <v>0.66046731467663478</v>
      </c>
      <c r="BS837" s="48">
        <v>0.91887333340138988</v>
      </c>
      <c r="BT837" s="49">
        <v>8.1126666598610106E-2</v>
      </c>
      <c r="BU837" s="219"/>
      <c r="CP837" s="21"/>
      <c r="CR837" s="21"/>
      <c r="CS837" s="22"/>
      <c r="CT837" s="22"/>
    </row>
    <row r="838" spans="38:98" x14ac:dyDescent="0.25">
      <c r="AL838" s="6">
        <v>831</v>
      </c>
      <c r="AM838" s="24">
        <v>0.35897343673665499</v>
      </c>
      <c r="AN838" s="24">
        <f t="shared" si="956"/>
        <v>0.64102656326334495</v>
      </c>
      <c r="AO838" s="24">
        <v>0.406278251402793</v>
      </c>
      <c r="AP838" s="24">
        <f t="shared" si="957"/>
        <v>0.59372174859720706</v>
      </c>
      <c r="AQ838" s="24">
        <v>0.28490892369847098</v>
      </c>
      <c r="AR838" s="24">
        <f t="shared" si="958"/>
        <v>0.71509107630152902</v>
      </c>
      <c r="AS838" s="24">
        <f t="shared" si="959"/>
        <v>0.3357838681123021</v>
      </c>
      <c r="AT838" s="25">
        <f t="shared" si="1004"/>
        <v>0.66421613188769801</v>
      </c>
      <c r="AU838" s="213">
        <v>0.37456989972180399</v>
      </c>
      <c r="AV838" s="213">
        <f t="shared" si="960"/>
        <v>0.62543010027819601</v>
      </c>
      <c r="AW838" s="213">
        <v>0.42497113746256299</v>
      </c>
      <c r="AX838" s="213">
        <f t="shared" ref="AX838" si="1031">1-AW838</f>
        <v>0.57502886253743701</v>
      </c>
      <c r="AY838" s="213">
        <v>0.31365646995443103</v>
      </c>
      <c r="AZ838" s="213">
        <f t="shared" si="971"/>
        <v>0.68634353004556892</v>
      </c>
      <c r="BA838" s="213">
        <f t="shared" si="962"/>
        <v>0.35814200670918706</v>
      </c>
      <c r="BB838" s="213">
        <f t="shared" si="963"/>
        <v>0.64185799329081294</v>
      </c>
      <c r="BC838" s="38">
        <v>0.354016435829002</v>
      </c>
      <c r="BD838" s="38">
        <f t="shared" si="964"/>
        <v>0.645983564170998</v>
      </c>
      <c r="BE838" s="38">
        <v>0.41045610416488798</v>
      </c>
      <c r="BF838" s="38">
        <f t="shared" si="964"/>
        <v>0.58954389583511202</v>
      </c>
      <c r="BG838" s="38">
        <v>0.314675049187501</v>
      </c>
      <c r="BH838" s="38">
        <f t="shared" si="965"/>
        <v>0.685324950812499</v>
      </c>
      <c r="BI838" s="38">
        <v>0.34890052169116531</v>
      </c>
      <c r="BJ838" s="38">
        <v>0.65109947830883463</v>
      </c>
      <c r="BK838" s="39">
        <v>0.34581872060220298</v>
      </c>
      <c r="BL838" s="39">
        <f t="shared" si="966"/>
        <v>0.65418127939779702</v>
      </c>
      <c r="BM838" s="39">
        <v>0.40239332118918603</v>
      </c>
      <c r="BN838" s="39">
        <f t="shared" si="967"/>
        <v>0.59760667881081397</v>
      </c>
      <c r="BO838" s="39">
        <v>0.30448827613120799</v>
      </c>
      <c r="BP838" s="39">
        <f t="shared" si="955"/>
        <v>0.69551172386879201</v>
      </c>
      <c r="BQ838" s="39">
        <v>0.33981887428055135</v>
      </c>
      <c r="BR838" s="39">
        <f t="shared" si="968"/>
        <v>0.66018112571944865</v>
      </c>
      <c r="BS838" s="48">
        <v>0.91896569906086645</v>
      </c>
      <c r="BT838" s="49">
        <v>8.1034300939133594E-2</v>
      </c>
      <c r="BU838" s="219"/>
      <c r="CP838" s="21"/>
      <c r="CR838" s="21"/>
      <c r="CS838" s="22"/>
      <c r="CT838" s="22"/>
    </row>
    <row r="839" spans="38:98" x14ac:dyDescent="0.25">
      <c r="AL839" s="6">
        <v>832</v>
      </c>
      <c r="AM839" s="24">
        <v>0.35922879719741202</v>
      </c>
      <c r="AN839" s="24">
        <f t="shared" si="956"/>
        <v>0.64077120280258804</v>
      </c>
      <c r="AO839" s="24">
        <v>0.406509846132592</v>
      </c>
      <c r="AP839" s="24">
        <f t="shared" si="957"/>
        <v>0.593490153867408</v>
      </c>
      <c r="AQ839" s="24">
        <v>0.28522701481352603</v>
      </c>
      <c r="AR839" s="24">
        <f t="shared" si="958"/>
        <v>0.71477298518647392</v>
      </c>
      <c r="AS839" s="24">
        <f t="shared" si="959"/>
        <v>0.3360626185559159</v>
      </c>
      <c r="AT839" s="25">
        <f t="shared" si="1004"/>
        <v>0.6639373814440841</v>
      </c>
      <c r="AU839" s="213">
        <v>0.37483676817699202</v>
      </c>
      <c r="AV839" s="213">
        <f t="shared" si="960"/>
        <v>0.62516323182300804</v>
      </c>
      <c r="AW839" s="213">
        <v>0.42522523518813199</v>
      </c>
      <c r="AX839" s="213">
        <f t="shared" ref="AX839" si="1032">1-AW839</f>
        <v>0.57477476481186796</v>
      </c>
      <c r="AY839" s="213">
        <v>0.31400453877797202</v>
      </c>
      <c r="AZ839" s="213">
        <f t="shared" si="971"/>
        <v>0.68599546122202804</v>
      </c>
      <c r="BA839" s="213">
        <f t="shared" si="962"/>
        <v>0.35844329006600506</v>
      </c>
      <c r="BB839" s="213">
        <f t="shared" si="963"/>
        <v>0.64155670993399505</v>
      </c>
      <c r="BC839" s="38">
        <v>0.35427133823477103</v>
      </c>
      <c r="BD839" s="38">
        <f t="shared" si="964"/>
        <v>0.64572866176522892</v>
      </c>
      <c r="BE839" s="38">
        <v>0.41069371190407</v>
      </c>
      <c r="BF839" s="38">
        <f t="shared" si="964"/>
        <v>0.58930628809593</v>
      </c>
      <c r="BG839" s="38">
        <v>0.31502178949165699</v>
      </c>
      <c r="BH839" s="38">
        <f t="shared" si="965"/>
        <v>0.68497821050834307</v>
      </c>
      <c r="BI839" s="38">
        <v>0.34919369175687731</v>
      </c>
      <c r="BJ839" s="38">
        <v>0.65080630824312269</v>
      </c>
      <c r="BK839" s="39">
        <v>0.34606771225651201</v>
      </c>
      <c r="BL839" s="39">
        <f t="shared" si="966"/>
        <v>0.65393228774348799</v>
      </c>
      <c r="BM839" s="39">
        <v>0.40262928263938602</v>
      </c>
      <c r="BN839" s="39">
        <f t="shared" si="967"/>
        <v>0.59737071736061398</v>
      </c>
      <c r="BO839" s="39">
        <v>0.30482431545168698</v>
      </c>
      <c r="BP839" s="39">
        <f t="shared" si="955"/>
        <v>0.69517568454831302</v>
      </c>
      <c r="BQ839" s="39">
        <v>0.34010491091435352</v>
      </c>
      <c r="BR839" s="39">
        <f t="shared" si="968"/>
        <v>0.65989508908564654</v>
      </c>
      <c r="BS839" s="48">
        <v>0.91905785111908112</v>
      </c>
      <c r="BT839" s="49">
        <v>8.0942148880918899E-2</v>
      </c>
      <c r="BU839" s="219"/>
      <c r="CP839" s="21"/>
      <c r="CR839" s="21"/>
      <c r="CS839" s="22"/>
      <c r="CT839" s="22"/>
    </row>
    <row r="840" spans="38:98" x14ac:dyDescent="0.25">
      <c r="AL840" s="6">
        <v>833</v>
      </c>
      <c r="AM840" s="24">
        <v>0.35948403650920502</v>
      </c>
      <c r="AN840" s="24">
        <f t="shared" si="956"/>
        <v>0.64051596349079498</v>
      </c>
      <c r="AO840" s="24">
        <v>0.406741246409283</v>
      </c>
      <c r="AP840" s="24">
        <f t="shared" si="957"/>
        <v>0.593258753590717</v>
      </c>
      <c r="AQ840" s="24">
        <v>0.28554500558759399</v>
      </c>
      <c r="AR840" s="24">
        <f t="shared" si="958"/>
        <v>0.71445499441240601</v>
      </c>
      <c r="AS840" s="24">
        <f t="shared" si="959"/>
        <v>0.33634124056228187</v>
      </c>
      <c r="AT840" s="25">
        <f t="shared" si="1004"/>
        <v>0.66365875943771813</v>
      </c>
      <c r="AU840" s="213">
        <v>0.37510344349463898</v>
      </c>
      <c r="AV840" s="213">
        <f t="shared" si="960"/>
        <v>0.62489655650536102</v>
      </c>
      <c r="AW840" s="213">
        <v>0.425479146432097</v>
      </c>
      <c r="AX840" s="213">
        <f t="shared" ref="AX840" si="1033">1-AW840</f>
        <v>0.57452085356790294</v>
      </c>
      <c r="AY840" s="213">
        <v>0.31435247180681303</v>
      </c>
      <c r="AZ840" s="213">
        <f t="shared" si="971"/>
        <v>0.68564752819318697</v>
      </c>
      <c r="BA840" s="213">
        <f t="shared" si="962"/>
        <v>0.35874440819385439</v>
      </c>
      <c r="BB840" s="213">
        <f t="shared" si="963"/>
        <v>0.64125559180614555</v>
      </c>
      <c r="BC840" s="38">
        <v>0.35452602359921798</v>
      </c>
      <c r="BD840" s="38">
        <f t="shared" si="964"/>
        <v>0.64547397640078197</v>
      </c>
      <c r="BE840" s="38">
        <v>0.41093114895221799</v>
      </c>
      <c r="BF840" s="38">
        <f t="shared" si="964"/>
        <v>0.58906885104778195</v>
      </c>
      <c r="BG840" s="38">
        <v>0.31536840697809398</v>
      </c>
      <c r="BH840" s="38">
        <f t="shared" si="965"/>
        <v>0.68463159302190602</v>
      </c>
      <c r="BI840" s="38">
        <v>0.34948669878469096</v>
      </c>
      <c r="BJ840" s="38">
        <v>0.65051330121530904</v>
      </c>
      <c r="BK840" s="39">
        <v>0.34631652515780997</v>
      </c>
      <c r="BL840" s="39">
        <f t="shared" si="966"/>
        <v>0.65368347484219003</v>
      </c>
      <c r="BM840" s="39">
        <v>0.402865097139469</v>
      </c>
      <c r="BN840" s="39">
        <f t="shared" si="967"/>
        <v>0.59713490286053106</v>
      </c>
      <c r="BO840" s="39">
        <v>0.30516022028477602</v>
      </c>
      <c r="BP840" s="39">
        <f t="shared" ref="BP840:BP903" si="1034">1-BO840</f>
        <v>0.69483977971522393</v>
      </c>
      <c r="BQ840" s="39">
        <v>0.34039079647199594</v>
      </c>
      <c r="BR840" s="39">
        <f t="shared" si="968"/>
        <v>0.65960920352800412</v>
      </c>
      <c r="BS840" s="48">
        <v>0.91914979018874177</v>
      </c>
      <c r="BT840" s="49">
        <v>8.0850209811258206E-2</v>
      </c>
      <c r="BU840" s="219"/>
      <c r="CP840" s="21"/>
      <c r="CR840" s="21"/>
      <c r="CS840" s="22"/>
      <c r="CT840" s="22"/>
    </row>
    <row r="841" spans="38:98" x14ac:dyDescent="0.25">
      <c r="AL841" s="6">
        <v>834</v>
      </c>
      <c r="AM841" s="24">
        <v>0.35973915415380697</v>
      </c>
      <c r="AN841" s="24">
        <f t="shared" ref="AN841:AN904" si="1035">1-AM841</f>
        <v>0.64026084584619303</v>
      </c>
      <c r="AO841" s="24">
        <v>0.40697245266652499</v>
      </c>
      <c r="AP841" s="24">
        <f t="shared" ref="AP841:AP904" si="1036">1-AO841</f>
        <v>0.59302754733347496</v>
      </c>
      <c r="AQ841" s="24">
        <v>0.285862895714592</v>
      </c>
      <c r="AR841" s="24">
        <f t="shared" ref="AR841:AR904" si="1037">1-AQ841</f>
        <v>0.714137104285408</v>
      </c>
      <c r="AS841" s="24">
        <f t="shared" ref="AS841:AS904" si="1038">(AO841*0.23)+(AM841*0.31)+(AQ841*0.46)</f>
        <v>0.33661973392969324</v>
      </c>
      <c r="AT841" s="25">
        <f t="shared" si="1004"/>
        <v>0.66338026607030676</v>
      </c>
      <c r="AU841" s="213">
        <v>0.37536992589127299</v>
      </c>
      <c r="AV841" s="213">
        <f t="shared" ref="AV841:AV904" si="1039">1-AU841</f>
        <v>0.62463007410872695</v>
      </c>
      <c r="AW841" s="213">
        <v>0.42573287149011402</v>
      </c>
      <c r="AX841" s="213">
        <f t="shared" ref="AX841" si="1040">1-AW841</f>
        <v>0.57426712850988593</v>
      </c>
      <c r="AY841" s="213">
        <v>0.31470026884747099</v>
      </c>
      <c r="AZ841" s="213">
        <f t="shared" si="971"/>
        <v>0.68529973115252907</v>
      </c>
      <c r="BA841" s="213">
        <f t="shared" ref="BA841:BA904" si="1041">(AW841*0.23)+(AU841*0.31)+(AY841*0.46)</f>
        <v>0.35904536113885754</v>
      </c>
      <c r="BB841" s="213">
        <f t="shared" ref="BB841:BB904" si="1042">(AX841*0.23)+(AV841*0.31)+(AZ841*0.46)</f>
        <v>0.64095463886114246</v>
      </c>
      <c r="BC841" s="38">
        <v>0.35478049317028199</v>
      </c>
      <c r="BD841" s="38">
        <f t="shared" ref="BD841:BF904" si="1043">1-BC841</f>
        <v>0.64521950682971796</v>
      </c>
      <c r="BE841" s="38">
        <v>0.41116841633600099</v>
      </c>
      <c r="BF841" s="38">
        <f t="shared" si="1043"/>
        <v>0.58883158366399901</v>
      </c>
      <c r="BG841" s="38">
        <v>0.315714902379231</v>
      </c>
      <c r="BH841" s="38">
        <f t="shared" ref="BH841:BH904" si="1044">1-BG841</f>
        <v>0.68428509762076906</v>
      </c>
      <c r="BI841" s="38">
        <v>0.34977954373451392</v>
      </c>
      <c r="BJ841" s="38">
        <v>0.65022045626548619</v>
      </c>
      <c r="BK841" s="39">
        <v>0.34656516138047999</v>
      </c>
      <c r="BL841" s="39">
        <f t="shared" ref="BL841:BL904" si="1045">1-BK841</f>
        <v>0.65343483861952001</v>
      </c>
      <c r="BM841" s="39">
        <v>0.40310076572113901</v>
      </c>
      <c r="BN841" s="39">
        <f t="shared" ref="BN841:BN904" si="1046">1-BM841</f>
        <v>0.59689923427886105</v>
      </c>
      <c r="BO841" s="39">
        <v>0.30549599142802802</v>
      </c>
      <c r="BP841" s="39">
        <f t="shared" si="1034"/>
        <v>0.69450400857197203</v>
      </c>
      <c r="BQ841" s="39">
        <v>0.34067653220070365</v>
      </c>
      <c r="BR841" s="39">
        <f t="shared" ref="BR841:BR904" si="1047">(BN841*0.23)+(BL841*0.31)+(BP841*0.46)</f>
        <v>0.6593234677992964</v>
      </c>
      <c r="BS841" s="48">
        <v>0.91924151688255618</v>
      </c>
      <c r="BT841" s="49">
        <v>8.0758483117443797E-2</v>
      </c>
      <c r="BU841" s="219"/>
      <c r="CP841" s="21"/>
      <c r="CR841" s="21"/>
      <c r="CS841" s="22"/>
      <c r="CT841" s="22"/>
    </row>
    <row r="842" spans="38:98" x14ac:dyDescent="0.25">
      <c r="AL842" s="6">
        <v>835</v>
      </c>
      <c r="AM842" s="24">
        <v>0.35999414961299497</v>
      </c>
      <c r="AN842" s="24">
        <f t="shared" si="1035"/>
        <v>0.64000585038700497</v>
      </c>
      <c r="AO842" s="24">
        <v>0.40720346533797502</v>
      </c>
      <c r="AP842" s="24">
        <f t="shared" si="1036"/>
        <v>0.59279653466202498</v>
      </c>
      <c r="AQ842" s="24">
        <v>0.28618068488843401</v>
      </c>
      <c r="AR842" s="24">
        <f t="shared" si="1037"/>
        <v>0.71381931511156593</v>
      </c>
      <c r="AS842" s="24">
        <f t="shared" si="1038"/>
        <v>0.33689809845644236</v>
      </c>
      <c r="AT842" s="25">
        <f t="shared" si="1004"/>
        <v>0.66310190154355753</v>
      </c>
      <c r="AU842" s="213">
        <v>0.37563621558342702</v>
      </c>
      <c r="AV842" s="213">
        <f t="shared" si="1039"/>
        <v>0.62436378441657303</v>
      </c>
      <c r="AW842" s="213">
        <v>0.42598641065783899</v>
      </c>
      <c r="AX842" s="213">
        <f t="shared" ref="AX842" si="1048">1-AW842</f>
        <v>0.57401358934216096</v>
      </c>
      <c r="AY842" s="213">
        <v>0.31504792970646101</v>
      </c>
      <c r="AZ842" s="213">
        <f t="shared" si="971"/>
        <v>0.68495207029353899</v>
      </c>
      <c r="BA842" s="213">
        <f t="shared" si="1041"/>
        <v>0.35934614894713746</v>
      </c>
      <c r="BB842" s="213">
        <f t="shared" si="1042"/>
        <v>0.64065385105286254</v>
      </c>
      <c r="BC842" s="38">
        <v>0.35503474819590097</v>
      </c>
      <c r="BD842" s="38">
        <f t="shared" si="1043"/>
        <v>0.64496525180409903</v>
      </c>
      <c r="BE842" s="38">
        <v>0.411405515082086</v>
      </c>
      <c r="BF842" s="38">
        <f t="shared" si="1043"/>
        <v>0.588594484917914</v>
      </c>
      <c r="BG842" s="38">
        <v>0.31606127642748899</v>
      </c>
      <c r="BH842" s="38">
        <f t="shared" si="1044"/>
        <v>0.68393872357251095</v>
      </c>
      <c r="BI842" s="38">
        <v>0.350072227566254</v>
      </c>
      <c r="BJ842" s="38">
        <v>0.649927772433746</v>
      </c>
      <c r="BK842" s="39">
        <v>0.346813622998903</v>
      </c>
      <c r="BL842" s="39">
        <f t="shared" si="1045"/>
        <v>0.65318637700109705</v>
      </c>
      <c r="BM842" s="39">
        <v>0.403336289416098</v>
      </c>
      <c r="BN842" s="39">
        <f t="shared" si="1046"/>
        <v>0.596663710583902</v>
      </c>
      <c r="BO842" s="39">
        <v>0.30583162967899602</v>
      </c>
      <c r="BP842" s="39">
        <f t="shared" si="1034"/>
        <v>0.69416837032100398</v>
      </c>
      <c r="BQ842" s="39">
        <v>0.34096211934770065</v>
      </c>
      <c r="BR842" s="39">
        <f t="shared" si="1047"/>
        <v>0.6590378806522994</v>
      </c>
      <c r="BS842" s="48">
        <v>0.91933303181323212</v>
      </c>
      <c r="BT842" s="49">
        <v>8.0666968186767898E-2</v>
      </c>
      <c r="BU842" s="219"/>
      <c r="CP842" s="21"/>
      <c r="CR842" s="21"/>
      <c r="CS842" s="22"/>
      <c r="CT842" s="22"/>
    </row>
    <row r="843" spans="38:98" x14ac:dyDescent="0.25">
      <c r="AL843" s="6">
        <v>836</v>
      </c>
      <c r="AM843" s="24">
        <v>0.360249022368544</v>
      </c>
      <c r="AN843" s="24">
        <f t="shared" si="1035"/>
        <v>0.63975097763145605</v>
      </c>
      <c r="AO843" s="24">
        <v>0.407434284857291</v>
      </c>
      <c r="AP843" s="24">
        <f t="shared" si="1036"/>
        <v>0.59256571514270906</v>
      </c>
      <c r="AQ843" s="24">
        <v>0.28649837280303603</v>
      </c>
      <c r="AR843" s="24">
        <f t="shared" si="1037"/>
        <v>0.71350162719696397</v>
      </c>
      <c r="AS843" s="24">
        <f t="shared" si="1038"/>
        <v>0.33717633394082214</v>
      </c>
      <c r="AT843" s="25">
        <f t="shared" si="1004"/>
        <v>0.66282366605917797</v>
      </c>
      <c r="AU843" s="213">
        <v>0.37590231278763098</v>
      </c>
      <c r="AV843" s="213">
        <f t="shared" si="1039"/>
        <v>0.62409768721236902</v>
      </c>
      <c r="AW843" s="213">
        <v>0.42623976423092602</v>
      </c>
      <c r="AX843" s="213">
        <f t="shared" ref="AX843" si="1049">1-AW843</f>
        <v>0.57376023576907398</v>
      </c>
      <c r="AY843" s="213">
        <v>0.31539545419029902</v>
      </c>
      <c r="AZ843" s="213">
        <f t="shared" ref="AZ843:AZ906" si="1050">1-AY843</f>
        <v>0.68460454580970098</v>
      </c>
      <c r="BA843" s="213">
        <f t="shared" si="1041"/>
        <v>0.35964677166481618</v>
      </c>
      <c r="BB843" s="213">
        <f t="shared" si="1042"/>
        <v>0.64035322833518393</v>
      </c>
      <c r="BC843" s="38">
        <v>0.35528878992401602</v>
      </c>
      <c r="BD843" s="38">
        <f t="shared" si="1043"/>
        <v>0.64471121007598398</v>
      </c>
      <c r="BE843" s="38">
        <v>0.41164244621714002</v>
      </c>
      <c r="BF843" s="38">
        <f t="shared" si="1043"/>
        <v>0.58835755378286003</v>
      </c>
      <c r="BG843" s="38">
        <v>0.31640752985528497</v>
      </c>
      <c r="BH843" s="38">
        <f t="shared" si="1044"/>
        <v>0.68359247014471503</v>
      </c>
      <c r="BI843" s="38">
        <v>0.35036475123981825</v>
      </c>
      <c r="BJ843" s="38">
        <v>0.64963524876018175</v>
      </c>
      <c r="BK843" s="39">
        <v>0.34706191208746001</v>
      </c>
      <c r="BL843" s="39">
        <f t="shared" si="1045"/>
        <v>0.65293808791253993</v>
      </c>
      <c r="BM843" s="39">
        <v>0.40357166925605098</v>
      </c>
      <c r="BN843" s="39">
        <f t="shared" si="1046"/>
        <v>0.59642833074394908</v>
      </c>
      <c r="BO843" s="39">
        <v>0.30616713583523403</v>
      </c>
      <c r="BP843" s="39">
        <f t="shared" si="1034"/>
        <v>0.69383286416476597</v>
      </c>
      <c r="BQ843" s="39">
        <v>0.34124755916021199</v>
      </c>
      <c r="BR843" s="39">
        <f t="shared" si="1047"/>
        <v>0.65875244083978801</v>
      </c>
      <c r="BS843" s="48">
        <v>0.91942433559347725</v>
      </c>
      <c r="BT843" s="49">
        <v>8.0575664406522807E-2</v>
      </c>
      <c r="BU843" s="219"/>
      <c r="CP843" s="21"/>
      <c r="CR843" s="21"/>
      <c r="CS843" s="22"/>
      <c r="CT843" s="22"/>
    </row>
    <row r="844" spans="38:98" x14ac:dyDescent="0.25">
      <c r="AL844" s="6">
        <v>837</v>
      </c>
      <c r="AM844" s="24">
        <v>0.36050377190222999</v>
      </c>
      <c r="AN844" s="24">
        <f t="shared" si="1035"/>
        <v>0.63949622809777007</v>
      </c>
      <c r="AO844" s="24">
        <v>0.40766491165813101</v>
      </c>
      <c r="AP844" s="24">
        <f t="shared" si="1036"/>
        <v>0.59233508834186899</v>
      </c>
      <c r="AQ844" s="24">
        <v>0.286815959152313</v>
      </c>
      <c r="AR844" s="24">
        <f t="shared" si="1037"/>
        <v>0.71318404084768705</v>
      </c>
      <c r="AS844" s="24">
        <f t="shared" si="1038"/>
        <v>0.33745444018112541</v>
      </c>
      <c r="AT844" s="25">
        <f t="shared" si="1004"/>
        <v>0.66254555981887464</v>
      </c>
      <c r="AU844" s="213">
        <v>0.37616821772041398</v>
      </c>
      <c r="AV844" s="213">
        <f t="shared" si="1039"/>
        <v>0.62383178227958602</v>
      </c>
      <c r="AW844" s="213">
        <v>0.42649293250503101</v>
      </c>
      <c r="AX844" s="213">
        <f t="shared" ref="AX844" si="1051">1-AW844</f>
        <v>0.57350706749496894</v>
      </c>
      <c r="AY844" s="213">
        <v>0.31574284210550202</v>
      </c>
      <c r="AZ844" s="213">
        <f t="shared" si="1050"/>
        <v>0.68425715789449804</v>
      </c>
      <c r="BA844" s="213">
        <f t="shared" si="1041"/>
        <v>0.35994722933801637</v>
      </c>
      <c r="BB844" s="213">
        <f t="shared" si="1042"/>
        <v>0.64005277066198363</v>
      </c>
      <c r="BC844" s="38">
        <v>0.355542619602563</v>
      </c>
      <c r="BD844" s="38">
        <f t="shared" si="1043"/>
        <v>0.64445738039743694</v>
      </c>
      <c r="BE844" s="38">
        <v>0.41187921076783102</v>
      </c>
      <c r="BF844" s="38">
        <f t="shared" si="1043"/>
        <v>0.58812078923216893</v>
      </c>
      <c r="BG844" s="38">
        <v>0.31675366339503802</v>
      </c>
      <c r="BH844" s="38">
        <f t="shared" si="1044"/>
        <v>0.68324633660496192</v>
      </c>
      <c r="BI844" s="38">
        <v>0.35065711571511315</v>
      </c>
      <c r="BJ844" s="38">
        <v>0.64934288428488673</v>
      </c>
      <c r="BK844" s="39">
        <v>0.34731003072053301</v>
      </c>
      <c r="BL844" s="39">
        <f t="shared" si="1045"/>
        <v>0.65268996927946699</v>
      </c>
      <c r="BM844" s="39">
        <v>0.40380690627270199</v>
      </c>
      <c r="BN844" s="39">
        <f t="shared" si="1046"/>
        <v>0.59619309372729801</v>
      </c>
      <c r="BO844" s="39">
        <v>0.30650251069429502</v>
      </c>
      <c r="BP844" s="39">
        <f t="shared" si="1034"/>
        <v>0.69349748930570498</v>
      </c>
      <c r="BQ844" s="39">
        <v>0.34153285288546242</v>
      </c>
      <c r="BR844" s="39">
        <f t="shared" si="1047"/>
        <v>0.65846714711453769</v>
      </c>
      <c r="BS844" s="48">
        <v>0.91951542883599924</v>
      </c>
      <c r="BT844" s="49">
        <v>8.0484571164000804E-2</v>
      </c>
      <c r="BU844" s="219"/>
      <c r="CP844" s="21"/>
      <c r="CR844" s="21"/>
      <c r="CS844" s="22"/>
      <c r="CT844" s="22"/>
    </row>
    <row r="845" spans="38:98" x14ac:dyDescent="0.25">
      <c r="AL845" s="6">
        <v>838</v>
      </c>
      <c r="AM845" s="24">
        <v>0.36075839769582702</v>
      </c>
      <c r="AN845" s="24">
        <f t="shared" si="1035"/>
        <v>0.63924160230417293</v>
      </c>
      <c r="AO845" s="24">
        <v>0.40789534617415302</v>
      </c>
      <c r="AP845" s="24">
        <f t="shared" si="1036"/>
        <v>0.59210465382584698</v>
      </c>
      <c r="AQ845" s="24">
        <v>0.28713344363018201</v>
      </c>
      <c r="AR845" s="24">
        <f t="shared" si="1037"/>
        <v>0.71286655636981799</v>
      </c>
      <c r="AS845" s="24">
        <f t="shared" si="1038"/>
        <v>0.33773241697564532</v>
      </c>
      <c r="AT845" s="25">
        <f t="shared" si="1004"/>
        <v>0.66226758302435473</v>
      </c>
      <c r="AU845" s="213">
        <v>0.37643393059830799</v>
      </c>
      <c r="AV845" s="213">
        <f t="shared" si="1039"/>
        <v>0.62356606940169201</v>
      </c>
      <c r="AW845" s="213">
        <v>0.426745915775809</v>
      </c>
      <c r="AX845" s="213">
        <f t="shared" ref="AX845" si="1052">1-AW845</f>
        <v>0.573254084224191</v>
      </c>
      <c r="AY845" s="213">
        <v>0.316090093258587</v>
      </c>
      <c r="AZ845" s="213">
        <f t="shared" si="1050"/>
        <v>0.68390990674141294</v>
      </c>
      <c r="BA845" s="213">
        <f t="shared" si="1041"/>
        <v>0.36024752201286159</v>
      </c>
      <c r="BB845" s="213">
        <f t="shared" si="1042"/>
        <v>0.63975247798713841</v>
      </c>
      <c r="BC845" s="38">
        <v>0.355796238479483</v>
      </c>
      <c r="BD845" s="38">
        <f t="shared" si="1043"/>
        <v>0.64420376152051695</v>
      </c>
      <c r="BE845" s="38">
        <v>0.41211580976082601</v>
      </c>
      <c r="BF845" s="38">
        <f t="shared" si="1043"/>
        <v>0.58788419023917404</v>
      </c>
      <c r="BG845" s="38">
        <v>0.31709967777916898</v>
      </c>
      <c r="BH845" s="38">
        <f t="shared" si="1044"/>
        <v>0.68290032222083097</v>
      </c>
      <c r="BI845" s="38">
        <v>0.35094932195204742</v>
      </c>
      <c r="BJ845" s="38">
        <v>0.64905067804795258</v>
      </c>
      <c r="BK845" s="39">
        <v>0.34755798097250301</v>
      </c>
      <c r="BL845" s="39">
        <f t="shared" si="1045"/>
        <v>0.65244201902749699</v>
      </c>
      <c r="BM845" s="39">
        <v>0.40404200149775399</v>
      </c>
      <c r="BN845" s="39">
        <f t="shared" si="1046"/>
        <v>0.59595799850224607</v>
      </c>
      <c r="BO845" s="39">
        <v>0.30683775505373101</v>
      </c>
      <c r="BP845" s="39">
        <f t="shared" si="1034"/>
        <v>0.69316224494626899</v>
      </c>
      <c r="BQ845" s="39">
        <v>0.34181800177067562</v>
      </c>
      <c r="BR845" s="39">
        <f t="shared" si="1047"/>
        <v>0.65818199822932444</v>
      </c>
      <c r="BS845" s="48">
        <v>0.91960631215350586</v>
      </c>
      <c r="BT845" s="49">
        <v>8.0393687846494102E-2</v>
      </c>
      <c r="BU845" s="219"/>
      <c r="CP845" s="21"/>
      <c r="CR845" s="21"/>
      <c r="CS845" s="22"/>
      <c r="CT845" s="22"/>
    </row>
    <row r="846" spans="38:98" x14ac:dyDescent="0.25">
      <c r="AL846" s="6">
        <v>839</v>
      </c>
      <c r="AM846" s="24">
        <v>0.36101289923111102</v>
      </c>
      <c r="AN846" s="24">
        <f t="shared" si="1035"/>
        <v>0.63898710076888898</v>
      </c>
      <c r="AO846" s="24">
        <v>0.40812558883901501</v>
      </c>
      <c r="AP846" s="24">
        <f t="shared" si="1036"/>
        <v>0.59187441116098505</v>
      </c>
      <c r="AQ846" s="24">
        <v>0.28745082593055599</v>
      </c>
      <c r="AR846" s="24">
        <f t="shared" si="1037"/>
        <v>0.71254917406944407</v>
      </c>
      <c r="AS846" s="24">
        <f t="shared" si="1038"/>
        <v>0.33801026412267365</v>
      </c>
      <c r="AT846" s="25">
        <f t="shared" si="1004"/>
        <v>0.66198973587732646</v>
      </c>
      <c r="AU846" s="213">
        <v>0.37669945163784202</v>
      </c>
      <c r="AV846" s="213">
        <f t="shared" si="1039"/>
        <v>0.62330054836215798</v>
      </c>
      <c r="AW846" s="213">
        <v>0.42699871433891501</v>
      </c>
      <c r="AX846" s="213">
        <f t="shared" ref="AX846" si="1053">1-AW846</f>
        <v>0.57300128566108499</v>
      </c>
      <c r="AY846" s="213">
        <v>0.31643720745606801</v>
      </c>
      <c r="AZ846" s="213">
        <f t="shared" si="1050"/>
        <v>0.68356279254393204</v>
      </c>
      <c r="BA846" s="213">
        <f t="shared" si="1041"/>
        <v>0.36054764973547282</v>
      </c>
      <c r="BB846" s="213">
        <f t="shared" si="1042"/>
        <v>0.63945235026452729</v>
      </c>
      <c r="BC846" s="38">
        <v>0.35604964780271398</v>
      </c>
      <c r="BD846" s="38">
        <f t="shared" si="1043"/>
        <v>0.64395035219728602</v>
      </c>
      <c r="BE846" s="38">
        <v>0.41235224422279299</v>
      </c>
      <c r="BF846" s="38">
        <f t="shared" si="1043"/>
        <v>0.58764775577720707</v>
      </c>
      <c r="BG846" s="38">
        <v>0.31744557374009502</v>
      </c>
      <c r="BH846" s="38">
        <f t="shared" si="1044"/>
        <v>0.68255442625990503</v>
      </c>
      <c r="BI846" s="38">
        <v>0.35124137091052743</v>
      </c>
      <c r="BJ846" s="38">
        <v>0.64875862908947268</v>
      </c>
      <c r="BK846" s="39">
        <v>0.347805764917753</v>
      </c>
      <c r="BL846" s="39">
        <f t="shared" si="1045"/>
        <v>0.65219423508224694</v>
      </c>
      <c r="BM846" s="39">
        <v>0.40427695596291002</v>
      </c>
      <c r="BN846" s="39">
        <f t="shared" si="1046"/>
        <v>0.59572304403708998</v>
      </c>
      <c r="BO846" s="39">
        <v>0.30717286971109697</v>
      </c>
      <c r="BP846" s="39">
        <f t="shared" si="1034"/>
        <v>0.69282713028890308</v>
      </c>
      <c r="BQ846" s="39">
        <v>0.34210300706307734</v>
      </c>
      <c r="BR846" s="39">
        <f t="shared" si="1047"/>
        <v>0.65789699293692272</v>
      </c>
      <c r="BS846" s="48">
        <v>0.91969698615870488</v>
      </c>
      <c r="BT846" s="49">
        <v>8.0303013841295096E-2</v>
      </c>
      <c r="BU846" s="219"/>
      <c r="CP846" s="21"/>
      <c r="CR846" s="21"/>
      <c r="CS846" s="22"/>
      <c r="CT846" s="22"/>
    </row>
    <row r="847" spans="38:98" x14ac:dyDescent="0.25">
      <c r="AL847" s="6">
        <v>840</v>
      </c>
      <c r="AM847" s="24">
        <v>0.36126727598985803</v>
      </c>
      <c r="AN847" s="24">
        <f t="shared" si="1035"/>
        <v>0.63873272401014192</v>
      </c>
      <c r="AO847" s="24">
        <v>0.40835564008637498</v>
      </c>
      <c r="AP847" s="24">
        <f t="shared" si="1036"/>
        <v>0.59164435991362496</v>
      </c>
      <c r="AQ847" s="24">
        <v>0.28776810574735201</v>
      </c>
      <c r="AR847" s="24">
        <f t="shared" si="1037"/>
        <v>0.71223189425264799</v>
      </c>
      <c r="AS847" s="24">
        <f t="shared" si="1038"/>
        <v>0.3382879814205042</v>
      </c>
      <c r="AT847" s="25">
        <f t="shared" si="1004"/>
        <v>0.6617120185794958</v>
      </c>
      <c r="AU847" s="213">
        <v>0.37696478105554798</v>
      </c>
      <c r="AV847" s="213">
        <f t="shared" si="1039"/>
        <v>0.62303521894445202</v>
      </c>
      <c r="AW847" s="213">
        <v>0.42725132849000402</v>
      </c>
      <c r="AX847" s="213">
        <f t="shared" ref="AX847" si="1054">1-AW847</f>
        <v>0.57274867150999598</v>
      </c>
      <c r="AY847" s="213">
        <v>0.316784184504462</v>
      </c>
      <c r="AZ847" s="213">
        <f t="shared" si="1050"/>
        <v>0.683215815495538</v>
      </c>
      <c r="BA847" s="213">
        <f t="shared" si="1041"/>
        <v>0.36084761255197334</v>
      </c>
      <c r="BB847" s="213">
        <f t="shared" si="1042"/>
        <v>0.63915238744802672</v>
      </c>
      <c r="BC847" s="38">
        <v>0.35630284882019603</v>
      </c>
      <c r="BD847" s="38">
        <f t="shared" si="1043"/>
        <v>0.64369715117980397</v>
      </c>
      <c r="BE847" s="38">
        <v>0.41258851518039902</v>
      </c>
      <c r="BF847" s="38">
        <f t="shared" si="1043"/>
        <v>0.58741148481960104</v>
      </c>
      <c r="BG847" s="38">
        <v>0.31779135201023601</v>
      </c>
      <c r="BH847" s="38">
        <f t="shared" si="1044"/>
        <v>0.68220864798976399</v>
      </c>
      <c r="BI847" s="38">
        <v>0.35153326355046111</v>
      </c>
      <c r="BJ847" s="38">
        <v>0.64846673644953889</v>
      </c>
      <c r="BK847" s="39">
        <v>0.34805338463066299</v>
      </c>
      <c r="BL847" s="39">
        <f t="shared" si="1045"/>
        <v>0.65194661536933696</v>
      </c>
      <c r="BM847" s="39">
        <v>0.40451177069987398</v>
      </c>
      <c r="BN847" s="39">
        <f t="shared" si="1046"/>
        <v>0.59548822930012602</v>
      </c>
      <c r="BO847" s="39">
        <v>0.30750785546394599</v>
      </c>
      <c r="BP847" s="39">
        <f t="shared" si="1034"/>
        <v>0.69249214453605401</v>
      </c>
      <c r="BQ847" s="39">
        <v>0.34238787000989168</v>
      </c>
      <c r="BR847" s="39">
        <f t="shared" si="1047"/>
        <v>0.65761212999010832</v>
      </c>
      <c r="BS847" s="48">
        <v>0.91978745146430418</v>
      </c>
      <c r="BT847" s="49">
        <v>8.0212548535695802E-2</v>
      </c>
      <c r="BU847" s="219"/>
      <c r="CP847" s="21"/>
      <c r="CR847" s="21"/>
      <c r="CS847" s="22"/>
      <c r="CT847" s="22"/>
    </row>
    <row r="848" spans="38:98" x14ac:dyDescent="0.25">
      <c r="AL848" s="6">
        <v>841</v>
      </c>
      <c r="AM848" s="24">
        <v>0.36152152745384297</v>
      </c>
      <c r="AN848" s="24">
        <f t="shared" si="1035"/>
        <v>0.63847847254615697</v>
      </c>
      <c r="AO848" s="24">
        <v>0.408585500349891</v>
      </c>
      <c r="AP848" s="24">
        <f t="shared" si="1036"/>
        <v>0.59141449965010895</v>
      </c>
      <c r="AQ848" s="24">
        <v>0.28808528277448497</v>
      </c>
      <c r="AR848" s="24">
        <f t="shared" si="1037"/>
        <v>0.71191471722551503</v>
      </c>
      <c r="AS848" s="24">
        <f t="shared" si="1038"/>
        <v>0.33856556866742937</v>
      </c>
      <c r="AT848" s="25">
        <f t="shared" si="1004"/>
        <v>0.66143443133257063</v>
      </c>
      <c r="AU848" s="213">
        <v>0.377229919067956</v>
      </c>
      <c r="AV848" s="213">
        <f t="shared" si="1039"/>
        <v>0.622770080932044</v>
      </c>
      <c r="AW848" s="213">
        <v>0.42750375852473199</v>
      </c>
      <c r="AX848" s="213">
        <f t="shared" ref="AX848" si="1055">1-AW848</f>
        <v>0.57249624147526801</v>
      </c>
      <c r="AY848" s="213">
        <v>0.31713102421028599</v>
      </c>
      <c r="AZ848" s="213">
        <f t="shared" si="1050"/>
        <v>0.68286897578971395</v>
      </c>
      <c r="BA848" s="213">
        <f t="shared" si="1041"/>
        <v>0.36114741050848631</v>
      </c>
      <c r="BB848" s="213">
        <f t="shared" si="1042"/>
        <v>0.6388525894915138</v>
      </c>
      <c r="BC848" s="38">
        <v>0.35655584277986602</v>
      </c>
      <c r="BD848" s="38">
        <f t="shared" si="1043"/>
        <v>0.64344415722013393</v>
      </c>
      <c r="BE848" s="38">
        <v>0.41282462366031197</v>
      </c>
      <c r="BF848" s="38">
        <f t="shared" si="1043"/>
        <v>0.58717537633968808</v>
      </c>
      <c r="BG848" s="38">
        <v>0.31813701332201</v>
      </c>
      <c r="BH848" s="38">
        <f t="shared" si="1044"/>
        <v>0.68186298667798995</v>
      </c>
      <c r="BI848" s="38">
        <v>0.35182500083175483</v>
      </c>
      <c r="BJ848" s="38">
        <v>0.64817499916824517</v>
      </c>
      <c r="BK848" s="39">
        <v>0.34830084218561402</v>
      </c>
      <c r="BL848" s="39">
        <f t="shared" si="1045"/>
        <v>0.65169915781438603</v>
      </c>
      <c r="BM848" s="39">
        <v>0.40474644674034999</v>
      </c>
      <c r="BN848" s="39">
        <f t="shared" si="1046"/>
        <v>0.59525355325965001</v>
      </c>
      <c r="BO848" s="39">
        <v>0.30784271310983102</v>
      </c>
      <c r="BP848" s="39">
        <f t="shared" si="1034"/>
        <v>0.69215728689016898</v>
      </c>
      <c r="BQ848" s="39">
        <v>0.34267259185834315</v>
      </c>
      <c r="BR848" s="39">
        <f t="shared" si="1047"/>
        <v>0.65732740814165691</v>
      </c>
      <c r="BS848" s="48">
        <v>0.91987770868301133</v>
      </c>
      <c r="BT848" s="49">
        <v>8.0122291316988697E-2</v>
      </c>
      <c r="BU848" s="219"/>
      <c r="CP848" s="21"/>
      <c r="CR848" s="21"/>
      <c r="CS848" s="22"/>
      <c r="CT848" s="22"/>
    </row>
    <row r="849" spans="38:98" x14ac:dyDescent="0.25">
      <c r="AL849" s="6">
        <v>842</v>
      </c>
      <c r="AM849" s="24">
        <v>0.361775653104841</v>
      </c>
      <c r="AN849" s="24">
        <f t="shared" si="1035"/>
        <v>0.63822434689515894</v>
      </c>
      <c r="AO849" s="24">
        <v>0.40881517006322099</v>
      </c>
      <c r="AP849" s="24">
        <f t="shared" si="1036"/>
        <v>0.59118482993677901</v>
      </c>
      <c r="AQ849" s="24">
        <v>0.288402356705871</v>
      </c>
      <c r="AR849" s="24">
        <f t="shared" si="1037"/>
        <v>0.711597643294129</v>
      </c>
      <c r="AS849" s="24">
        <f t="shared" si="1038"/>
        <v>0.33884302566174218</v>
      </c>
      <c r="AT849" s="25">
        <f t="shared" si="1004"/>
        <v>0.66115697433825771</v>
      </c>
      <c r="AU849" s="213">
        <v>0.37749486589159598</v>
      </c>
      <c r="AV849" s="213">
        <f t="shared" si="1039"/>
        <v>0.62250513410840402</v>
      </c>
      <c r="AW849" s="213">
        <v>0.42775600473875403</v>
      </c>
      <c r="AX849" s="213">
        <f t="shared" ref="AX849" si="1056">1-AW849</f>
        <v>0.57224399526124592</v>
      </c>
      <c r="AY849" s="213">
        <v>0.317477726380055</v>
      </c>
      <c r="AZ849" s="213">
        <f t="shared" si="1050"/>
        <v>0.682522273619945</v>
      </c>
      <c r="BA849" s="213">
        <f t="shared" si="1041"/>
        <v>0.36144704365113345</v>
      </c>
      <c r="BB849" s="213">
        <f t="shared" si="1042"/>
        <v>0.63855295634886655</v>
      </c>
      <c r="BC849" s="38">
        <v>0.35680863092966397</v>
      </c>
      <c r="BD849" s="38">
        <f t="shared" si="1043"/>
        <v>0.64319136907033603</v>
      </c>
      <c r="BE849" s="38">
        <v>0.41306057068919899</v>
      </c>
      <c r="BF849" s="38">
        <f t="shared" si="1043"/>
        <v>0.58693942931080101</v>
      </c>
      <c r="BG849" s="38">
        <v>0.31848255840783801</v>
      </c>
      <c r="BH849" s="38">
        <f t="shared" si="1044"/>
        <v>0.68151744159216199</v>
      </c>
      <c r="BI849" s="38">
        <v>0.35211658371431709</v>
      </c>
      <c r="BJ849" s="38">
        <v>0.64788341628568302</v>
      </c>
      <c r="BK849" s="39">
        <v>0.34854813965699</v>
      </c>
      <c r="BL849" s="39">
        <f t="shared" si="1045"/>
        <v>0.65145186034300995</v>
      </c>
      <c r="BM849" s="39">
        <v>0.40498098511604202</v>
      </c>
      <c r="BN849" s="39">
        <f t="shared" si="1046"/>
        <v>0.59501901488395803</v>
      </c>
      <c r="BO849" s="39">
        <v>0.30817744344630499</v>
      </c>
      <c r="BP849" s="39">
        <f t="shared" si="1034"/>
        <v>0.69182255655369507</v>
      </c>
      <c r="BQ849" s="39">
        <v>0.34295717385565683</v>
      </c>
      <c r="BR849" s="39">
        <f t="shared" si="1047"/>
        <v>0.65704282614434317</v>
      </c>
      <c r="BS849" s="48">
        <v>0.91996775842753409</v>
      </c>
      <c r="BT849" s="49">
        <v>8.0032241572465898E-2</v>
      </c>
      <c r="BU849" s="219"/>
      <c r="CP849" s="21"/>
      <c r="CR849" s="21"/>
      <c r="CS849" s="22"/>
      <c r="CT849" s="22"/>
    </row>
    <row r="850" spans="38:98" x14ac:dyDescent="0.25">
      <c r="AL850" s="6">
        <v>843</v>
      </c>
      <c r="AM850" s="24">
        <v>0.36202965242462798</v>
      </c>
      <c r="AN850" s="24">
        <f t="shared" si="1035"/>
        <v>0.63797034757537197</v>
      </c>
      <c r="AO850" s="24">
        <v>0.40904464966002202</v>
      </c>
      <c r="AP850" s="24">
        <f t="shared" si="1036"/>
        <v>0.59095535033997804</v>
      </c>
      <c r="AQ850" s="24">
        <v>0.28871932723542398</v>
      </c>
      <c r="AR850" s="24">
        <f t="shared" si="1037"/>
        <v>0.71128067276457596</v>
      </c>
      <c r="AS850" s="24">
        <f t="shared" si="1038"/>
        <v>0.33912035220173475</v>
      </c>
      <c r="AT850" s="25">
        <f t="shared" si="1004"/>
        <v>0.66087964779826525</v>
      </c>
      <c r="AU850" s="213">
        <v>0.37775962174299799</v>
      </c>
      <c r="AV850" s="213">
        <f t="shared" si="1039"/>
        <v>0.62224037825700207</v>
      </c>
      <c r="AW850" s="213">
        <v>0.42800806742772401</v>
      </c>
      <c r="AX850" s="213">
        <f t="shared" ref="AX850" si="1057">1-AW850</f>
        <v>0.57199193257227599</v>
      </c>
      <c r="AY850" s="213">
        <v>0.31782429082028602</v>
      </c>
      <c r="AZ850" s="213">
        <f t="shared" si="1050"/>
        <v>0.68217570917971404</v>
      </c>
      <c r="BA850" s="213">
        <f t="shared" si="1041"/>
        <v>0.36174651202603747</v>
      </c>
      <c r="BB850" s="213">
        <f t="shared" si="1042"/>
        <v>0.63825348797396253</v>
      </c>
      <c r="BC850" s="38">
        <v>0.35706121451752898</v>
      </c>
      <c r="BD850" s="38">
        <f t="shared" si="1043"/>
        <v>0.64293878548247108</v>
      </c>
      <c r="BE850" s="38">
        <v>0.41329635729372799</v>
      </c>
      <c r="BF850" s="38">
        <f t="shared" si="1043"/>
        <v>0.58670364270627196</v>
      </c>
      <c r="BG850" s="38">
        <v>0.31882798800013701</v>
      </c>
      <c r="BH850" s="38">
        <f t="shared" si="1044"/>
        <v>0.68117201199986299</v>
      </c>
      <c r="BI850" s="38">
        <v>0.35240801315805448</v>
      </c>
      <c r="BJ850" s="38">
        <v>0.64759198684194552</v>
      </c>
      <c r="BK850" s="39">
        <v>0.34879527911917002</v>
      </c>
      <c r="BL850" s="39">
        <f t="shared" si="1045"/>
        <v>0.65120472088083003</v>
      </c>
      <c r="BM850" s="39">
        <v>0.40521538685865199</v>
      </c>
      <c r="BN850" s="39">
        <f t="shared" si="1046"/>
        <v>0.59478461314134801</v>
      </c>
      <c r="BO850" s="39">
        <v>0.30851204727092202</v>
      </c>
      <c r="BP850" s="39">
        <f t="shared" si="1034"/>
        <v>0.69148795272907804</v>
      </c>
      <c r="BQ850" s="39">
        <v>0.34324161724905677</v>
      </c>
      <c r="BR850" s="39">
        <f t="shared" si="1047"/>
        <v>0.65675838275094323</v>
      </c>
      <c r="BS850" s="48">
        <v>0.92005760131058023</v>
      </c>
      <c r="BT850" s="49">
        <v>7.9942398689419797E-2</v>
      </c>
      <c r="BU850" s="219"/>
      <c r="CP850" s="21"/>
      <c r="CR850" s="21"/>
      <c r="CS850" s="22"/>
      <c r="CT850" s="22"/>
    </row>
    <row r="851" spans="38:98" x14ac:dyDescent="0.25">
      <c r="AL851" s="6">
        <v>844</v>
      </c>
      <c r="AM851" s="24">
        <v>0.362283524894979</v>
      </c>
      <c r="AN851" s="24">
        <f t="shared" si="1035"/>
        <v>0.63771647510502105</v>
      </c>
      <c r="AO851" s="24">
        <v>0.40927393957395303</v>
      </c>
      <c r="AP851" s="24">
        <f t="shared" si="1036"/>
        <v>0.59072606042604692</v>
      </c>
      <c r="AQ851" s="24">
        <v>0.28903619405706099</v>
      </c>
      <c r="AR851" s="24">
        <f t="shared" si="1037"/>
        <v>0.71096380594293906</v>
      </c>
      <c r="AS851" s="24">
        <f t="shared" si="1038"/>
        <v>0.33939754808570077</v>
      </c>
      <c r="AT851" s="25">
        <f t="shared" si="1004"/>
        <v>0.66060245191429923</v>
      </c>
      <c r="AU851" s="213">
        <v>0.37802418683869399</v>
      </c>
      <c r="AV851" s="213">
        <f t="shared" si="1039"/>
        <v>0.62197581316130601</v>
      </c>
      <c r="AW851" s="213">
        <v>0.42825994688729901</v>
      </c>
      <c r="AX851" s="213">
        <f t="shared" ref="AX851" si="1058">1-AW851</f>
        <v>0.57174005311270104</v>
      </c>
      <c r="AY851" s="213">
        <v>0.31817071733749502</v>
      </c>
      <c r="AZ851" s="213">
        <f t="shared" si="1050"/>
        <v>0.68182928266250498</v>
      </c>
      <c r="BA851" s="213">
        <f t="shared" si="1041"/>
        <v>0.36204581567932165</v>
      </c>
      <c r="BB851" s="213">
        <f t="shared" si="1042"/>
        <v>0.63795418432067841</v>
      </c>
      <c r="BC851" s="38">
        <v>0.35731359479140001</v>
      </c>
      <c r="BD851" s="38">
        <f t="shared" si="1043"/>
        <v>0.64268640520859999</v>
      </c>
      <c r="BE851" s="38">
        <v>0.413531984500566</v>
      </c>
      <c r="BF851" s="38">
        <f t="shared" si="1043"/>
        <v>0.58646801549943395</v>
      </c>
      <c r="BG851" s="38">
        <v>0.319173302831328</v>
      </c>
      <c r="BH851" s="38">
        <f t="shared" si="1044"/>
        <v>0.68082669716867206</v>
      </c>
      <c r="BI851" s="38">
        <v>0.35269929012287504</v>
      </c>
      <c r="BJ851" s="38">
        <v>0.64730070987712507</v>
      </c>
      <c r="BK851" s="39">
        <v>0.34904226264653698</v>
      </c>
      <c r="BL851" s="39">
        <f t="shared" si="1045"/>
        <v>0.65095773735346296</v>
      </c>
      <c r="BM851" s="39">
        <v>0.405449652999886</v>
      </c>
      <c r="BN851" s="39">
        <f t="shared" si="1046"/>
        <v>0.594550347000114</v>
      </c>
      <c r="BO851" s="39">
        <v>0.30884652538123403</v>
      </c>
      <c r="BP851" s="39">
        <f t="shared" si="1034"/>
        <v>0.69115347461876597</v>
      </c>
      <c r="BQ851" s="39">
        <v>0.34352592328576792</v>
      </c>
      <c r="BR851" s="39">
        <f t="shared" si="1047"/>
        <v>0.65647407671423208</v>
      </c>
      <c r="BS851" s="48">
        <v>0.92014723794485742</v>
      </c>
      <c r="BT851" s="49">
        <v>7.9852762055142607E-2</v>
      </c>
      <c r="BU851" s="219"/>
      <c r="CP851" s="21"/>
      <c r="CR851" s="21"/>
      <c r="CS851" s="22"/>
      <c r="CT851" s="22"/>
    </row>
    <row r="852" spans="38:98" x14ac:dyDescent="0.25">
      <c r="AL852" s="6">
        <v>845</v>
      </c>
      <c r="AM852" s="24">
        <v>0.362537269997669</v>
      </c>
      <c r="AN852" s="24">
        <f t="shared" si="1035"/>
        <v>0.637462730002331</v>
      </c>
      <c r="AO852" s="24">
        <v>0.40950304023867101</v>
      </c>
      <c r="AP852" s="24">
        <f t="shared" si="1036"/>
        <v>0.59049695976132899</v>
      </c>
      <c r="AQ852" s="24">
        <v>0.28935295686469598</v>
      </c>
      <c r="AR852" s="24">
        <f t="shared" si="1037"/>
        <v>0.71064704313530402</v>
      </c>
      <c r="AS852" s="24">
        <f t="shared" si="1038"/>
        <v>0.33967461311193187</v>
      </c>
      <c r="AT852" s="25">
        <f t="shared" si="1004"/>
        <v>0.66032538688806808</v>
      </c>
      <c r="AU852" s="213">
        <v>0.378288561395213</v>
      </c>
      <c r="AV852" s="213">
        <f t="shared" si="1039"/>
        <v>0.62171143860478706</v>
      </c>
      <c r="AW852" s="213">
        <v>0.42851164341313303</v>
      </c>
      <c r="AX852" s="213">
        <f t="shared" ref="AX852" si="1059">1-AW852</f>
        <v>0.57148835658686692</v>
      </c>
      <c r="AY852" s="213">
        <v>0.31851700573819802</v>
      </c>
      <c r="AZ852" s="213">
        <f t="shared" si="1050"/>
        <v>0.68148299426180192</v>
      </c>
      <c r="BA852" s="213">
        <f t="shared" si="1041"/>
        <v>0.3623449546571077</v>
      </c>
      <c r="BB852" s="213">
        <f t="shared" si="1042"/>
        <v>0.63765504534289219</v>
      </c>
      <c r="BC852" s="38">
        <v>0.35756577299921499</v>
      </c>
      <c r="BD852" s="38">
        <f t="shared" si="1043"/>
        <v>0.64243422700078501</v>
      </c>
      <c r="BE852" s="38">
        <v>0.41376745333638099</v>
      </c>
      <c r="BF852" s="38">
        <f t="shared" si="1043"/>
        <v>0.58623254666361901</v>
      </c>
      <c r="BG852" s="38">
        <v>0.319518503633828</v>
      </c>
      <c r="BH852" s="38">
        <f t="shared" si="1044"/>
        <v>0.68048149636617206</v>
      </c>
      <c r="BI852" s="38">
        <v>0.35299041556868516</v>
      </c>
      <c r="BJ852" s="38">
        <v>0.64700958443131484</v>
      </c>
      <c r="BK852" s="39">
        <v>0.34928909231347199</v>
      </c>
      <c r="BL852" s="39">
        <f t="shared" si="1045"/>
        <v>0.65071090768652806</v>
      </c>
      <c r="BM852" s="39">
        <v>0.40568378457144499</v>
      </c>
      <c r="BN852" s="39">
        <f t="shared" si="1046"/>
        <v>0.59431621542855506</v>
      </c>
      <c r="BO852" s="39">
        <v>0.30918087857479498</v>
      </c>
      <c r="BP852" s="39">
        <f t="shared" si="1034"/>
        <v>0.69081912142520507</v>
      </c>
      <c r="BQ852" s="39">
        <v>0.34381009321301437</v>
      </c>
      <c r="BR852" s="39">
        <f t="shared" si="1047"/>
        <v>0.65618990678698574</v>
      </c>
      <c r="BS852" s="48">
        <v>0.92023666894307354</v>
      </c>
      <c r="BT852" s="49">
        <v>7.9763331056926498E-2</v>
      </c>
      <c r="BU852" s="219"/>
      <c r="CP852" s="21"/>
      <c r="CR852" s="21"/>
      <c r="CS852" s="22"/>
      <c r="CT852" s="22"/>
    </row>
    <row r="853" spans="38:98" x14ac:dyDescent="0.25">
      <c r="AL853" s="6">
        <v>846</v>
      </c>
      <c r="AM853" s="24">
        <v>0.362790887214475</v>
      </c>
      <c r="AN853" s="24">
        <f t="shared" si="1035"/>
        <v>0.63720911278552506</v>
      </c>
      <c r="AO853" s="24">
        <v>0.40973195208783503</v>
      </c>
      <c r="AP853" s="24">
        <f t="shared" si="1036"/>
        <v>0.59026804791216492</v>
      </c>
      <c r="AQ853" s="24">
        <v>0.289669615352246</v>
      </c>
      <c r="AR853" s="24">
        <f t="shared" si="1037"/>
        <v>0.710330384647754</v>
      </c>
      <c r="AS853" s="24">
        <f t="shared" si="1038"/>
        <v>0.33995154707872244</v>
      </c>
      <c r="AT853" s="25">
        <f t="shared" si="1004"/>
        <v>0.66004845292127756</v>
      </c>
      <c r="AU853" s="213">
        <v>0.37855274562908697</v>
      </c>
      <c r="AV853" s="213">
        <f t="shared" si="1039"/>
        <v>0.62144725437091308</v>
      </c>
      <c r="AW853" s="213">
        <v>0.42876315730088199</v>
      </c>
      <c r="AX853" s="213">
        <f t="shared" ref="AX853" si="1060">1-AW853</f>
        <v>0.57123684269911801</v>
      </c>
      <c r="AY853" s="213">
        <v>0.318863155828911</v>
      </c>
      <c r="AZ853" s="213">
        <f t="shared" si="1050"/>
        <v>0.681136844171089</v>
      </c>
      <c r="BA853" s="213">
        <f t="shared" si="1041"/>
        <v>0.36264392900551889</v>
      </c>
      <c r="BB853" s="213">
        <f t="shared" si="1042"/>
        <v>0.63735607099448122</v>
      </c>
      <c r="BC853" s="38">
        <v>0.357817750388913</v>
      </c>
      <c r="BD853" s="38">
        <f t="shared" si="1043"/>
        <v>0.64218224961108694</v>
      </c>
      <c r="BE853" s="38">
        <v>0.41400276482783899</v>
      </c>
      <c r="BF853" s="38">
        <f t="shared" si="1043"/>
        <v>0.58599723517216096</v>
      </c>
      <c r="BG853" s="38">
        <v>0.31986359114005802</v>
      </c>
      <c r="BH853" s="38">
        <f t="shared" si="1044"/>
        <v>0.68013640885994198</v>
      </c>
      <c r="BI853" s="38">
        <v>0.3532813904553927</v>
      </c>
      <c r="BJ853" s="38">
        <v>0.64671860954460736</v>
      </c>
      <c r="BK853" s="39">
        <v>0.349535770194357</v>
      </c>
      <c r="BL853" s="39">
        <f t="shared" si="1045"/>
        <v>0.650464229805643</v>
      </c>
      <c r="BM853" s="39">
        <v>0.40591778260503403</v>
      </c>
      <c r="BN853" s="39">
        <f t="shared" si="1046"/>
        <v>0.59408221739496603</v>
      </c>
      <c r="BO853" s="39">
        <v>0.30951510764915902</v>
      </c>
      <c r="BP853" s="39">
        <f t="shared" si="1034"/>
        <v>0.69048489235084098</v>
      </c>
      <c r="BQ853" s="39">
        <v>0.34409412827802166</v>
      </c>
      <c r="BR853" s="39">
        <f t="shared" si="1047"/>
        <v>0.65590587172197834</v>
      </c>
      <c r="BS853" s="48">
        <v>0.92032589491793604</v>
      </c>
      <c r="BT853" s="49">
        <v>7.9674105082063906E-2</v>
      </c>
      <c r="BU853" s="219"/>
      <c r="CP853" s="21"/>
      <c r="CR853" s="21"/>
      <c r="CS853" s="22"/>
      <c r="CT853" s="22"/>
    </row>
    <row r="854" spans="38:98" x14ac:dyDescent="0.25">
      <c r="AL854" s="6">
        <v>847</v>
      </c>
      <c r="AM854" s="24">
        <v>0.36304437602716999</v>
      </c>
      <c r="AN854" s="24">
        <f t="shared" si="1035"/>
        <v>0.63695562397283001</v>
      </c>
      <c r="AO854" s="24">
        <v>0.40996067555510302</v>
      </c>
      <c r="AP854" s="24">
        <f t="shared" si="1036"/>
        <v>0.59003932444489693</v>
      </c>
      <c r="AQ854" s="24">
        <v>0.28998616921362502</v>
      </c>
      <c r="AR854" s="24">
        <f t="shared" si="1037"/>
        <v>0.71001383078637503</v>
      </c>
      <c r="AS854" s="24">
        <f t="shared" si="1038"/>
        <v>0.34022834978436389</v>
      </c>
      <c r="AT854" s="25">
        <f t="shared" si="1004"/>
        <v>0.65977165021563611</v>
      </c>
      <c r="AU854" s="213">
        <v>0.37881673975684399</v>
      </c>
      <c r="AV854" s="213">
        <f t="shared" si="1039"/>
        <v>0.62118326024315595</v>
      </c>
      <c r="AW854" s="213">
        <v>0.42901448884620103</v>
      </c>
      <c r="AX854" s="213">
        <f t="shared" ref="AX854" si="1061">1-AW854</f>
        <v>0.57098551115379892</v>
      </c>
      <c r="AY854" s="213">
        <v>0.31920916741615002</v>
      </c>
      <c r="AZ854" s="213">
        <f t="shared" si="1050"/>
        <v>0.68079083258384998</v>
      </c>
      <c r="BA854" s="213">
        <f t="shared" si="1041"/>
        <v>0.3629427387706769</v>
      </c>
      <c r="BB854" s="213">
        <f t="shared" si="1042"/>
        <v>0.63705726122932305</v>
      </c>
      <c r="BC854" s="38">
        <v>0.35806952820843302</v>
      </c>
      <c r="BD854" s="38">
        <f t="shared" si="1043"/>
        <v>0.64193047179156704</v>
      </c>
      <c r="BE854" s="38">
        <v>0.41423792000161003</v>
      </c>
      <c r="BF854" s="38">
        <f t="shared" si="1043"/>
        <v>0.58576207999839003</v>
      </c>
      <c r="BG854" s="38">
        <v>0.32020856608243498</v>
      </c>
      <c r="BH854" s="38">
        <f t="shared" si="1044"/>
        <v>0.67979143391756502</v>
      </c>
      <c r="BI854" s="38">
        <v>0.35357221574290465</v>
      </c>
      <c r="BJ854" s="38">
        <v>0.64642778425709546</v>
      </c>
      <c r="BK854" s="39">
        <v>0.349782298363573</v>
      </c>
      <c r="BL854" s="39">
        <f t="shared" si="1045"/>
        <v>0.650217701636427</v>
      </c>
      <c r="BM854" s="39">
        <v>0.40615164813235699</v>
      </c>
      <c r="BN854" s="39">
        <f t="shared" si="1046"/>
        <v>0.59384835186764295</v>
      </c>
      <c r="BO854" s="39">
        <v>0.30984921340187899</v>
      </c>
      <c r="BP854" s="39">
        <f t="shared" si="1034"/>
        <v>0.69015078659812101</v>
      </c>
      <c r="BQ854" s="39">
        <v>0.34437802972801407</v>
      </c>
      <c r="BR854" s="39">
        <f t="shared" si="1047"/>
        <v>0.65562197027198588</v>
      </c>
      <c r="BS854" s="48">
        <v>0.92041491648215312</v>
      </c>
      <c r="BT854" s="49">
        <v>7.9585083517846905E-2</v>
      </c>
      <c r="BU854" s="219"/>
      <c r="CP854" s="21"/>
      <c r="CR854" s="21"/>
      <c r="CS854" s="22"/>
      <c r="CT854" s="22"/>
    </row>
    <row r="855" spans="38:98" x14ac:dyDescent="0.25">
      <c r="AL855" s="6">
        <v>848</v>
      </c>
      <c r="AM855" s="24">
        <v>0.36329773591753101</v>
      </c>
      <c r="AN855" s="24">
        <f t="shared" si="1035"/>
        <v>0.63670226408246899</v>
      </c>
      <c r="AO855" s="24">
        <v>0.41018921107413098</v>
      </c>
      <c r="AP855" s="24">
        <f t="shared" si="1036"/>
        <v>0.58981078892586902</v>
      </c>
      <c r="AQ855" s="24">
        <v>0.29030261814274899</v>
      </c>
      <c r="AR855" s="24">
        <f t="shared" si="1037"/>
        <v>0.70969738185725095</v>
      </c>
      <c r="AS855" s="24">
        <f t="shared" si="1038"/>
        <v>0.3405050210271493</v>
      </c>
      <c r="AT855" s="25">
        <f t="shared" si="1004"/>
        <v>0.6594949789728507</v>
      </c>
      <c r="AU855" s="213">
        <v>0.37908054399501701</v>
      </c>
      <c r="AV855" s="213">
        <f t="shared" si="1039"/>
        <v>0.62091945600498299</v>
      </c>
      <c r="AW855" s="213">
        <v>0.42926563834474502</v>
      </c>
      <c r="AX855" s="213">
        <f t="shared" ref="AX855" si="1062">1-AW855</f>
        <v>0.57073436165525493</v>
      </c>
      <c r="AY855" s="213">
        <v>0.319555040306432</v>
      </c>
      <c r="AZ855" s="213">
        <f t="shared" si="1050"/>
        <v>0.680444959693568</v>
      </c>
      <c r="BA855" s="213">
        <f t="shared" si="1041"/>
        <v>0.36324138399870537</v>
      </c>
      <c r="BB855" s="213">
        <f t="shared" si="1042"/>
        <v>0.63675861600129469</v>
      </c>
      <c r="BC855" s="38">
        <v>0.35832110770571401</v>
      </c>
      <c r="BD855" s="38">
        <f t="shared" si="1043"/>
        <v>0.64167889229428599</v>
      </c>
      <c r="BE855" s="38">
        <v>0.41447291988435903</v>
      </c>
      <c r="BF855" s="38">
        <f t="shared" si="1043"/>
        <v>0.58552708011564092</v>
      </c>
      <c r="BG855" s="38">
        <v>0.32055342919337998</v>
      </c>
      <c r="BH855" s="38">
        <f t="shared" si="1044"/>
        <v>0.67944657080661996</v>
      </c>
      <c r="BI855" s="38">
        <v>0.35386289239112872</v>
      </c>
      <c r="BJ855" s="38">
        <v>0.64613710760887133</v>
      </c>
      <c r="BK855" s="39">
        <v>0.35002867889550199</v>
      </c>
      <c r="BL855" s="39">
        <f t="shared" si="1045"/>
        <v>0.64997132110449796</v>
      </c>
      <c r="BM855" s="39">
        <v>0.40638538218511699</v>
      </c>
      <c r="BN855" s="39">
        <f t="shared" si="1046"/>
        <v>0.59361461781488301</v>
      </c>
      <c r="BO855" s="39">
        <v>0.31018319663050797</v>
      </c>
      <c r="BP855" s="39">
        <f t="shared" si="1034"/>
        <v>0.68981680336949203</v>
      </c>
      <c r="BQ855" s="39">
        <v>0.34466179881021619</v>
      </c>
      <c r="BR855" s="39">
        <f t="shared" si="1047"/>
        <v>0.65533820118978381</v>
      </c>
      <c r="BS855" s="48">
        <v>0.92050373424843213</v>
      </c>
      <c r="BT855" s="49">
        <v>7.9496265751567902E-2</v>
      </c>
      <c r="BU855" s="219"/>
      <c r="CP855" s="21"/>
      <c r="CR855" s="21"/>
      <c r="CS855" s="22"/>
      <c r="CT855" s="22"/>
    </row>
    <row r="856" spans="38:98" x14ac:dyDescent="0.25">
      <c r="AL856" s="6">
        <v>849</v>
      </c>
      <c r="AM856" s="24">
        <v>0.36355096636733297</v>
      </c>
      <c r="AN856" s="24">
        <f t="shared" si="1035"/>
        <v>0.63644903363266703</v>
      </c>
      <c r="AO856" s="24">
        <v>0.41041755907857902</v>
      </c>
      <c r="AP856" s="24">
        <f t="shared" si="1036"/>
        <v>0.58958244092142098</v>
      </c>
      <c r="AQ856" s="24">
        <v>0.29061896183353397</v>
      </c>
      <c r="AR856" s="24">
        <f t="shared" si="1037"/>
        <v>0.70938103816646603</v>
      </c>
      <c r="AS856" s="24">
        <f t="shared" si="1038"/>
        <v>0.34078156060537201</v>
      </c>
      <c r="AT856" s="25">
        <f t="shared" si="1004"/>
        <v>0.65921843939462799</v>
      </c>
      <c r="AU856" s="213">
        <v>0.37934415856013598</v>
      </c>
      <c r="AV856" s="213">
        <f t="shared" si="1039"/>
        <v>0.62065584143986396</v>
      </c>
      <c r="AW856" s="213">
        <v>0.42951660609216902</v>
      </c>
      <c r="AX856" s="213">
        <f t="shared" ref="AX856" si="1063">1-AW856</f>
        <v>0.57048339390783098</v>
      </c>
      <c r="AY856" s="213">
        <v>0.31990077430627201</v>
      </c>
      <c r="AZ856" s="213">
        <f t="shared" si="1050"/>
        <v>0.68009922569372794</v>
      </c>
      <c r="BA856" s="213">
        <f t="shared" si="1041"/>
        <v>0.36353986473572619</v>
      </c>
      <c r="BB856" s="213">
        <f t="shared" si="1042"/>
        <v>0.63646013526427381</v>
      </c>
      <c r="BC856" s="38">
        <v>0.35857249012869602</v>
      </c>
      <c r="BD856" s="38">
        <f t="shared" si="1043"/>
        <v>0.64142750987130404</v>
      </c>
      <c r="BE856" s="38">
        <v>0.41470776550275501</v>
      </c>
      <c r="BF856" s="38">
        <f t="shared" si="1043"/>
        <v>0.58529223449724499</v>
      </c>
      <c r="BG856" s="38">
        <v>0.32089818120531099</v>
      </c>
      <c r="BH856" s="38">
        <f t="shared" si="1044"/>
        <v>0.67910181879468901</v>
      </c>
      <c r="BI856" s="38">
        <v>0.35415342135997252</v>
      </c>
      <c r="BJ856" s="38">
        <v>0.64584657864002759</v>
      </c>
      <c r="BK856" s="39">
        <v>0.35027491386452397</v>
      </c>
      <c r="BL856" s="39">
        <f t="shared" si="1045"/>
        <v>0.64972508613547597</v>
      </c>
      <c r="BM856" s="39">
        <v>0.40661898579501798</v>
      </c>
      <c r="BN856" s="39">
        <f t="shared" si="1046"/>
        <v>0.59338101420498202</v>
      </c>
      <c r="BO856" s="39">
        <v>0.310517058132599</v>
      </c>
      <c r="BP856" s="39">
        <f t="shared" si="1034"/>
        <v>0.689482941867401</v>
      </c>
      <c r="BQ856" s="39">
        <v>0.34494543677185208</v>
      </c>
      <c r="BR856" s="39">
        <f t="shared" si="1047"/>
        <v>0.65505456322814792</v>
      </c>
      <c r="BS856" s="48">
        <v>0.92059234882948093</v>
      </c>
      <c r="BT856" s="49">
        <v>7.9407651170519095E-2</v>
      </c>
      <c r="BU856" s="219"/>
      <c r="CP856" s="21"/>
      <c r="CR856" s="21"/>
      <c r="CS856" s="22"/>
      <c r="CT856" s="22"/>
    </row>
    <row r="857" spans="38:98" x14ac:dyDescent="0.25">
      <c r="AL857" s="6">
        <v>850</v>
      </c>
      <c r="AM857" s="24">
        <v>0.36380406685835098</v>
      </c>
      <c r="AN857" s="24">
        <f t="shared" si="1035"/>
        <v>0.63619593314164902</v>
      </c>
      <c r="AO857" s="24">
        <v>0.41064572000210497</v>
      </c>
      <c r="AP857" s="24">
        <f t="shared" si="1036"/>
        <v>0.58935427999789503</v>
      </c>
      <c r="AQ857" s="24">
        <v>0.29093519997989398</v>
      </c>
      <c r="AR857" s="24">
        <f t="shared" si="1037"/>
        <v>0.70906480002010608</v>
      </c>
      <c r="AS857" s="24">
        <f t="shared" si="1038"/>
        <v>0.34105796831732421</v>
      </c>
      <c r="AT857" s="25">
        <f t="shared" si="1004"/>
        <v>0.65894203168267595</v>
      </c>
      <c r="AU857" s="213">
        <v>0.37960758366872999</v>
      </c>
      <c r="AV857" s="213">
        <f t="shared" si="1039"/>
        <v>0.62039241633126996</v>
      </c>
      <c r="AW857" s="213">
        <v>0.42976739238412798</v>
      </c>
      <c r="AX857" s="213">
        <f t="shared" ref="AX857" si="1064">1-AW857</f>
        <v>0.57023260761587202</v>
      </c>
      <c r="AY857" s="213">
        <v>0.32024636922218702</v>
      </c>
      <c r="AZ857" s="213">
        <f t="shared" si="1050"/>
        <v>0.67975363077781292</v>
      </c>
      <c r="BA857" s="213">
        <f t="shared" si="1041"/>
        <v>0.36383818102786181</v>
      </c>
      <c r="BB857" s="213">
        <f t="shared" si="1042"/>
        <v>0.63616181897213819</v>
      </c>
      <c r="BC857" s="38">
        <v>0.35882367672531601</v>
      </c>
      <c r="BD857" s="38">
        <f t="shared" si="1043"/>
        <v>0.64117632327468399</v>
      </c>
      <c r="BE857" s="38">
        <v>0.41494245788346601</v>
      </c>
      <c r="BF857" s="38">
        <f t="shared" si="1043"/>
        <v>0.58505754211653405</v>
      </c>
      <c r="BG857" s="38">
        <v>0.32124282285064798</v>
      </c>
      <c r="BH857" s="38">
        <f t="shared" si="1044"/>
        <v>0.67875717714935202</v>
      </c>
      <c r="BI857" s="38">
        <v>0.35444380360934324</v>
      </c>
      <c r="BJ857" s="38">
        <v>0.64555619639065687</v>
      </c>
      <c r="BK857" s="39">
        <v>0.35052100534502301</v>
      </c>
      <c r="BL857" s="39">
        <f t="shared" si="1045"/>
        <v>0.64947899465497705</v>
      </c>
      <c r="BM857" s="39">
        <v>0.40685245999376302</v>
      </c>
      <c r="BN857" s="39">
        <f t="shared" si="1046"/>
        <v>0.59314754000623693</v>
      </c>
      <c r="BO857" s="39">
        <v>0.31085079870570498</v>
      </c>
      <c r="BP857" s="39">
        <f t="shared" si="1034"/>
        <v>0.68914920129429502</v>
      </c>
      <c r="BQ857" s="39">
        <v>0.34522894486014688</v>
      </c>
      <c r="BR857" s="39">
        <f t="shared" si="1047"/>
        <v>0.65477105513985312</v>
      </c>
      <c r="BS857" s="48">
        <v>0.92068076083800721</v>
      </c>
      <c r="BT857" s="49">
        <v>7.9319239161992794E-2</v>
      </c>
      <c r="BU857" s="219"/>
      <c r="CP857" s="21"/>
      <c r="CR857" s="21"/>
      <c r="CS857" s="22"/>
      <c r="CT857" s="22"/>
    </row>
    <row r="858" spans="38:98" x14ac:dyDescent="0.25">
      <c r="AL858" s="6">
        <v>851</v>
      </c>
      <c r="AM858" s="24">
        <v>0.36405703687236202</v>
      </c>
      <c r="AN858" s="24">
        <f t="shared" si="1035"/>
        <v>0.63594296312763798</v>
      </c>
      <c r="AO858" s="24">
        <v>0.41087369427836501</v>
      </c>
      <c r="AP858" s="24">
        <f t="shared" si="1036"/>
        <v>0.58912630572163494</v>
      </c>
      <c r="AQ858" s="24">
        <v>0.29125133227574601</v>
      </c>
      <c r="AR858" s="24">
        <f t="shared" si="1037"/>
        <v>0.70874866772425404</v>
      </c>
      <c r="AS858" s="24">
        <f t="shared" si="1038"/>
        <v>0.34133424396129936</v>
      </c>
      <c r="AT858" s="25">
        <f t="shared" si="1004"/>
        <v>0.65866575603870059</v>
      </c>
      <c r="AU858" s="213">
        <v>0.37987081953732998</v>
      </c>
      <c r="AV858" s="213">
        <f t="shared" si="1039"/>
        <v>0.62012918046267007</v>
      </c>
      <c r="AW858" s="213">
        <v>0.43001799751627801</v>
      </c>
      <c r="AX858" s="213">
        <f t="shared" ref="AX858" si="1065">1-AW858</f>
        <v>0.56998200248372199</v>
      </c>
      <c r="AY858" s="213">
        <v>0.32059182486069299</v>
      </c>
      <c r="AZ858" s="213">
        <f t="shared" si="1050"/>
        <v>0.67940817513930707</v>
      </c>
      <c r="BA858" s="213">
        <f t="shared" si="1041"/>
        <v>0.36413633292123504</v>
      </c>
      <c r="BB858" s="213">
        <f t="shared" si="1042"/>
        <v>0.63586366707876507</v>
      </c>
      <c r="BC858" s="38">
        <v>0.35907466874351301</v>
      </c>
      <c r="BD858" s="38">
        <f t="shared" si="1043"/>
        <v>0.64092533125648699</v>
      </c>
      <c r="BE858" s="38">
        <v>0.415176998053157</v>
      </c>
      <c r="BF858" s="38">
        <f t="shared" si="1043"/>
        <v>0.584823001946843</v>
      </c>
      <c r="BG858" s="38">
        <v>0.32158735486180801</v>
      </c>
      <c r="BH858" s="38">
        <f t="shared" si="1044"/>
        <v>0.67841264513819199</v>
      </c>
      <c r="BI858" s="38">
        <v>0.35473404009914689</v>
      </c>
      <c r="BJ858" s="38">
        <v>0.64526595990085323</v>
      </c>
      <c r="BK858" s="39">
        <v>0.35076695541137898</v>
      </c>
      <c r="BL858" s="39">
        <f t="shared" si="1045"/>
        <v>0.64923304458862097</v>
      </c>
      <c r="BM858" s="39">
        <v>0.40708580581305498</v>
      </c>
      <c r="BN858" s="39">
        <f t="shared" si="1046"/>
        <v>0.59291419418694502</v>
      </c>
      <c r="BO858" s="39">
        <v>0.31118441914738099</v>
      </c>
      <c r="BP858" s="39">
        <f t="shared" si="1034"/>
        <v>0.68881558085261907</v>
      </c>
      <c r="BQ858" s="39">
        <v>0.34551232432232537</v>
      </c>
      <c r="BR858" s="39">
        <f t="shared" si="1047"/>
        <v>0.65448767567767474</v>
      </c>
      <c r="BS858" s="48">
        <v>0.92076897088671883</v>
      </c>
      <c r="BT858" s="42">
        <v>7.9231029113281198E-2</v>
      </c>
      <c r="BU858" s="219"/>
      <c r="CP858" s="21"/>
      <c r="CR858" s="21"/>
      <c r="CS858" s="22"/>
      <c r="CT858" s="22"/>
    </row>
    <row r="859" spans="38:98" x14ac:dyDescent="0.25">
      <c r="AL859" s="6">
        <v>852</v>
      </c>
      <c r="AM859" s="24">
        <v>0.364309875891139</v>
      </c>
      <c r="AN859" s="24">
        <f t="shared" si="1035"/>
        <v>0.63569012410886105</v>
      </c>
      <c r="AO859" s="24">
        <v>0.41110148234101801</v>
      </c>
      <c r="AP859" s="24">
        <f t="shared" si="1036"/>
        <v>0.58889851765898205</v>
      </c>
      <c r="AQ859" s="24">
        <v>0.29156735841500497</v>
      </c>
      <c r="AR859" s="24">
        <f t="shared" si="1037"/>
        <v>0.70843264158499508</v>
      </c>
      <c r="AS859" s="24">
        <f t="shared" si="1038"/>
        <v>0.34161038733558952</v>
      </c>
      <c r="AT859" s="25">
        <f t="shared" si="1004"/>
        <v>0.65838961266441054</v>
      </c>
      <c r="AU859" s="213">
        <v>0.38013386638246799</v>
      </c>
      <c r="AV859" s="213">
        <f t="shared" si="1039"/>
        <v>0.61986613361753196</v>
      </c>
      <c r="AW859" s="213">
        <v>0.43026842178427399</v>
      </c>
      <c r="AX859" s="213">
        <f t="shared" ref="AX859" si="1066">1-AW859</f>
        <v>0.56973157821572595</v>
      </c>
      <c r="AY859" s="213">
        <v>0.32093714102830601</v>
      </c>
      <c r="AZ859" s="213">
        <f t="shared" si="1050"/>
        <v>0.67906285897169405</v>
      </c>
      <c r="BA859" s="213">
        <f t="shared" si="1041"/>
        <v>0.36443432046196889</v>
      </c>
      <c r="BB859" s="213">
        <f t="shared" si="1042"/>
        <v>0.63556567953803111</v>
      </c>
      <c r="BC859" s="38">
        <v>0.35932546743122801</v>
      </c>
      <c r="BD859" s="38">
        <f t="shared" si="1043"/>
        <v>0.64067453256877194</v>
      </c>
      <c r="BE859" s="38">
        <v>0.415411387038498</v>
      </c>
      <c r="BF859" s="38">
        <f t="shared" si="1043"/>
        <v>0.584588612961502</v>
      </c>
      <c r="BG859" s="38">
        <v>0.32193177797121197</v>
      </c>
      <c r="BH859" s="38">
        <f t="shared" si="1044"/>
        <v>0.67806822202878803</v>
      </c>
      <c r="BI859" s="38">
        <v>0.35502413178929271</v>
      </c>
      <c r="BJ859" s="38">
        <v>0.64497586821070718</v>
      </c>
      <c r="BK859" s="39">
        <v>0.351012766137973</v>
      </c>
      <c r="BL859" s="39">
        <f t="shared" si="1045"/>
        <v>0.64898723386202706</v>
      </c>
      <c r="BM859" s="39">
        <v>0.40731902428459998</v>
      </c>
      <c r="BN859" s="39">
        <f t="shared" si="1046"/>
        <v>0.59268097571540002</v>
      </c>
      <c r="BO859" s="39">
        <v>0.31151792025517799</v>
      </c>
      <c r="BP859" s="39">
        <f t="shared" si="1034"/>
        <v>0.68848207974482201</v>
      </c>
      <c r="BQ859" s="39">
        <v>0.34579557640561154</v>
      </c>
      <c r="BR859" s="39">
        <f t="shared" si="1047"/>
        <v>0.65420442359438846</v>
      </c>
      <c r="BS859" s="48">
        <v>0.92085697958832335</v>
      </c>
      <c r="BT859" s="49">
        <v>7.9143020411676604E-2</v>
      </c>
      <c r="BU859" s="219"/>
      <c r="CP859" s="21"/>
      <c r="CR859" s="21"/>
      <c r="CS859" s="22"/>
      <c r="CT859" s="22"/>
    </row>
    <row r="860" spans="38:98" x14ac:dyDescent="0.25">
      <c r="AL860" s="6">
        <v>853</v>
      </c>
      <c r="AM860" s="24">
        <v>0.36456258339645797</v>
      </c>
      <c r="AN860" s="24">
        <f t="shared" si="1035"/>
        <v>0.63543741660354203</v>
      </c>
      <c r="AO860" s="24">
        <v>0.41132908462372297</v>
      </c>
      <c r="AP860" s="24">
        <f t="shared" si="1036"/>
        <v>0.58867091537627703</v>
      </c>
      <c r="AQ860" s="24">
        <v>0.29188327809158499</v>
      </c>
      <c r="AR860" s="24">
        <f t="shared" si="1037"/>
        <v>0.70811672190841501</v>
      </c>
      <c r="AS860" s="24">
        <f t="shared" si="1038"/>
        <v>0.34188639823848732</v>
      </c>
      <c r="AT860" s="25">
        <f t="shared" si="1004"/>
        <v>0.65811360176151257</v>
      </c>
      <c r="AU860" s="213">
        <v>0.38039672442067302</v>
      </c>
      <c r="AV860" s="213">
        <f t="shared" si="1039"/>
        <v>0.61960327557932704</v>
      </c>
      <c r="AW860" s="213">
        <v>0.43051866548377099</v>
      </c>
      <c r="AX860" s="213">
        <f t="shared" ref="AX860" si="1067">1-AW860</f>
        <v>0.56948133451622907</v>
      </c>
      <c r="AY860" s="213">
        <v>0.32128231753154302</v>
      </c>
      <c r="AZ860" s="213">
        <f t="shared" si="1050"/>
        <v>0.67871768246845698</v>
      </c>
      <c r="BA860" s="213">
        <f t="shared" si="1041"/>
        <v>0.36473214369618578</v>
      </c>
      <c r="BB860" s="213">
        <f t="shared" si="1042"/>
        <v>0.63526785630381433</v>
      </c>
      <c r="BC860" s="38">
        <v>0.35957607403639702</v>
      </c>
      <c r="BD860" s="38">
        <f t="shared" si="1043"/>
        <v>0.64042392596360298</v>
      </c>
      <c r="BE860" s="38">
        <v>0.415645625866155</v>
      </c>
      <c r="BF860" s="38">
        <f t="shared" si="1043"/>
        <v>0.58435437413384506</v>
      </c>
      <c r="BG860" s="38">
        <v>0.32227609291127801</v>
      </c>
      <c r="BH860" s="38">
        <f t="shared" si="1044"/>
        <v>0.67772390708872199</v>
      </c>
      <c r="BI860" s="38">
        <v>0.35531407963968664</v>
      </c>
      <c r="BJ860" s="38">
        <v>0.64468592036031347</v>
      </c>
      <c r="BK860" s="39">
        <v>0.35125843959918801</v>
      </c>
      <c r="BL860" s="39">
        <f t="shared" si="1045"/>
        <v>0.64874156040081199</v>
      </c>
      <c r="BM860" s="39">
        <v>0.40755211644009898</v>
      </c>
      <c r="BN860" s="39">
        <f t="shared" si="1046"/>
        <v>0.59244788355990097</v>
      </c>
      <c r="BO860" s="39">
        <v>0.31185130282665102</v>
      </c>
      <c r="BP860" s="39">
        <f t="shared" si="1034"/>
        <v>0.68814869717334903</v>
      </c>
      <c r="BQ860" s="39">
        <v>0.34607870235723054</v>
      </c>
      <c r="BR860" s="39">
        <f t="shared" si="1047"/>
        <v>0.65392129764276952</v>
      </c>
      <c r="BS860" s="48">
        <v>0.92094478755552867</v>
      </c>
      <c r="BT860" s="49">
        <v>7.9055212444471307E-2</v>
      </c>
      <c r="BU860" s="219"/>
      <c r="CP860" s="21"/>
      <c r="CR860" s="21"/>
      <c r="CS860" s="22"/>
      <c r="CT860" s="22"/>
    </row>
    <row r="861" spans="38:98" x14ac:dyDescent="0.25">
      <c r="AL861" s="6">
        <v>854</v>
      </c>
      <c r="AM861" s="24">
        <v>0.36481515887009602</v>
      </c>
      <c r="AN861" s="24">
        <f t="shared" si="1035"/>
        <v>0.63518484112990392</v>
      </c>
      <c r="AO861" s="24">
        <v>0.41155650156013601</v>
      </c>
      <c r="AP861" s="24">
        <f t="shared" si="1036"/>
        <v>0.58844349843986399</v>
      </c>
      <c r="AQ861" s="24">
        <v>0.292199090999403</v>
      </c>
      <c r="AR861" s="24">
        <f t="shared" si="1037"/>
        <v>0.707800909000597</v>
      </c>
      <c r="AS861" s="24">
        <f t="shared" si="1038"/>
        <v>0.34216227646828645</v>
      </c>
      <c r="AT861" s="25">
        <f t="shared" si="1004"/>
        <v>0.65783772353171355</v>
      </c>
      <c r="AU861" s="213">
        <v>0.38065939386847503</v>
      </c>
      <c r="AV861" s="213">
        <f t="shared" si="1039"/>
        <v>0.61934060613152497</v>
      </c>
      <c r="AW861" s="213">
        <v>0.430768728910424</v>
      </c>
      <c r="AX861" s="213">
        <f t="shared" ref="AX861" si="1068">1-AW861</f>
        <v>0.56923127108957594</v>
      </c>
      <c r="AY861" s="213">
        <v>0.32162735417691801</v>
      </c>
      <c r="AZ861" s="213">
        <f t="shared" si="1050"/>
        <v>0.67837264582308199</v>
      </c>
      <c r="BA861" s="213">
        <f t="shared" si="1041"/>
        <v>0.36502980267000706</v>
      </c>
      <c r="BB861" s="213">
        <f t="shared" si="1042"/>
        <v>0.63497019732999294</v>
      </c>
      <c r="BC861" s="38">
        <v>0.35982648980696103</v>
      </c>
      <c r="BD861" s="38">
        <f t="shared" si="1043"/>
        <v>0.64017351019303903</v>
      </c>
      <c r="BE861" s="38">
        <v>0.41587971556279701</v>
      </c>
      <c r="BF861" s="38">
        <f t="shared" si="1043"/>
        <v>0.58412028443720299</v>
      </c>
      <c r="BG861" s="38">
        <v>0.32262030041442502</v>
      </c>
      <c r="BH861" s="38">
        <f t="shared" si="1044"/>
        <v>0.67737969958557498</v>
      </c>
      <c r="BI861" s="38">
        <v>0.35560388461023673</v>
      </c>
      <c r="BJ861" s="38">
        <v>0.64439611538976327</v>
      </c>
      <c r="BK861" s="39">
        <v>0.35150397786940402</v>
      </c>
      <c r="BL861" s="39">
        <f t="shared" si="1045"/>
        <v>0.64849602213059598</v>
      </c>
      <c r="BM861" s="39">
        <v>0.40778508331125801</v>
      </c>
      <c r="BN861" s="39">
        <f t="shared" si="1046"/>
        <v>0.59221491668874204</v>
      </c>
      <c r="BO861" s="39">
        <v>0.31218456765935299</v>
      </c>
      <c r="BP861" s="39">
        <f t="shared" si="1034"/>
        <v>0.68781543234064701</v>
      </c>
      <c r="BQ861" s="39">
        <v>0.34636170342440697</v>
      </c>
      <c r="BR861" s="39">
        <f t="shared" si="1047"/>
        <v>0.65363829657559314</v>
      </c>
      <c r="BS861" s="48">
        <v>0.92103239540104265</v>
      </c>
      <c r="BT861" s="49">
        <v>7.8967604598957394E-2</v>
      </c>
      <c r="BU861" s="219"/>
      <c r="CP861" s="21"/>
      <c r="CR861" s="21"/>
      <c r="CS861" s="22"/>
      <c r="CT861" s="22"/>
    </row>
    <row r="862" spans="38:98" x14ac:dyDescent="0.25">
      <c r="AL862" s="6">
        <v>855</v>
      </c>
      <c r="AM862" s="24">
        <v>0.36506760179382702</v>
      </c>
      <c r="AN862" s="24">
        <f t="shared" si="1035"/>
        <v>0.63493239820617298</v>
      </c>
      <c r="AO862" s="24">
        <v>0.41178373358391601</v>
      </c>
      <c r="AP862" s="24">
        <f t="shared" si="1036"/>
        <v>0.58821626641608393</v>
      </c>
      <c r="AQ862" s="24">
        <v>0.29251479683237402</v>
      </c>
      <c r="AR862" s="24">
        <f t="shared" si="1037"/>
        <v>0.70748520316762598</v>
      </c>
      <c r="AS862" s="24">
        <f t="shared" si="1038"/>
        <v>0.34243802182327909</v>
      </c>
      <c r="AT862" s="25">
        <f t="shared" si="1004"/>
        <v>0.65756197817672091</v>
      </c>
      <c r="AU862" s="213">
        <v>0.38092187494240598</v>
      </c>
      <c r="AV862" s="213">
        <f t="shared" si="1039"/>
        <v>0.61907812505759408</v>
      </c>
      <c r="AW862" s="213">
        <v>0.43101861235988898</v>
      </c>
      <c r="AX862" s="213">
        <f t="shared" ref="AX862" si="1069">1-AW862</f>
        <v>0.56898138764011108</v>
      </c>
      <c r="AY862" s="213">
        <v>0.32197225077094899</v>
      </c>
      <c r="AZ862" s="213">
        <f t="shared" si="1050"/>
        <v>0.67802774922905096</v>
      </c>
      <c r="BA862" s="213">
        <f t="shared" si="1041"/>
        <v>0.36532729742955689</v>
      </c>
      <c r="BB862" s="213">
        <f t="shared" si="1042"/>
        <v>0.63467270257044328</v>
      </c>
      <c r="BC862" s="38">
        <v>0.360076715990858</v>
      </c>
      <c r="BD862" s="38">
        <f t="shared" si="1043"/>
        <v>0.639923284009142</v>
      </c>
      <c r="BE862" s="38">
        <v>0.41611365715509002</v>
      </c>
      <c r="BF862" s="38">
        <f t="shared" si="1043"/>
        <v>0.58388634284490992</v>
      </c>
      <c r="BG862" s="38">
        <v>0.32296440121307401</v>
      </c>
      <c r="BH862" s="38">
        <f t="shared" si="1044"/>
        <v>0.67703559878692599</v>
      </c>
      <c r="BI862" s="38">
        <v>0.35589354766085074</v>
      </c>
      <c r="BJ862" s="38">
        <v>0.64410645233914932</v>
      </c>
      <c r="BK862" s="39">
        <v>0.35174938302300401</v>
      </c>
      <c r="BL862" s="39">
        <f t="shared" si="1045"/>
        <v>0.64825061697699593</v>
      </c>
      <c r="BM862" s="39">
        <v>0.40801792592977798</v>
      </c>
      <c r="BN862" s="39">
        <f t="shared" si="1046"/>
        <v>0.59198207407022196</v>
      </c>
      <c r="BO862" s="39">
        <v>0.31251771555083602</v>
      </c>
      <c r="BP862" s="39">
        <f t="shared" si="1034"/>
        <v>0.68748228444916393</v>
      </c>
      <c r="BQ862" s="39">
        <v>0.34664458085436478</v>
      </c>
      <c r="BR862" s="39">
        <f t="shared" si="1047"/>
        <v>0.65335541914563522</v>
      </c>
      <c r="BS862" s="48">
        <v>0.92111980373757263</v>
      </c>
      <c r="BT862" s="49">
        <v>7.8880196262427399E-2</v>
      </c>
      <c r="BU862" s="219"/>
      <c r="CP862" s="21"/>
      <c r="CR862" s="21"/>
      <c r="CS862" s="22"/>
      <c r="CT862" s="22"/>
    </row>
    <row r="863" spans="38:98" x14ac:dyDescent="0.25">
      <c r="AL863" s="6">
        <v>856</v>
      </c>
      <c r="AM863" s="24">
        <v>0.36531991164942601</v>
      </c>
      <c r="AN863" s="24">
        <f t="shared" si="1035"/>
        <v>0.63468008835057399</v>
      </c>
      <c r="AO863" s="24">
        <v>0.41201078112872103</v>
      </c>
      <c r="AP863" s="24">
        <f t="shared" si="1036"/>
        <v>0.58798921887127897</v>
      </c>
      <c r="AQ863" s="24">
        <v>0.29283039528441401</v>
      </c>
      <c r="AR863" s="24">
        <f t="shared" si="1037"/>
        <v>0.70716960471558599</v>
      </c>
      <c r="AS863" s="24">
        <f t="shared" si="1038"/>
        <v>0.34271363410175837</v>
      </c>
      <c r="AT863" s="25">
        <f t="shared" si="1004"/>
        <v>0.65728636589824174</v>
      </c>
      <c r="AU863" s="213">
        <v>0.381184167858995</v>
      </c>
      <c r="AV863" s="213">
        <f t="shared" si="1039"/>
        <v>0.618815832141005</v>
      </c>
      <c r="AW863" s="213">
        <v>0.43126831612782002</v>
      </c>
      <c r="AX863" s="213">
        <f t="shared" ref="AX863" si="1070">1-AW863</f>
        <v>0.56873168387217998</v>
      </c>
      <c r="AY863" s="213">
        <v>0.32231700712015199</v>
      </c>
      <c r="AZ863" s="213">
        <f t="shared" si="1050"/>
        <v>0.67768299287984801</v>
      </c>
      <c r="BA863" s="213">
        <f t="shared" si="1041"/>
        <v>0.36562462802095697</v>
      </c>
      <c r="BB863" s="213">
        <f t="shared" si="1042"/>
        <v>0.63437537197904303</v>
      </c>
      <c r="BC863" s="38">
        <v>0.36032675383602703</v>
      </c>
      <c r="BD863" s="38">
        <f t="shared" si="1043"/>
        <v>0.63967324616397292</v>
      </c>
      <c r="BE863" s="38">
        <v>0.416347451669701</v>
      </c>
      <c r="BF863" s="38">
        <f t="shared" si="1043"/>
        <v>0.583652548330299</v>
      </c>
      <c r="BG863" s="38">
        <v>0.32330839603964101</v>
      </c>
      <c r="BH863" s="38">
        <f t="shared" si="1044"/>
        <v>0.67669160396035899</v>
      </c>
      <c r="BI863" s="38">
        <v>0.35618306975143454</v>
      </c>
      <c r="BJ863" s="38">
        <v>0.64381693024856557</v>
      </c>
      <c r="BK863" s="39">
        <v>0.351994657134369</v>
      </c>
      <c r="BL863" s="39">
        <f t="shared" si="1045"/>
        <v>0.64800534286563094</v>
      </c>
      <c r="BM863" s="39">
        <v>0.40825064532736499</v>
      </c>
      <c r="BN863" s="39">
        <f t="shared" si="1046"/>
        <v>0.59174935467263501</v>
      </c>
      <c r="BO863" s="39">
        <v>0.31285074729865497</v>
      </c>
      <c r="BP863" s="39">
        <f t="shared" si="1034"/>
        <v>0.68714925270134497</v>
      </c>
      <c r="BQ863" s="39">
        <v>0.34692733589432967</v>
      </c>
      <c r="BR863" s="39">
        <f t="shared" si="1047"/>
        <v>0.65307266410567033</v>
      </c>
      <c r="BS863" s="48">
        <v>0.92120701317782661</v>
      </c>
      <c r="BT863" s="49">
        <v>7.8792986822173394E-2</v>
      </c>
      <c r="BU863" s="219"/>
      <c r="CP863" s="21"/>
      <c r="CR863" s="21"/>
      <c r="CS863" s="22"/>
      <c r="CT863" s="22"/>
    </row>
    <row r="864" spans="38:98" x14ac:dyDescent="0.25">
      <c r="AL864" s="6">
        <v>857</v>
      </c>
      <c r="AM864" s="24">
        <v>0.36557208791867002</v>
      </c>
      <c r="AN864" s="24">
        <f t="shared" si="1035"/>
        <v>0.63442791208132998</v>
      </c>
      <c r="AO864" s="24">
        <v>0.412237644628209</v>
      </c>
      <c r="AP864" s="24">
        <f t="shared" si="1036"/>
        <v>0.587762355371791</v>
      </c>
      <c r="AQ864" s="24">
        <v>0.29314588604943698</v>
      </c>
      <c r="AR864" s="24">
        <f t="shared" si="1037"/>
        <v>0.70685411395056308</v>
      </c>
      <c r="AS864" s="24">
        <f t="shared" si="1038"/>
        <v>0.3429891131020168</v>
      </c>
      <c r="AT864" s="25">
        <f t="shared" si="1004"/>
        <v>0.65701088689798326</v>
      </c>
      <c r="AU864" s="213">
        <v>0.381446272834773</v>
      </c>
      <c r="AV864" s="213">
        <f t="shared" si="1039"/>
        <v>0.61855372716522705</v>
      </c>
      <c r="AW864" s="213">
        <v>0.43151784050987302</v>
      </c>
      <c r="AX864" s="213">
        <f t="shared" ref="AX864" si="1071">1-AW864</f>
        <v>0.56848215949012704</v>
      </c>
      <c r="AY864" s="213">
        <v>0.32266162303104301</v>
      </c>
      <c r="AZ864" s="213">
        <f t="shared" si="1050"/>
        <v>0.67733837696895693</v>
      </c>
      <c r="BA864" s="213">
        <f t="shared" si="1041"/>
        <v>0.36592179449033024</v>
      </c>
      <c r="BB864" s="213">
        <f t="shared" si="1042"/>
        <v>0.63407820550966987</v>
      </c>
      <c r="BC864" s="38">
        <v>0.36057660459040702</v>
      </c>
      <c r="BD864" s="38">
        <f t="shared" si="1043"/>
        <v>0.63942339540959292</v>
      </c>
      <c r="BE864" s="38">
        <v>0.41658110013330002</v>
      </c>
      <c r="BF864" s="38">
        <f t="shared" si="1043"/>
        <v>0.58341889986670004</v>
      </c>
      <c r="BG864" s="38">
        <v>0.32365228562654702</v>
      </c>
      <c r="BH864" s="38">
        <f t="shared" si="1044"/>
        <v>0.67634771437345298</v>
      </c>
      <c r="BI864" s="38">
        <v>0.3564724518418968</v>
      </c>
      <c r="BJ864" s="38">
        <v>0.6435275481581032</v>
      </c>
      <c r="BK864" s="39">
        <v>0.35223980227787999</v>
      </c>
      <c r="BL864" s="39">
        <f t="shared" si="1045"/>
        <v>0.64776019772212001</v>
      </c>
      <c r="BM864" s="39">
        <v>0.40848324253572099</v>
      </c>
      <c r="BN864" s="39">
        <f t="shared" si="1046"/>
        <v>0.59151675746427901</v>
      </c>
      <c r="BO864" s="39">
        <v>0.31318366370036299</v>
      </c>
      <c r="BP864" s="39">
        <f t="shared" si="1034"/>
        <v>0.68681633629963701</v>
      </c>
      <c r="BQ864" s="39">
        <v>0.34720996979152563</v>
      </c>
      <c r="BR864" s="39">
        <f t="shared" si="1047"/>
        <v>0.65279003020847437</v>
      </c>
      <c r="BS864" s="48">
        <v>0.92129402433451224</v>
      </c>
      <c r="BT864" s="49">
        <v>7.8705975665487704E-2</v>
      </c>
      <c r="BU864" s="219"/>
      <c r="CP864" s="21"/>
      <c r="CR864" s="21"/>
      <c r="CS864" s="22"/>
      <c r="CT864" s="22"/>
    </row>
    <row r="865" spans="38:98" x14ac:dyDescent="0.25">
      <c r="AL865" s="6">
        <v>858</v>
      </c>
      <c r="AM865" s="24">
        <v>0.36582413008333298</v>
      </c>
      <c r="AN865" s="24">
        <f t="shared" si="1035"/>
        <v>0.63417586991666708</v>
      </c>
      <c r="AO865" s="24">
        <v>0.41246432451603698</v>
      </c>
      <c r="AP865" s="24">
        <f t="shared" si="1036"/>
        <v>0.58753567548396302</v>
      </c>
      <c r="AQ865" s="24">
        <v>0.29346126882135898</v>
      </c>
      <c r="AR865" s="24">
        <f t="shared" si="1037"/>
        <v>0.70653873117864108</v>
      </c>
      <c r="AS865" s="24">
        <f t="shared" si="1038"/>
        <v>0.34326445862234689</v>
      </c>
      <c r="AT865" s="25">
        <f t="shared" si="1004"/>
        <v>0.65673554137765322</v>
      </c>
      <c r="AU865" s="213">
        <v>0.38170819008627099</v>
      </c>
      <c r="AV865" s="213">
        <f t="shared" si="1039"/>
        <v>0.61829180991372901</v>
      </c>
      <c r="AW865" s="213">
        <v>0.43176718580170398</v>
      </c>
      <c r="AX865" s="213">
        <f t="shared" ref="AX865" si="1072">1-AW865</f>
        <v>0.56823281419829597</v>
      </c>
      <c r="AY865" s="213">
        <v>0.32300609831013699</v>
      </c>
      <c r="AZ865" s="213">
        <f t="shared" si="1050"/>
        <v>0.67699390168986295</v>
      </c>
      <c r="BA865" s="213">
        <f t="shared" si="1041"/>
        <v>0.36621879688379899</v>
      </c>
      <c r="BB865" s="213">
        <f t="shared" si="1042"/>
        <v>0.63378120311620112</v>
      </c>
      <c r="BC865" s="38">
        <v>0.36082626950193702</v>
      </c>
      <c r="BD865" s="38">
        <f t="shared" si="1043"/>
        <v>0.63917373049806292</v>
      </c>
      <c r="BE865" s="38">
        <v>0.41681460357255201</v>
      </c>
      <c r="BF865" s="38">
        <f t="shared" si="1043"/>
        <v>0.58318539642744804</v>
      </c>
      <c r="BG865" s="38">
        <v>0.323996070706211</v>
      </c>
      <c r="BH865" s="38">
        <f t="shared" si="1044"/>
        <v>0.67600392929378894</v>
      </c>
      <c r="BI865" s="38">
        <v>0.35676169489214449</v>
      </c>
      <c r="BJ865" s="38">
        <v>0.6432383051078554</v>
      </c>
      <c r="BK865" s="39">
        <v>0.35248482052791902</v>
      </c>
      <c r="BL865" s="39">
        <f t="shared" si="1045"/>
        <v>0.64751517947208104</v>
      </c>
      <c r="BM865" s="39">
        <v>0.40871571858654998</v>
      </c>
      <c r="BN865" s="39">
        <f t="shared" si="1046"/>
        <v>0.59128428141345002</v>
      </c>
      <c r="BO865" s="39">
        <v>0.31351646555351298</v>
      </c>
      <c r="BP865" s="39">
        <f t="shared" si="1034"/>
        <v>0.68648353444648702</v>
      </c>
      <c r="BQ865" s="39">
        <v>0.34749248379317738</v>
      </c>
      <c r="BR865" s="39">
        <f t="shared" si="1047"/>
        <v>0.65250751620682257</v>
      </c>
      <c r="BS865" s="48">
        <v>0.92138083782033742</v>
      </c>
      <c r="BT865" s="49">
        <v>7.8619162179662597E-2</v>
      </c>
      <c r="BU865" s="219"/>
      <c r="CP865" s="21"/>
      <c r="CR865" s="21"/>
      <c r="CS865" s="22"/>
      <c r="CT865" s="22"/>
    </row>
    <row r="866" spans="38:98" x14ac:dyDescent="0.25">
      <c r="AL866" s="6">
        <v>859</v>
      </c>
      <c r="AM866" s="24">
        <v>0.36607603762519098</v>
      </c>
      <c r="AN866" s="24">
        <f t="shared" si="1035"/>
        <v>0.63392396237480897</v>
      </c>
      <c r="AO866" s="24">
        <v>0.41269082122586398</v>
      </c>
      <c r="AP866" s="24">
        <f t="shared" si="1036"/>
        <v>0.58730917877413602</v>
      </c>
      <c r="AQ866" s="24">
        <v>0.29377654329409703</v>
      </c>
      <c r="AR866" s="24">
        <f t="shared" si="1037"/>
        <v>0.70622345670590292</v>
      </c>
      <c r="AS866" s="24">
        <f t="shared" si="1038"/>
        <v>0.34353967046104256</v>
      </c>
      <c r="AT866" s="25">
        <f t="shared" si="1004"/>
        <v>0.6564603295389575</v>
      </c>
      <c r="AU866" s="213">
        <v>0.38196991983001899</v>
      </c>
      <c r="AV866" s="213">
        <f t="shared" si="1039"/>
        <v>0.61803008016998096</v>
      </c>
      <c r="AW866" s="213">
        <v>0.43201635229896601</v>
      </c>
      <c r="AX866" s="213">
        <f t="shared" ref="AX866" si="1073">1-AW866</f>
        <v>0.56798364770103404</v>
      </c>
      <c r="AY866" s="213">
        <v>0.32335043276395198</v>
      </c>
      <c r="AZ866" s="213">
        <f t="shared" si="1050"/>
        <v>0.67664956723604797</v>
      </c>
      <c r="BA866" s="213">
        <f t="shared" si="1041"/>
        <v>0.36651563524748598</v>
      </c>
      <c r="BB866" s="213">
        <f t="shared" si="1042"/>
        <v>0.63348436475251402</v>
      </c>
      <c r="BC866" s="38">
        <v>0.361075749818555</v>
      </c>
      <c r="BD866" s="38">
        <f t="shared" si="1043"/>
        <v>0.63892425018144494</v>
      </c>
      <c r="BE866" s="38">
        <v>0.417047963014126</v>
      </c>
      <c r="BF866" s="38">
        <f t="shared" si="1043"/>
        <v>0.58295203698587406</v>
      </c>
      <c r="BG866" s="38">
        <v>0.32433975201105097</v>
      </c>
      <c r="BH866" s="38">
        <f t="shared" si="1044"/>
        <v>0.67566024798894908</v>
      </c>
      <c r="BI866" s="38">
        <v>0.35705079986208454</v>
      </c>
      <c r="BJ866" s="38">
        <v>0.64294920013791557</v>
      </c>
      <c r="BK866" s="39">
        <v>0.35272971395886699</v>
      </c>
      <c r="BL866" s="39">
        <f t="shared" si="1045"/>
        <v>0.64727028604113301</v>
      </c>
      <c r="BM866" s="39">
        <v>0.40894807451155701</v>
      </c>
      <c r="BN866" s="39">
        <f t="shared" si="1046"/>
        <v>0.59105192548844299</v>
      </c>
      <c r="BO866" s="39">
        <v>0.31384915365565702</v>
      </c>
      <c r="BP866" s="39">
        <f t="shared" si="1034"/>
        <v>0.68615084634434298</v>
      </c>
      <c r="BQ866" s="39">
        <v>0.34777487914650912</v>
      </c>
      <c r="BR866" s="39">
        <f t="shared" si="1047"/>
        <v>0.65222512085349094</v>
      </c>
      <c r="BS866" s="48">
        <v>0.92146745424800969</v>
      </c>
      <c r="BT866" s="49">
        <v>7.8532545751990299E-2</v>
      </c>
      <c r="BU866" s="219"/>
      <c r="CP866" s="21"/>
      <c r="CR866" s="21"/>
      <c r="CS866" s="22"/>
      <c r="CT866" s="22"/>
    </row>
    <row r="867" spans="38:98" x14ac:dyDescent="0.25">
      <c r="AL867" s="6">
        <v>860</v>
      </c>
      <c r="AM867" s="24">
        <v>0.366327810026018</v>
      </c>
      <c r="AN867" s="24">
        <f t="shared" si="1035"/>
        <v>0.633672189973982</v>
      </c>
      <c r="AO867" s="24">
        <v>0.41291713519134698</v>
      </c>
      <c r="AP867" s="24">
        <f t="shared" si="1036"/>
        <v>0.58708286480865302</v>
      </c>
      <c r="AQ867" s="24">
        <v>0.29409170916156402</v>
      </c>
      <c r="AR867" s="24">
        <f t="shared" si="1037"/>
        <v>0.70590829083843598</v>
      </c>
      <c r="AS867" s="24">
        <f t="shared" si="1038"/>
        <v>0.34381474841639481</v>
      </c>
      <c r="AT867" s="25">
        <f t="shared" si="1004"/>
        <v>0.65618525158360519</v>
      </c>
      <c r="AU867" s="213">
        <v>0.38223146228254801</v>
      </c>
      <c r="AV867" s="213">
        <f t="shared" si="1039"/>
        <v>0.61776853771745199</v>
      </c>
      <c r="AW867" s="213">
        <v>0.432265340297316</v>
      </c>
      <c r="AX867" s="213">
        <f t="shared" ref="AX867" si="1074">1-AW867</f>
        <v>0.567734659702684</v>
      </c>
      <c r="AY867" s="213">
        <v>0.32369462619900302</v>
      </c>
      <c r="AZ867" s="213">
        <f t="shared" si="1050"/>
        <v>0.67630537380099698</v>
      </c>
      <c r="BA867" s="213">
        <f t="shared" si="1041"/>
        <v>0.36681230962751393</v>
      </c>
      <c r="BB867" s="213">
        <f t="shared" si="1042"/>
        <v>0.63318769037248601</v>
      </c>
      <c r="BC867" s="38">
        <v>0.36132504678819999</v>
      </c>
      <c r="BD867" s="38">
        <f t="shared" si="1043"/>
        <v>0.63867495321180001</v>
      </c>
      <c r="BE867" s="38">
        <v>0.41728117948468901</v>
      </c>
      <c r="BF867" s="38">
        <f t="shared" si="1043"/>
        <v>0.58271882051531099</v>
      </c>
      <c r="BG867" s="38">
        <v>0.324683330273487</v>
      </c>
      <c r="BH867" s="38">
        <f t="shared" si="1044"/>
        <v>0.67531666972651294</v>
      </c>
      <c r="BI867" s="38">
        <v>0.35733976771162446</v>
      </c>
      <c r="BJ867" s="38">
        <v>0.64266023228837543</v>
      </c>
      <c r="BK867" s="39">
        <v>0.352974484645107</v>
      </c>
      <c r="BL867" s="39">
        <f t="shared" si="1045"/>
        <v>0.64702551535489294</v>
      </c>
      <c r="BM867" s="39">
        <v>0.40918031134244298</v>
      </c>
      <c r="BN867" s="39">
        <f t="shared" si="1046"/>
        <v>0.59081968865755696</v>
      </c>
      <c r="BO867" s="39">
        <v>0.31418172880435002</v>
      </c>
      <c r="BP867" s="39">
        <f t="shared" si="1034"/>
        <v>0.68581827119564998</v>
      </c>
      <c r="BQ867" s="39">
        <v>0.34805715709874607</v>
      </c>
      <c r="BR867" s="39">
        <f t="shared" si="1047"/>
        <v>0.65194284290125393</v>
      </c>
      <c r="BS867" s="48">
        <v>0.92155387423023694</v>
      </c>
      <c r="BT867" s="49">
        <v>7.8446125769763106E-2</v>
      </c>
      <c r="BU867" s="219"/>
      <c r="CP867" s="21"/>
      <c r="CR867" s="21"/>
      <c r="CS867" s="22"/>
      <c r="CT867" s="22"/>
    </row>
    <row r="868" spans="38:98" x14ac:dyDescent="0.25">
      <c r="AL868" s="6">
        <v>861</v>
      </c>
      <c r="AM868" s="24">
        <v>0.36657944676759202</v>
      </c>
      <c r="AN868" s="24">
        <f t="shared" si="1035"/>
        <v>0.63342055323240798</v>
      </c>
      <c r="AO868" s="24">
        <v>0.413143266846145</v>
      </c>
      <c r="AP868" s="24">
        <f t="shared" si="1036"/>
        <v>0.586856733153855</v>
      </c>
      <c r="AQ868" s="24">
        <v>0.29440676611767602</v>
      </c>
      <c r="AR868" s="24">
        <f t="shared" si="1037"/>
        <v>0.70559323388232398</v>
      </c>
      <c r="AS868" s="24">
        <f t="shared" si="1038"/>
        <v>0.34408969228669783</v>
      </c>
      <c r="AT868" s="25">
        <f t="shared" si="1004"/>
        <v>0.65591030771330217</v>
      </c>
      <c r="AU868" s="213">
        <v>0.38249281766038701</v>
      </c>
      <c r="AV868" s="213">
        <f t="shared" si="1039"/>
        <v>0.61750718233961299</v>
      </c>
      <c r="AW868" s="213">
        <v>0.43251415009240901</v>
      </c>
      <c r="AX868" s="213">
        <f t="shared" ref="AX868" si="1075">1-AW868</f>
        <v>0.56748584990759099</v>
      </c>
      <c r="AY868" s="213">
        <v>0.324038678421807</v>
      </c>
      <c r="AZ868" s="213">
        <f t="shared" si="1050"/>
        <v>0.675961321578193</v>
      </c>
      <c r="BA868" s="213">
        <f t="shared" si="1041"/>
        <v>0.36710882007000528</v>
      </c>
      <c r="BB868" s="213">
        <f t="shared" si="1042"/>
        <v>0.63289117992999477</v>
      </c>
      <c r="BC868" s="38">
        <v>0.36157416165881201</v>
      </c>
      <c r="BD868" s="38">
        <f t="shared" si="1043"/>
        <v>0.63842583834118805</v>
      </c>
      <c r="BE868" s="38">
        <v>0.41751425401090803</v>
      </c>
      <c r="BF868" s="38">
        <f t="shared" si="1043"/>
        <v>0.58248574598909197</v>
      </c>
      <c r="BG868" s="38">
        <v>0.32502680622593699</v>
      </c>
      <c r="BH868" s="38">
        <f t="shared" si="1044"/>
        <v>0.67497319377406306</v>
      </c>
      <c r="BI868" s="38">
        <v>0.3576285994006716</v>
      </c>
      <c r="BJ868" s="38">
        <v>0.6423714005993284</v>
      </c>
      <c r="BK868" s="39">
        <v>0.35321913466101901</v>
      </c>
      <c r="BL868" s="39">
        <f t="shared" si="1045"/>
        <v>0.64678086533898105</v>
      </c>
      <c r="BM868" s="39">
        <v>0.40941243011091399</v>
      </c>
      <c r="BN868" s="39">
        <f t="shared" si="1046"/>
        <v>0.59058756988908601</v>
      </c>
      <c r="BO868" s="39">
        <v>0.31451419179714502</v>
      </c>
      <c r="BP868" s="39">
        <f t="shared" si="1034"/>
        <v>0.68548580820285498</v>
      </c>
      <c r="BQ868" s="39">
        <v>0.34833931889711284</v>
      </c>
      <c r="BR868" s="39">
        <f t="shared" si="1047"/>
        <v>0.65166068110288722</v>
      </c>
      <c r="BS868" s="48">
        <v>0.92164009837972671</v>
      </c>
      <c r="BT868" s="49">
        <v>7.8359901620273301E-2</v>
      </c>
      <c r="BU868" s="219"/>
      <c r="CP868" s="21"/>
      <c r="CR868" s="21"/>
      <c r="CS868" s="22"/>
      <c r="CT868" s="22"/>
    </row>
    <row r="869" spans="38:98" x14ac:dyDescent="0.25">
      <c r="AL869" s="6">
        <v>862</v>
      </c>
      <c r="AM869" s="24">
        <v>0.36683094733168597</v>
      </c>
      <c r="AN869" s="24">
        <f t="shared" si="1035"/>
        <v>0.63316905266831403</v>
      </c>
      <c r="AO869" s="24">
        <v>0.41336921662391501</v>
      </c>
      <c r="AP869" s="24">
        <f t="shared" si="1036"/>
        <v>0.58663078337608499</v>
      </c>
      <c r="AQ869" s="24">
        <v>0.29472171385634999</v>
      </c>
      <c r="AR869" s="24">
        <f t="shared" si="1037"/>
        <v>0.70527828614364996</v>
      </c>
      <c r="AS869" s="24">
        <f t="shared" si="1038"/>
        <v>0.34436450187024414</v>
      </c>
      <c r="AT869" s="25">
        <f t="shared" si="1004"/>
        <v>0.65563549812975586</v>
      </c>
      <c r="AU869" s="213">
        <v>0.38275398618006801</v>
      </c>
      <c r="AV869" s="213">
        <f t="shared" si="1039"/>
        <v>0.61724601381993205</v>
      </c>
      <c r="AW869" s="213">
        <v>0.43276278197989998</v>
      </c>
      <c r="AX869" s="213">
        <f t="shared" ref="AX869" si="1076">1-AW869</f>
        <v>0.56723721802009996</v>
      </c>
      <c r="AY869" s="213">
        <v>0.32438258923887903</v>
      </c>
      <c r="AZ869" s="213">
        <f t="shared" si="1050"/>
        <v>0.67561741076112103</v>
      </c>
      <c r="BA869" s="213">
        <f t="shared" si="1041"/>
        <v>0.36740516662108247</v>
      </c>
      <c r="BB869" s="213">
        <f t="shared" si="1042"/>
        <v>0.63259483337891764</v>
      </c>
      <c r="BC869" s="38">
        <v>0.36182309567832899</v>
      </c>
      <c r="BD869" s="38">
        <f t="shared" si="1043"/>
        <v>0.63817690432167096</v>
      </c>
      <c r="BE869" s="38">
        <v>0.41774718761945101</v>
      </c>
      <c r="BF869" s="38">
        <f t="shared" si="1043"/>
        <v>0.58225281238054905</v>
      </c>
      <c r="BG869" s="38">
        <v>0.32537018060082201</v>
      </c>
      <c r="BH869" s="38">
        <f t="shared" si="1044"/>
        <v>0.67462981939917799</v>
      </c>
      <c r="BI869" s="38">
        <v>0.35791729588913385</v>
      </c>
      <c r="BJ869" s="38">
        <v>0.6420827041108661</v>
      </c>
      <c r="BK869" s="39">
        <v>0.35346366608098401</v>
      </c>
      <c r="BL869" s="39">
        <f t="shared" si="1045"/>
        <v>0.64653633391901599</v>
      </c>
      <c r="BM869" s="39">
        <v>0.409644431848673</v>
      </c>
      <c r="BN869" s="39">
        <f t="shared" si="1046"/>
        <v>0.59035556815132706</v>
      </c>
      <c r="BO869" s="39">
        <v>0.31484654343159502</v>
      </c>
      <c r="BP869" s="39">
        <f t="shared" si="1034"/>
        <v>0.68515345656840498</v>
      </c>
      <c r="BQ869" s="39">
        <v>0.34862136578883357</v>
      </c>
      <c r="BR869" s="39">
        <f t="shared" si="1047"/>
        <v>0.65137863421116649</v>
      </c>
      <c r="BS869" s="48">
        <v>0.92172612730918702</v>
      </c>
      <c r="BT869" s="49">
        <v>7.8273872690812998E-2</v>
      </c>
      <c r="BU869" s="219"/>
      <c r="CP869" s="21"/>
      <c r="CR869" s="21"/>
      <c r="CS869" s="22"/>
      <c r="CT869" s="22"/>
    </row>
    <row r="870" spans="38:98" x14ac:dyDescent="0.25">
      <c r="AL870" s="6">
        <v>863</v>
      </c>
      <c r="AM870" s="24">
        <v>0.367082311200077</v>
      </c>
      <c r="AN870" s="24">
        <f t="shared" si="1035"/>
        <v>0.63291768879992305</v>
      </c>
      <c r="AO870" s="24">
        <v>0.41359498495831498</v>
      </c>
      <c r="AP870" s="24">
        <f t="shared" si="1036"/>
        <v>0.58640501504168507</v>
      </c>
      <c r="AQ870" s="24">
        <v>0.29503655207149998</v>
      </c>
      <c r="AR870" s="24">
        <f t="shared" si="1037"/>
        <v>0.70496344792850008</v>
      </c>
      <c r="AS870" s="24">
        <f t="shared" si="1038"/>
        <v>0.34463917696532631</v>
      </c>
      <c r="AT870" s="25">
        <f t="shared" si="1004"/>
        <v>0.6553608230346738</v>
      </c>
      <c r="AU870" s="213">
        <v>0.38301496805812102</v>
      </c>
      <c r="AV870" s="213">
        <f t="shared" si="1039"/>
        <v>0.61698503194187904</v>
      </c>
      <c r="AW870" s="213">
        <v>0.43301123625544402</v>
      </c>
      <c r="AX870" s="213">
        <f t="shared" ref="AX870" si="1077">1-AW870</f>
        <v>0.56698876374455598</v>
      </c>
      <c r="AY870" s="213">
        <v>0.32472635845673598</v>
      </c>
      <c r="AZ870" s="213">
        <f t="shared" si="1050"/>
        <v>0.67527364154326408</v>
      </c>
      <c r="BA870" s="213">
        <f t="shared" si="1041"/>
        <v>0.36770134932686821</v>
      </c>
      <c r="BB870" s="213">
        <f t="shared" si="1042"/>
        <v>0.63229865067313185</v>
      </c>
      <c r="BC870" s="38">
        <v>0.36207185009469001</v>
      </c>
      <c r="BD870" s="38">
        <f t="shared" si="1043"/>
        <v>0.63792814990530999</v>
      </c>
      <c r="BE870" s="38">
        <v>0.417979981336985</v>
      </c>
      <c r="BF870" s="38">
        <f t="shared" si="1043"/>
        <v>0.582020018663015</v>
      </c>
      <c r="BG870" s="38">
        <v>0.32571345413055902</v>
      </c>
      <c r="BH870" s="38">
        <f t="shared" si="1044"/>
        <v>0.67428654586944092</v>
      </c>
      <c r="BI870" s="38">
        <v>0.35820585813691763</v>
      </c>
      <c r="BJ870" s="38">
        <v>0.64179414186308237</v>
      </c>
      <c r="BK870" s="39">
        <v>0.353708080979386</v>
      </c>
      <c r="BL870" s="39">
        <f t="shared" si="1045"/>
        <v>0.646291919020614</v>
      </c>
      <c r="BM870" s="39">
        <v>0.40987631758742199</v>
      </c>
      <c r="BN870" s="39">
        <f t="shared" si="1046"/>
        <v>0.59012368241257795</v>
      </c>
      <c r="BO870" s="39">
        <v>0.315178784505253</v>
      </c>
      <c r="BP870" s="39">
        <f t="shared" si="1034"/>
        <v>0.68482121549474706</v>
      </c>
      <c r="BQ870" s="39">
        <v>0.3489032990211331</v>
      </c>
      <c r="BR870" s="39">
        <f t="shared" si="1047"/>
        <v>0.65109670097886696</v>
      </c>
      <c r="BS870" s="48">
        <v>0.92181196163132528</v>
      </c>
      <c r="BT870" s="49">
        <v>7.8188038368674703E-2</v>
      </c>
      <c r="BU870" s="219"/>
      <c r="CP870" s="21"/>
      <c r="CR870" s="21"/>
      <c r="CS870" s="22"/>
      <c r="CT870" s="22"/>
    </row>
    <row r="871" spans="38:98" x14ac:dyDescent="0.25">
      <c r="AL871" s="6">
        <v>864</v>
      </c>
      <c r="AM871" s="24">
        <v>0.36733353785453898</v>
      </c>
      <c r="AN871" s="24">
        <f t="shared" si="1035"/>
        <v>0.63266646214546096</v>
      </c>
      <c r="AO871" s="24">
        <v>0.41382057228300401</v>
      </c>
      <c r="AP871" s="24">
        <f t="shared" si="1036"/>
        <v>0.58617942771699605</v>
      </c>
      <c r="AQ871" s="24">
        <v>0.29535128045704201</v>
      </c>
      <c r="AR871" s="24">
        <f t="shared" si="1037"/>
        <v>0.70464871954295805</v>
      </c>
      <c r="AS871" s="24">
        <f t="shared" si="1038"/>
        <v>0.34491371737023735</v>
      </c>
      <c r="AT871" s="25">
        <f t="shared" si="1004"/>
        <v>0.65508628262976276</v>
      </c>
      <c r="AU871" s="213">
        <v>0.38327576351107601</v>
      </c>
      <c r="AV871" s="213">
        <f t="shared" si="1039"/>
        <v>0.61672423648892405</v>
      </c>
      <c r="AW871" s="213">
        <v>0.43325951321469602</v>
      </c>
      <c r="AX871" s="213">
        <f t="shared" ref="AX871" si="1078">1-AW871</f>
        <v>0.56674048678530398</v>
      </c>
      <c r="AY871" s="213">
        <v>0.32506998588189301</v>
      </c>
      <c r="AZ871" s="213">
        <f t="shared" si="1050"/>
        <v>0.67493001411810694</v>
      </c>
      <c r="BA871" s="213">
        <f t="shared" si="1041"/>
        <v>0.36799736823348445</v>
      </c>
      <c r="BB871" s="213">
        <f t="shared" si="1042"/>
        <v>0.6320026317665155</v>
      </c>
      <c r="BC871" s="38">
        <v>0.36232042615583498</v>
      </c>
      <c r="BD871" s="38">
        <f t="shared" si="1043"/>
        <v>0.63767957384416496</v>
      </c>
      <c r="BE871" s="38">
        <v>0.41821263619017801</v>
      </c>
      <c r="BF871" s="38">
        <f t="shared" si="1043"/>
        <v>0.58178736380982199</v>
      </c>
      <c r="BG871" s="38">
        <v>0.32605662754756698</v>
      </c>
      <c r="BH871" s="38">
        <f t="shared" si="1044"/>
        <v>0.67394337245243308</v>
      </c>
      <c r="BI871" s="38">
        <v>0.35849428710393061</v>
      </c>
      <c r="BJ871" s="38">
        <v>0.6415057128960695</v>
      </c>
      <c r="BK871" s="39">
        <v>0.35395238143060398</v>
      </c>
      <c r="BL871" s="39">
        <f t="shared" si="1045"/>
        <v>0.64604761856939596</v>
      </c>
      <c r="BM871" s="39">
        <v>0.41010808835886697</v>
      </c>
      <c r="BN871" s="39">
        <f t="shared" si="1046"/>
        <v>0.58989191164113297</v>
      </c>
      <c r="BO871" s="39">
        <v>0.31551091581567298</v>
      </c>
      <c r="BP871" s="39">
        <f t="shared" si="1034"/>
        <v>0.68448908418432697</v>
      </c>
      <c r="BQ871" s="39">
        <v>0.34918511984123624</v>
      </c>
      <c r="BR871" s="39">
        <f t="shared" si="1047"/>
        <v>0.65081488015876365</v>
      </c>
      <c r="BS871" s="48">
        <v>0.92189760195884962</v>
      </c>
      <c r="BT871" s="49">
        <v>7.8102398041150406E-2</v>
      </c>
      <c r="BU871" s="219"/>
      <c r="CP871" s="21"/>
      <c r="CR871" s="21"/>
      <c r="CS871" s="22"/>
      <c r="CT871" s="22"/>
    </row>
    <row r="872" spans="38:98" x14ac:dyDescent="0.25">
      <c r="AL872" s="6">
        <v>865</v>
      </c>
      <c r="AM872" s="24">
        <v>0.367584626776849</v>
      </c>
      <c r="AN872" s="24">
        <f t="shared" si="1035"/>
        <v>0.632415373223151</v>
      </c>
      <c r="AO872" s="24">
        <v>0.41404597903163798</v>
      </c>
      <c r="AP872" s="24">
        <f t="shared" si="1036"/>
        <v>0.58595402096836202</v>
      </c>
      <c r="AQ872" s="24">
        <v>0.29566589870689097</v>
      </c>
      <c r="AR872" s="24">
        <f t="shared" si="1037"/>
        <v>0.70433410129310903</v>
      </c>
      <c r="AS872" s="24">
        <f t="shared" si="1038"/>
        <v>0.34518812288326978</v>
      </c>
      <c r="AT872" s="25">
        <f t="shared" si="1004"/>
        <v>0.65481187711673028</v>
      </c>
      <c r="AU872" s="213">
        <v>0.38353637275546398</v>
      </c>
      <c r="AV872" s="213">
        <f t="shared" si="1039"/>
        <v>0.61646362724453607</v>
      </c>
      <c r="AW872" s="213">
        <v>0.43350761315331199</v>
      </c>
      <c r="AX872" s="213">
        <f t="shared" ref="AX872" si="1079">1-AW872</f>
        <v>0.56649238684668801</v>
      </c>
      <c r="AY872" s="213">
        <v>0.32541347132086801</v>
      </c>
      <c r="AZ872" s="213">
        <f t="shared" si="1050"/>
        <v>0.67458652867913194</v>
      </c>
      <c r="BA872" s="213">
        <f t="shared" si="1041"/>
        <v>0.36829322338705489</v>
      </c>
      <c r="BB872" s="213">
        <f t="shared" si="1042"/>
        <v>0.63170677661294516</v>
      </c>
      <c r="BC872" s="38">
        <v>0.36256882510970001</v>
      </c>
      <c r="BD872" s="38">
        <f t="shared" si="1043"/>
        <v>0.63743117489029999</v>
      </c>
      <c r="BE872" s="38">
        <v>0.41844515320569797</v>
      </c>
      <c r="BF872" s="38">
        <f t="shared" si="1043"/>
        <v>0.58155484679430203</v>
      </c>
      <c r="BG872" s="38">
        <v>0.32639970158426701</v>
      </c>
      <c r="BH872" s="38">
        <f t="shared" si="1044"/>
        <v>0.67360029841573299</v>
      </c>
      <c r="BI872" s="38">
        <v>0.35878258375008037</v>
      </c>
      <c r="BJ872" s="38">
        <v>0.64121741624991957</v>
      </c>
      <c r="BK872" s="39">
        <v>0.35419656950902101</v>
      </c>
      <c r="BL872" s="39">
        <f t="shared" si="1045"/>
        <v>0.64580343049097899</v>
      </c>
      <c r="BM872" s="39">
        <v>0.41033974519471</v>
      </c>
      <c r="BN872" s="39">
        <f t="shared" si="1046"/>
        <v>0.58966025480529005</v>
      </c>
      <c r="BO872" s="39">
        <v>0.31584293816040798</v>
      </c>
      <c r="BP872" s="39">
        <f t="shared" si="1034"/>
        <v>0.68415706183959202</v>
      </c>
      <c r="BQ872" s="39">
        <v>0.34946682949636754</v>
      </c>
      <c r="BR872" s="39">
        <f t="shared" si="1047"/>
        <v>0.65053317050363257</v>
      </c>
      <c r="BS872" s="48">
        <v>0.92198304890446736</v>
      </c>
      <c r="BT872" s="49">
        <v>7.8016951095532694E-2</v>
      </c>
      <c r="BU872" s="219"/>
      <c r="CP872" s="21"/>
      <c r="CR872" s="21"/>
      <c r="CS872" s="22"/>
      <c r="CT872" s="22"/>
    </row>
    <row r="873" spans="38:98" x14ac:dyDescent="0.25">
      <c r="AL873" s="6">
        <v>866</v>
      </c>
      <c r="AM873" s="24">
        <v>0.36783557744878098</v>
      </c>
      <c r="AN873" s="24">
        <f t="shared" si="1035"/>
        <v>0.63216442255121907</v>
      </c>
      <c r="AO873" s="24">
        <v>0.414271205637877</v>
      </c>
      <c r="AP873" s="24">
        <f t="shared" si="1036"/>
        <v>0.585728794362123</v>
      </c>
      <c r="AQ873" s="24">
        <v>0.29598040651496199</v>
      </c>
      <c r="AR873" s="24">
        <f t="shared" si="1037"/>
        <v>0.70401959348503795</v>
      </c>
      <c r="AS873" s="24">
        <f t="shared" si="1038"/>
        <v>0.34546239330271633</v>
      </c>
      <c r="AT873" s="25">
        <f t="shared" si="1004"/>
        <v>0.65453760669728367</v>
      </c>
      <c r="AU873" s="213">
        <v>0.38379679600781502</v>
      </c>
      <c r="AV873" s="213">
        <f t="shared" si="1039"/>
        <v>0.61620320399218498</v>
      </c>
      <c r="AW873" s="213">
        <v>0.43375553636694703</v>
      </c>
      <c r="AX873" s="213">
        <f t="shared" ref="AX873" si="1080">1-AW873</f>
        <v>0.56624446363305303</v>
      </c>
      <c r="AY873" s="213">
        <v>0.32575681458017602</v>
      </c>
      <c r="AZ873" s="213">
        <f t="shared" si="1050"/>
        <v>0.67424318541982398</v>
      </c>
      <c r="BA873" s="213">
        <f t="shared" si="1041"/>
        <v>0.36858891483370143</v>
      </c>
      <c r="BB873" s="213">
        <f t="shared" si="1042"/>
        <v>0.63141108516629862</v>
      </c>
      <c r="BC873" s="38">
        <v>0.362817048204227</v>
      </c>
      <c r="BD873" s="38">
        <f t="shared" si="1043"/>
        <v>0.637182951795773</v>
      </c>
      <c r="BE873" s="38">
        <v>0.41867753341021102</v>
      </c>
      <c r="BF873" s="38">
        <f t="shared" si="1043"/>
        <v>0.58132246658978892</v>
      </c>
      <c r="BG873" s="38">
        <v>0.32674267697307702</v>
      </c>
      <c r="BH873" s="38">
        <f t="shared" si="1044"/>
        <v>0.67325732302692298</v>
      </c>
      <c r="BI873" s="38">
        <v>0.35907074903527436</v>
      </c>
      <c r="BJ873" s="38">
        <v>0.64092925096472575</v>
      </c>
      <c r="BK873" s="39">
        <v>0.35444064728901797</v>
      </c>
      <c r="BL873" s="39">
        <f t="shared" si="1045"/>
        <v>0.64555935271098197</v>
      </c>
      <c r="BM873" s="39">
        <v>0.41057128912665503</v>
      </c>
      <c r="BN873" s="39">
        <f t="shared" si="1046"/>
        <v>0.58942871087334492</v>
      </c>
      <c r="BO873" s="39">
        <v>0.31617485233701098</v>
      </c>
      <c r="BP873" s="39">
        <f t="shared" si="1034"/>
        <v>0.68382514766298907</v>
      </c>
      <c r="BQ873" s="39">
        <v>0.34974842923375127</v>
      </c>
      <c r="BR873" s="39">
        <f t="shared" si="1047"/>
        <v>0.65025157076624873</v>
      </c>
      <c r="BS873" s="48">
        <v>0.9220683030808865</v>
      </c>
      <c r="BT873" s="49">
        <v>7.7931696919113502E-2</v>
      </c>
      <c r="BU873" s="219"/>
      <c r="CP873" s="21"/>
      <c r="CR873" s="21"/>
      <c r="CS873" s="22"/>
      <c r="CT873" s="22"/>
    </row>
    <row r="874" spans="38:98" x14ac:dyDescent="0.25">
      <c r="AL874" s="6">
        <v>867</v>
      </c>
      <c r="AM874" s="24">
        <v>0.36808638935211002</v>
      </c>
      <c r="AN874" s="24">
        <f t="shared" si="1035"/>
        <v>0.63191361064788998</v>
      </c>
      <c r="AO874" s="24">
        <v>0.41449625253537797</v>
      </c>
      <c r="AP874" s="24">
        <f t="shared" si="1036"/>
        <v>0.58550374746462208</v>
      </c>
      <c r="AQ874" s="24">
        <v>0.29629480357517202</v>
      </c>
      <c r="AR874" s="24">
        <f t="shared" si="1037"/>
        <v>0.70370519642482798</v>
      </c>
      <c r="AS874" s="24">
        <f t="shared" si="1038"/>
        <v>0.34573652842687019</v>
      </c>
      <c r="AT874" s="25">
        <f t="shared" si="1004"/>
        <v>0.65426347157312981</v>
      </c>
      <c r="AU874" s="213">
        <v>0.38405703348466003</v>
      </c>
      <c r="AV874" s="213">
        <f t="shared" si="1039"/>
        <v>0.61594296651533997</v>
      </c>
      <c r="AW874" s="213">
        <v>0.43400328315125503</v>
      </c>
      <c r="AX874" s="213">
        <f t="shared" ref="AX874" si="1081">1-AW874</f>
        <v>0.56599671684874497</v>
      </c>
      <c r="AY874" s="213">
        <v>0.32610001546633299</v>
      </c>
      <c r="AZ874" s="213">
        <f t="shared" si="1050"/>
        <v>0.67389998453366706</v>
      </c>
      <c r="BA874" s="213">
        <f t="shared" si="1041"/>
        <v>0.36888444261954645</v>
      </c>
      <c r="BB874" s="213">
        <f t="shared" si="1042"/>
        <v>0.63111555738045366</v>
      </c>
      <c r="BC874" s="38">
        <v>0.36306509668735298</v>
      </c>
      <c r="BD874" s="38">
        <f t="shared" si="1043"/>
        <v>0.63693490331264702</v>
      </c>
      <c r="BE874" s="38">
        <v>0.41890977783038602</v>
      </c>
      <c r="BF874" s="38">
        <f t="shared" si="1043"/>
        <v>0.58109022216961392</v>
      </c>
      <c r="BG874" s="38">
        <v>0.32708555444641602</v>
      </c>
      <c r="BH874" s="38">
        <f t="shared" si="1044"/>
        <v>0.67291444555358404</v>
      </c>
      <c r="BI874" s="38">
        <v>0.35935878391941956</v>
      </c>
      <c r="BJ874" s="38">
        <v>0.64064121608058044</v>
      </c>
      <c r="BK874" s="39">
        <v>0.35468461684497599</v>
      </c>
      <c r="BL874" s="39">
        <f t="shared" si="1045"/>
        <v>0.64531538315502401</v>
      </c>
      <c r="BM874" s="39">
        <v>0.41080272118640598</v>
      </c>
      <c r="BN874" s="39">
        <f t="shared" si="1046"/>
        <v>0.58919727881359396</v>
      </c>
      <c r="BO874" s="39">
        <v>0.316506659143035</v>
      </c>
      <c r="BP874" s="39">
        <f t="shared" si="1034"/>
        <v>0.683493340856965</v>
      </c>
      <c r="BQ874" s="39">
        <v>0.35002992030061203</v>
      </c>
      <c r="BR874" s="39">
        <f t="shared" si="1047"/>
        <v>0.64997007969938791</v>
      </c>
      <c r="BS874" s="48">
        <v>0.92215336510081469</v>
      </c>
      <c r="BT874" s="49">
        <v>7.7846634899185294E-2</v>
      </c>
      <c r="BU874" s="219"/>
      <c r="CP874" s="21"/>
      <c r="CR874" s="21"/>
      <c r="CS874" s="22"/>
      <c r="CT874" s="22"/>
    </row>
    <row r="875" spans="38:98" x14ac:dyDescent="0.25">
      <c r="AL875" s="6">
        <v>868</v>
      </c>
      <c r="AM875" s="24">
        <v>0.36833706196861299</v>
      </c>
      <c r="AN875" s="24">
        <f t="shared" si="1035"/>
        <v>0.63166293803138696</v>
      </c>
      <c r="AO875" s="24">
        <v>0.41472112015779899</v>
      </c>
      <c r="AP875" s="24">
        <f t="shared" si="1036"/>
        <v>0.58527887984220106</v>
      </c>
      <c r="AQ875" s="24">
        <v>0.296609089581435</v>
      </c>
      <c r="AR875" s="24">
        <f t="shared" si="1037"/>
        <v>0.70339091041856494</v>
      </c>
      <c r="AS875" s="24">
        <f t="shared" si="1038"/>
        <v>0.34601052805402388</v>
      </c>
      <c r="AT875" s="25">
        <f t="shared" si="1004"/>
        <v>0.65398947194597601</v>
      </c>
      <c r="AU875" s="213">
        <v>0.38431708540252901</v>
      </c>
      <c r="AV875" s="213">
        <f t="shared" si="1039"/>
        <v>0.61568291459747093</v>
      </c>
      <c r="AW875" s="213">
        <v>0.43425085380189299</v>
      </c>
      <c r="AX875" s="213">
        <f t="shared" ref="AX875" si="1082">1-AW875</f>
        <v>0.56574914619810701</v>
      </c>
      <c r="AY875" s="213">
        <v>0.32644307378585602</v>
      </c>
      <c r="AZ875" s="213">
        <f t="shared" si="1050"/>
        <v>0.67355692621414398</v>
      </c>
      <c r="BA875" s="213">
        <f t="shared" si="1041"/>
        <v>0.36917980679071316</v>
      </c>
      <c r="BB875" s="213">
        <f t="shared" si="1042"/>
        <v>0.63082019320928684</v>
      </c>
      <c r="BC875" s="38">
        <v>0.36331297180701799</v>
      </c>
      <c r="BD875" s="38">
        <f t="shared" si="1043"/>
        <v>0.63668702819298195</v>
      </c>
      <c r="BE875" s="38">
        <v>0.41914188749289</v>
      </c>
      <c r="BF875" s="38">
        <f t="shared" si="1043"/>
        <v>0.58085811250710995</v>
      </c>
      <c r="BG875" s="38">
        <v>0.32742833473670202</v>
      </c>
      <c r="BH875" s="38">
        <f t="shared" si="1044"/>
        <v>0.67257166526329804</v>
      </c>
      <c r="BI875" s="38">
        <v>0.35964668936242322</v>
      </c>
      <c r="BJ875" s="38">
        <v>0.64035331063757672</v>
      </c>
      <c r="BK875" s="39">
        <v>0.35492848025127799</v>
      </c>
      <c r="BL875" s="39">
        <f t="shared" si="1045"/>
        <v>0.64507151974872201</v>
      </c>
      <c r="BM875" s="39">
        <v>0.41103404240566599</v>
      </c>
      <c r="BN875" s="39">
        <f t="shared" si="1046"/>
        <v>0.58896595759433401</v>
      </c>
      <c r="BO875" s="39">
        <v>0.316838359376034</v>
      </c>
      <c r="BP875" s="39">
        <f t="shared" si="1034"/>
        <v>0.683161640623966</v>
      </c>
      <c r="BQ875" s="39">
        <v>0.35031130394417498</v>
      </c>
      <c r="BR875" s="39">
        <f t="shared" si="1047"/>
        <v>0.64968869605582502</v>
      </c>
      <c r="BS875" s="48">
        <v>0.92223823557695972</v>
      </c>
      <c r="BT875" s="49">
        <v>7.7761764423040294E-2</v>
      </c>
      <c r="BU875" s="219"/>
      <c r="CP875" s="21"/>
      <c r="CR875" s="21"/>
      <c r="CS875" s="22"/>
      <c r="CT875" s="22"/>
    </row>
    <row r="876" spans="38:98" x14ac:dyDescent="0.25">
      <c r="AL876" s="6">
        <v>869</v>
      </c>
      <c r="AM876" s="24">
        <v>0.36858759478006498</v>
      </c>
      <c r="AN876" s="24">
        <f t="shared" si="1035"/>
        <v>0.63141240521993502</v>
      </c>
      <c r="AO876" s="24">
        <v>0.41494580893879701</v>
      </c>
      <c r="AP876" s="24">
        <f t="shared" si="1036"/>
        <v>0.58505419106120304</v>
      </c>
      <c r="AQ876" s="24">
        <v>0.29692326422766702</v>
      </c>
      <c r="AR876" s="24">
        <f t="shared" si="1037"/>
        <v>0.70307673577233298</v>
      </c>
      <c r="AS876" s="24">
        <f t="shared" si="1038"/>
        <v>0.3462843919824703</v>
      </c>
      <c r="AT876" s="25">
        <f t="shared" ref="AT876:AT939" si="1083">(AP876*0.23)+(AN876*0.31)+(AR876*0.46)</f>
        <v>0.6537156080175297</v>
      </c>
      <c r="AU876" s="213">
        <v>0.384576951977953</v>
      </c>
      <c r="AV876" s="213">
        <f t="shared" si="1039"/>
        <v>0.61542304802204706</v>
      </c>
      <c r="AW876" s="213">
        <v>0.43449824861451503</v>
      </c>
      <c r="AX876" s="213">
        <f t="shared" ref="AX876" si="1084">1-AW876</f>
        <v>0.56550175138548497</v>
      </c>
      <c r="AY876" s="213">
        <v>0.32678598934526099</v>
      </c>
      <c r="AZ876" s="213">
        <f t="shared" si="1050"/>
        <v>0.67321401065473907</v>
      </c>
      <c r="BA876" s="213">
        <f t="shared" si="1041"/>
        <v>0.36947500739332395</v>
      </c>
      <c r="BB876" s="213">
        <f t="shared" si="1042"/>
        <v>0.63052499260667605</v>
      </c>
      <c r="BC876" s="38">
        <v>0.36356067481116</v>
      </c>
      <c r="BD876" s="38">
        <f t="shared" si="1043"/>
        <v>0.63643932518884005</v>
      </c>
      <c r="BE876" s="38">
        <v>0.41937386342438998</v>
      </c>
      <c r="BF876" s="38">
        <f t="shared" si="1043"/>
        <v>0.58062613657561002</v>
      </c>
      <c r="BG876" s="38">
        <v>0.32777101857635599</v>
      </c>
      <c r="BH876" s="38">
        <f t="shared" si="1044"/>
        <v>0.67222898142364396</v>
      </c>
      <c r="BI876" s="38">
        <v>0.35993446632419301</v>
      </c>
      <c r="BJ876" s="38">
        <v>0.64006553367580699</v>
      </c>
      <c r="BK876" s="39">
        <v>0.35517223958230398</v>
      </c>
      <c r="BL876" s="39">
        <f t="shared" si="1045"/>
        <v>0.64482776041769596</v>
      </c>
      <c r="BM876" s="39">
        <v>0.41126525381613899</v>
      </c>
      <c r="BN876" s="39">
        <f t="shared" si="1046"/>
        <v>0.58873474618386101</v>
      </c>
      <c r="BO876" s="39">
        <v>0.317169953833561</v>
      </c>
      <c r="BP876" s="39">
        <f t="shared" si="1034"/>
        <v>0.68283004616643894</v>
      </c>
      <c r="BQ876" s="39">
        <v>0.35059258141166427</v>
      </c>
      <c r="BR876" s="39">
        <f t="shared" si="1047"/>
        <v>0.64940741858833573</v>
      </c>
      <c r="BS876" s="48">
        <v>0.92232291512202935</v>
      </c>
      <c r="BT876" s="49">
        <v>7.7677084877970703E-2</v>
      </c>
      <c r="BU876" s="219"/>
      <c r="CP876" s="21"/>
      <c r="CR876" s="21"/>
      <c r="CS876" s="22"/>
      <c r="CT876" s="22"/>
    </row>
    <row r="877" spans="38:98" x14ac:dyDescent="0.25">
      <c r="AL877" s="6">
        <v>870</v>
      </c>
      <c r="AM877" s="24">
        <v>0.36883798726824002</v>
      </c>
      <c r="AN877" s="24">
        <f t="shared" si="1035"/>
        <v>0.63116201273175998</v>
      </c>
      <c r="AO877" s="24">
        <v>0.41517031931203202</v>
      </c>
      <c r="AP877" s="24">
        <f t="shared" si="1036"/>
        <v>0.58482968068796803</v>
      </c>
      <c r="AQ877" s="24">
        <v>0.29723732720778301</v>
      </c>
      <c r="AR877" s="24">
        <f t="shared" si="1037"/>
        <v>0.70276267279221694</v>
      </c>
      <c r="AS877" s="24">
        <f t="shared" si="1038"/>
        <v>0.34655812001050196</v>
      </c>
      <c r="AT877" s="25">
        <f t="shared" si="1083"/>
        <v>0.6534418799894981</v>
      </c>
      <c r="AU877" s="213">
        <v>0.38483663342746199</v>
      </c>
      <c r="AV877" s="213">
        <f t="shared" si="1039"/>
        <v>0.61516336657253801</v>
      </c>
      <c r="AW877" s="213">
        <v>0.43474546788477703</v>
      </c>
      <c r="AX877" s="213">
        <f t="shared" ref="AX877" si="1085">1-AW877</f>
        <v>0.56525453211522292</v>
      </c>
      <c r="AY877" s="213">
        <v>0.327128761951063</v>
      </c>
      <c r="AZ877" s="213">
        <f t="shared" si="1050"/>
        <v>0.672871238048937</v>
      </c>
      <c r="BA877" s="213">
        <f t="shared" si="1041"/>
        <v>0.36977004447350093</v>
      </c>
      <c r="BB877" s="213">
        <f t="shared" si="1042"/>
        <v>0.63022995552649919</v>
      </c>
      <c r="BC877" s="38">
        <v>0.36380820694771698</v>
      </c>
      <c r="BD877" s="38">
        <f t="shared" si="1043"/>
        <v>0.63619179305228302</v>
      </c>
      <c r="BE877" s="38">
        <v>0.419605706651554</v>
      </c>
      <c r="BF877" s="38">
        <f t="shared" si="1043"/>
        <v>0.58039429334844606</v>
      </c>
      <c r="BG877" s="38">
        <v>0.32811360669779599</v>
      </c>
      <c r="BH877" s="38">
        <f t="shared" si="1044"/>
        <v>0.67188639330220401</v>
      </c>
      <c r="BI877" s="38">
        <v>0.36022211576463586</v>
      </c>
      <c r="BJ877" s="38">
        <v>0.63977788423536408</v>
      </c>
      <c r="BK877" s="39">
        <v>0.35541589691243702</v>
      </c>
      <c r="BL877" s="39">
        <f t="shared" si="1045"/>
        <v>0.64458410308756298</v>
      </c>
      <c r="BM877" s="39">
        <v>0.41149635644952898</v>
      </c>
      <c r="BN877" s="39">
        <f t="shared" si="1046"/>
        <v>0.58850364355047102</v>
      </c>
      <c r="BO877" s="39">
        <v>0.31750144331316998</v>
      </c>
      <c r="BP877" s="39">
        <f t="shared" si="1034"/>
        <v>0.68249855668683002</v>
      </c>
      <c r="BQ877" s="39">
        <v>0.35087375395030534</v>
      </c>
      <c r="BR877" s="39">
        <f t="shared" si="1047"/>
        <v>0.64912624604969471</v>
      </c>
      <c r="BS877" s="48">
        <v>0.92240740434873114</v>
      </c>
      <c r="BT877" s="49">
        <v>7.7592595651268803E-2</v>
      </c>
      <c r="BU877" s="219"/>
      <c r="CP877" s="21"/>
      <c r="CR877" s="21"/>
      <c r="CS877" s="22"/>
      <c r="CT877" s="22"/>
    </row>
    <row r="878" spans="38:98" x14ac:dyDescent="0.25">
      <c r="AL878" s="6">
        <v>871</v>
      </c>
      <c r="AM878" s="24">
        <v>0.36908823891491499</v>
      </c>
      <c r="AN878" s="24">
        <f t="shared" si="1035"/>
        <v>0.63091176108508495</v>
      </c>
      <c r="AO878" s="24">
        <v>0.41539465171116002</v>
      </c>
      <c r="AP878" s="24">
        <f t="shared" si="1036"/>
        <v>0.58460534828884003</v>
      </c>
      <c r="AQ878" s="24">
        <v>0.29755127821569899</v>
      </c>
      <c r="AR878" s="24">
        <f t="shared" si="1037"/>
        <v>0.70244872178430096</v>
      </c>
      <c r="AS878" s="24">
        <f t="shared" si="1038"/>
        <v>0.34683171193641199</v>
      </c>
      <c r="AT878" s="25">
        <f t="shared" si="1083"/>
        <v>0.65316828806358807</v>
      </c>
      <c r="AU878" s="213">
        <v>0.38509612996758602</v>
      </c>
      <c r="AV878" s="213">
        <f t="shared" si="1039"/>
        <v>0.61490387003241398</v>
      </c>
      <c r="AW878" s="213">
        <v>0.43499251190833399</v>
      </c>
      <c r="AX878" s="213">
        <f t="shared" ref="AX878" si="1086">1-AW878</f>
        <v>0.56500748809166601</v>
      </c>
      <c r="AY878" s="213">
        <v>0.32747139140977899</v>
      </c>
      <c r="AZ878" s="213">
        <f t="shared" si="1050"/>
        <v>0.67252860859022101</v>
      </c>
      <c r="BA878" s="213">
        <f t="shared" si="1041"/>
        <v>0.37006491807736686</v>
      </c>
      <c r="BB878" s="213">
        <f t="shared" si="1042"/>
        <v>0.62993508192263314</v>
      </c>
      <c r="BC878" s="38">
        <v>0.36405556946463002</v>
      </c>
      <c r="BD878" s="38">
        <f t="shared" si="1043"/>
        <v>0.63594443053536998</v>
      </c>
      <c r="BE878" s="38">
        <v>0.41983741820104897</v>
      </c>
      <c r="BF878" s="38">
        <f t="shared" si="1043"/>
        <v>0.58016258179895108</v>
      </c>
      <c r="BG878" s="38">
        <v>0.32845609983344098</v>
      </c>
      <c r="BH878" s="38">
        <f t="shared" si="1044"/>
        <v>0.67154390016655907</v>
      </c>
      <c r="BI878" s="38">
        <v>0.36050963864365948</v>
      </c>
      <c r="BJ878" s="38">
        <v>0.63949036135634063</v>
      </c>
      <c r="BK878" s="39">
        <v>0.355659454316057</v>
      </c>
      <c r="BL878" s="39">
        <f t="shared" si="1045"/>
        <v>0.64434054568394306</v>
      </c>
      <c r="BM878" s="39">
        <v>0.41172735133753902</v>
      </c>
      <c r="BN878" s="39">
        <f t="shared" si="1046"/>
        <v>0.58827264866246098</v>
      </c>
      <c r="BO878" s="39">
        <v>0.31783282861241302</v>
      </c>
      <c r="BP878" s="39">
        <f t="shared" si="1034"/>
        <v>0.68216717138758698</v>
      </c>
      <c r="BQ878" s="39">
        <v>0.35115482280732169</v>
      </c>
      <c r="BR878" s="39">
        <f t="shared" si="1047"/>
        <v>0.64884517719267842</v>
      </c>
      <c r="BS878" s="48">
        <v>0.92249170386977308</v>
      </c>
      <c r="BT878" s="49">
        <v>7.7508296130226903E-2</v>
      </c>
      <c r="BU878" s="219"/>
      <c r="CP878" s="21"/>
      <c r="CR878" s="21"/>
      <c r="CS878" s="22"/>
      <c r="CT878" s="22"/>
    </row>
    <row r="879" spans="38:98" x14ac:dyDescent="0.25">
      <c r="AL879" s="6">
        <v>872</v>
      </c>
      <c r="AM879" s="24">
        <v>0.36933834920186498</v>
      </c>
      <c r="AN879" s="24">
        <f t="shared" si="1035"/>
        <v>0.63066165079813508</v>
      </c>
      <c r="AO879" s="24">
        <v>0.41561880656983902</v>
      </c>
      <c r="AP879" s="24">
        <f t="shared" si="1036"/>
        <v>0.58438119343016104</v>
      </c>
      <c r="AQ879" s="24">
        <v>0.29786511694533002</v>
      </c>
      <c r="AR879" s="24">
        <f t="shared" si="1037"/>
        <v>0.70213488305466998</v>
      </c>
      <c r="AS879" s="24">
        <f t="shared" si="1038"/>
        <v>0.34710516755849297</v>
      </c>
      <c r="AT879" s="25">
        <f t="shared" si="1083"/>
        <v>0.65289483244150714</v>
      </c>
      <c r="AU879" s="213">
        <v>0.38535544181485598</v>
      </c>
      <c r="AV879" s="213">
        <f t="shared" si="1039"/>
        <v>0.61464455818514407</v>
      </c>
      <c r="AW879" s="213">
        <v>0.43523938098083997</v>
      </c>
      <c r="AX879" s="213">
        <f t="shared" ref="AX879" si="1087">1-AW879</f>
        <v>0.56476061901916008</v>
      </c>
      <c r="AY879" s="213">
        <v>0.32781387752792601</v>
      </c>
      <c r="AZ879" s="213">
        <f t="shared" si="1050"/>
        <v>0.67218612247207399</v>
      </c>
      <c r="BA879" s="213">
        <f t="shared" si="1041"/>
        <v>0.37035962825104451</v>
      </c>
      <c r="BB879" s="213">
        <f t="shared" si="1042"/>
        <v>0.6296403717489556</v>
      </c>
      <c r="BC879" s="38">
        <v>0.36430276360983699</v>
      </c>
      <c r="BD879" s="38">
        <f t="shared" si="1043"/>
        <v>0.63569723639016296</v>
      </c>
      <c r="BE879" s="38">
        <v>0.42006899909954198</v>
      </c>
      <c r="BF879" s="38">
        <f t="shared" si="1043"/>
        <v>0.57993100090045802</v>
      </c>
      <c r="BG879" s="38">
        <v>0.32879849871570999</v>
      </c>
      <c r="BH879" s="38">
        <f t="shared" si="1044"/>
        <v>0.67120150128429001</v>
      </c>
      <c r="BI879" s="38">
        <v>0.36079703592117074</v>
      </c>
      <c r="BJ879" s="38">
        <v>0.63920296407882926</v>
      </c>
      <c r="BK879" s="39">
        <v>0.35590291386754602</v>
      </c>
      <c r="BL879" s="39">
        <f t="shared" si="1045"/>
        <v>0.64409708613245398</v>
      </c>
      <c r="BM879" s="39">
        <v>0.41195823951187199</v>
      </c>
      <c r="BN879" s="39">
        <f t="shared" si="1046"/>
        <v>0.58804176048812806</v>
      </c>
      <c r="BO879" s="39">
        <v>0.31816411052884402</v>
      </c>
      <c r="BP879" s="39">
        <f t="shared" si="1034"/>
        <v>0.68183588947115603</v>
      </c>
      <c r="BQ879" s="39">
        <v>0.35143578922993812</v>
      </c>
      <c r="BR879" s="39">
        <f t="shared" si="1047"/>
        <v>0.64856421077006199</v>
      </c>
      <c r="BS879" s="48">
        <v>0.92257581429786284</v>
      </c>
      <c r="BT879" s="49">
        <v>7.7424185702137202E-2</v>
      </c>
      <c r="BU879" s="219"/>
      <c r="CP879" s="21"/>
      <c r="CR879" s="21"/>
      <c r="CS879" s="22"/>
      <c r="CT879" s="22"/>
    </row>
    <row r="880" spans="38:98" x14ac:dyDescent="0.25">
      <c r="AL880" s="6">
        <v>873</v>
      </c>
      <c r="AM880" s="24">
        <v>0.36958831761086403</v>
      </c>
      <c r="AN880" s="24">
        <f t="shared" si="1035"/>
        <v>0.63041168238913592</v>
      </c>
      <c r="AO880" s="24">
        <v>0.415842784321729</v>
      </c>
      <c r="AP880" s="24">
        <f t="shared" si="1036"/>
        <v>0.58415721567827106</v>
      </c>
      <c r="AQ880" s="24">
        <v>0.29817884309059201</v>
      </c>
      <c r="AR880" s="24">
        <f t="shared" si="1037"/>
        <v>0.70182115690940794</v>
      </c>
      <c r="AS880" s="24">
        <f t="shared" si="1038"/>
        <v>0.34737848667503785</v>
      </c>
      <c r="AT880" s="25">
        <f t="shared" si="1083"/>
        <v>0.65262151332496221</v>
      </c>
      <c r="AU880" s="213">
        <v>0.385614569185803</v>
      </c>
      <c r="AV880" s="213">
        <f t="shared" si="1039"/>
        <v>0.61438543081419694</v>
      </c>
      <c r="AW880" s="213">
        <v>0.43548607539795198</v>
      </c>
      <c r="AX880" s="213">
        <f t="shared" ref="AX880" si="1088">1-AW880</f>
        <v>0.56451392460204808</v>
      </c>
      <c r="AY880" s="213">
        <v>0.328156220112019</v>
      </c>
      <c r="AZ880" s="213">
        <f t="shared" si="1050"/>
        <v>0.67184377988798105</v>
      </c>
      <c r="BA880" s="213">
        <f t="shared" si="1041"/>
        <v>0.37065417504065662</v>
      </c>
      <c r="BB880" s="213">
        <f t="shared" si="1042"/>
        <v>0.62934582495934344</v>
      </c>
      <c r="BC880" s="38">
        <v>0.36454979063127702</v>
      </c>
      <c r="BD880" s="38">
        <f t="shared" si="1043"/>
        <v>0.63545020936872298</v>
      </c>
      <c r="BE880" s="38">
        <v>0.42030045037370201</v>
      </c>
      <c r="BF880" s="38">
        <f t="shared" si="1043"/>
        <v>0.57969954962629799</v>
      </c>
      <c r="BG880" s="38">
        <v>0.32914080407702201</v>
      </c>
      <c r="BH880" s="38">
        <f t="shared" si="1044"/>
        <v>0.67085919592297794</v>
      </c>
      <c r="BI880" s="38">
        <v>0.36108430855707752</v>
      </c>
      <c r="BJ880" s="38">
        <v>0.6389156914429226</v>
      </c>
      <c r="BK880" s="39">
        <v>0.35614627764128598</v>
      </c>
      <c r="BL880" s="39">
        <f t="shared" si="1045"/>
        <v>0.64385372235871396</v>
      </c>
      <c r="BM880" s="39">
        <v>0.41218902200423302</v>
      </c>
      <c r="BN880" s="39">
        <f t="shared" si="1046"/>
        <v>0.58781097799576698</v>
      </c>
      <c r="BO880" s="39">
        <v>0.31849528986001702</v>
      </c>
      <c r="BP880" s="39">
        <f t="shared" si="1034"/>
        <v>0.68150471013998293</v>
      </c>
      <c r="BQ880" s="39">
        <v>0.35171665446538003</v>
      </c>
      <c r="BR880" s="39">
        <f t="shared" si="1047"/>
        <v>0.64828334553461997</v>
      </c>
      <c r="BS880" s="48">
        <v>0.92265973624570785</v>
      </c>
      <c r="BT880" s="49">
        <v>7.7340263754292093E-2</v>
      </c>
      <c r="BU880" s="219"/>
      <c r="CP880" s="21"/>
      <c r="CR880" s="21"/>
      <c r="CS880" s="22"/>
      <c r="CT880" s="22"/>
    </row>
    <row r="881" spans="38:98" x14ac:dyDescent="0.25">
      <c r="AL881" s="6">
        <v>874</v>
      </c>
      <c r="AM881" s="24">
        <v>0.36983814362369</v>
      </c>
      <c r="AN881" s="24">
        <f t="shared" si="1035"/>
        <v>0.63016185637631006</v>
      </c>
      <c r="AO881" s="24">
        <v>0.41606658540048502</v>
      </c>
      <c r="AP881" s="24">
        <f t="shared" si="1036"/>
        <v>0.58393341459951498</v>
      </c>
      <c r="AQ881" s="24">
        <v>0.298492456345399</v>
      </c>
      <c r="AR881" s="24">
        <f t="shared" si="1037"/>
        <v>0.701507543654601</v>
      </c>
      <c r="AS881" s="24">
        <f t="shared" si="1038"/>
        <v>0.34765166908433898</v>
      </c>
      <c r="AT881" s="25">
        <f t="shared" si="1083"/>
        <v>0.65234833091566102</v>
      </c>
      <c r="AU881" s="213">
        <v>0.38587351229695699</v>
      </c>
      <c r="AV881" s="213">
        <f t="shared" si="1039"/>
        <v>0.61412648770304301</v>
      </c>
      <c r="AW881" s="213">
        <v>0.435732595455324</v>
      </c>
      <c r="AX881" s="213">
        <f t="shared" ref="AX881" si="1089">1-AW881</f>
        <v>0.56426740454467605</v>
      </c>
      <c r="AY881" s="213">
        <v>0.32849841896857401</v>
      </c>
      <c r="AZ881" s="213">
        <f t="shared" si="1050"/>
        <v>0.67150158103142599</v>
      </c>
      <c r="BA881" s="213">
        <f t="shared" si="1041"/>
        <v>0.37094855849232522</v>
      </c>
      <c r="BB881" s="213">
        <f t="shared" si="1042"/>
        <v>0.62905144150767478</v>
      </c>
      <c r="BC881" s="38">
        <v>0.36479665177688803</v>
      </c>
      <c r="BD881" s="38">
        <f t="shared" si="1043"/>
        <v>0.63520334822311197</v>
      </c>
      <c r="BE881" s="38">
        <v>0.42053177305019601</v>
      </c>
      <c r="BF881" s="38">
        <f t="shared" si="1043"/>
        <v>0.57946822694980393</v>
      </c>
      <c r="BG881" s="38">
        <v>0.32948301664979701</v>
      </c>
      <c r="BH881" s="38">
        <f t="shared" si="1044"/>
        <v>0.67051698335020293</v>
      </c>
      <c r="BI881" s="38">
        <v>0.36137145751128702</v>
      </c>
      <c r="BJ881" s="38">
        <v>0.63862854248871304</v>
      </c>
      <c r="BK881" s="39">
        <v>0.35638954771165898</v>
      </c>
      <c r="BL881" s="39">
        <f t="shared" si="1045"/>
        <v>0.64361045228834102</v>
      </c>
      <c r="BM881" s="39">
        <v>0.41241969984632498</v>
      </c>
      <c r="BN881" s="39">
        <f t="shared" si="1046"/>
        <v>0.58758030015367502</v>
      </c>
      <c r="BO881" s="39">
        <v>0.31882636740348302</v>
      </c>
      <c r="BP881" s="39">
        <f t="shared" si="1034"/>
        <v>0.68117363259651698</v>
      </c>
      <c r="BQ881" s="39">
        <v>0.35199741976087118</v>
      </c>
      <c r="BR881" s="39">
        <f t="shared" si="1047"/>
        <v>0.64800258023912871</v>
      </c>
      <c r="BS881" s="48">
        <v>0.92274347032601634</v>
      </c>
      <c r="BT881" s="42">
        <v>7.7256529673983707E-2</v>
      </c>
      <c r="BU881" s="219"/>
      <c r="CP881" s="21"/>
      <c r="CR881" s="21"/>
      <c r="CS881" s="22"/>
      <c r="CT881" s="22"/>
    </row>
    <row r="882" spans="38:98" x14ac:dyDescent="0.25">
      <c r="AL882" s="6">
        <v>875</v>
      </c>
      <c r="AM882" s="24">
        <v>0.37008782672211599</v>
      </c>
      <c r="AN882" s="24">
        <f t="shared" si="1035"/>
        <v>0.62991217327788407</v>
      </c>
      <c r="AO882" s="24">
        <v>0.41629021023976798</v>
      </c>
      <c r="AP882" s="24">
        <f t="shared" si="1036"/>
        <v>0.58370978976023202</v>
      </c>
      <c r="AQ882" s="24">
        <v>0.29880595640366903</v>
      </c>
      <c r="AR882" s="24">
        <f t="shared" si="1037"/>
        <v>0.70119404359633097</v>
      </c>
      <c r="AS882" s="24">
        <f t="shared" si="1038"/>
        <v>0.34792471458469032</v>
      </c>
      <c r="AT882" s="25">
        <f t="shared" si="1083"/>
        <v>0.65207528541530979</v>
      </c>
      <c r="AU882" s="213">
        <v>0.38613227136484801</v>
      </c>
      <c r="AV882" s="213">
        <f t="shared" si="1039"/>
        <v>0.61386772863515193</v>
      </c>
      <c r="AW882" s="213">
        <v>0.43597894144861199</v>
      </c>
      <c r="AX882" s="213">
        <f t="shared" ref="AX882" si="1090">1-AW882</f>
        <v>0.56402105855138807</v>
      </c>
      <c r="AY882" s="213">
        <v>0.32884047390410798</v>
      </c>
      <c r="AZ882" s="213">
        <f t="shared" si="1050"/>
        <v>0.67115952609589202</v>
      </c>
      <c r="BA882" s="213">
        <f t="shared" si="1041"/>
        <v>0.37124277865217337</v>
      </c>
      <c r="BB882" s="213">
        <f t="shared" si="1042"/>
        <v>0.62875722134782674</v>
      </c>
      <c r="BC882" s="38">
        <v>0.36504334829460899</v>
      </c>
      <c r="BD882" s="38">
        <f t="shared" si="1043"/>
        <v>0.63495665170539106</v>
      </c>
      <c r="BE882" s="38">
        <v>0.42076296815569098</v>
      </c>
      <c r="BF882" s="38">
        <f t="shared" si="1043"/>
        <v>0.57923703184430897</v>
      </c>
      <c r="BG882" s="38">
        <v>0.32982513716645301</v>
      </c>
      <c r="BH882" s="38">
        <f t="shared" si="1044"/>
        <v>0.67017486283354699</v>
      </c>
      <c r="BI882" s="38">
        <v>0.36165848374370613</v>
      </c>
      <c r="BJ882" s="38">
        <v>0.63834151625629398</v>
      </c>
      <c r="BK882" s="39">
        <v>0.35663272615304498</v>
      </c>
      <c r="BL882" s="39">
        <f t="shared" si="1045"/>
        <v>0.64336727384695502</v>
      </c>
      <c r="BM882" s="39">
        <v>0.412650274069852</v>
      </c>
      <c r="BN882" s="39">
        <f t="shared" si="1046"/>
        <v>0.587349725930148</v>
      </c>
      <c r="BO882" s="39">
        <v>0.31915734395679801</v>
      </c>
      <c r="BP882" s="39">
        <f t="shared" si="1034"/>
        <v>0.68084265604320193</v>
      </c>
      <c r="BQ882" s="39">
        <v>0.352278086363637</v>
      </c>
      <c r="BR882" s="39">
        <f t="shared" si="1047"/>
        <v>0.647721913636363</v>
      </c>
      <c r="BS882" s="48">
        <v>0.92282701715149573</v>
      </c>
      <c r="BT882" s="49">
        <v>7.7172982848504296E-2</v>
      </c>
      <c r="BU882" s="219"/>
      <c r="CP882" s="21"/>
      <c r="CR882" s="21"/>
      <c r="CS882" s="22"/>
      <c r="CT882" s="22"/>
    </row>
    <row r="883" spans="38:98" x14ac:dyDescent="0.25">
      <c r="AL883" s="6">
        <v>876</v>
      </c>
      <c r="AM883" s="24">
        <v>0.37033736638791798</v>
      </c>
      <c r="AN883" s="24">
        <f t="shared" si="1035"/>
        <v>0.62966263361208208</v>
      </c>
      <c r="AO883" s="24">
        <v>0.41651365927323297</v>
      </c>
      <c r="AP883" s="24">
        <f t="shared" si="1036"/>
        <v>0.58348634072676697</v>
      </c>
      <c r="AQ883" s="24">
        <v>0.29911934295931403</v>
      </c>
      <c r="AR883" s="24">
        <f t="shared" si="1037"/>
        <v>0.70088065704068603</v>
      </c>
      <c r="AS883" s="24">
        <f t="shared" si="1038"/>
        <v>0.34819762297438261</v>
      </c>
      <c r="AT883" s="25">
        <f t="shared" si="1083"/>
        <v>0.65180237702561739</v>
      </c>
      <c r="AU883" s="213">
        <v>0.38639084660600698</v>
      </c>
      <c r="AV883" s="213">
        <f t="shared" si="1039"/>
        <v>0.61360915339399302</v>
      </c>
      <c r="AW883" s="213">
        <v>0.43622511367347</v>
      </c>
      <c r="AX883" s="213">
        <f t="shared" ref="AX883" si="1091">1-AW883</f>
        <v>0.56377488632652994</v>
      </c>
      <c r="AY883" s="213">
        <v>0.329182384725136</v>
      </c>
      <c r="AZ883" s="213">
        <f t="shared" si="1050"/>
        <v>0.67081761527486394</v>
      </c>
      <c r="BA883" s="213">
        <f t="shared" si="1041"/>
        <v>0.37153683556632283</v>
      </c>
      <c r="BB883" s="213">
        <f t="shared" si="1042"/>
        <v>0.62846316443367722</v>
      </c>
      <c r="BC883" s="38">
        <v>0.36528988143238</v>
      </c>
      <c r="BD883" s="38">
        <f t="shared" si="1043"/>
        <v>0.63471011856762005</v>
      </c>
      <c r="BE883" s="38">
        <v>0.42099403671685498</v>
      </c>
      <c r="BF883" s="38">
        <f t="shared" si="1043"/>
        <v>0.57900596328314502</v>
      </c>
      <c r="BG883" s="38">
        <v>0.33016716635940901</v>
      </c>
      <c r="BH883" s="38">
        <f t="shared" si="1044"/>
        <v>0.66983283364059099</v>
      </c>
      <c r="BI883" s="38">
        <v>0.3619453882142426</v>
      </c>
      <c r="BJ883" s="38">
        <v>0.6380546117857574</v>
      </c>
      <c r="BK883" s="39">
        <v>0.35687581503982602</v>
      </c>
      <c r="BL883" s="39">
        <f t="shared" si="1045"/>
        <v>0.64312418496017398</v>
      </c>
      <c r="BM883" s="39">
        <v>0.41288074570651701</v>
      </c>
      <c r="BN883" s="39">
        <f t="shared" si="1046"/>
        <v>0.58711925429348299</v>
      </c>
      <c r="BO883" s="39">
        <v>0.319488220317514</v>
      </c>
      <c r="BP883" s="39">
        <f t="shared" si="1034"/>
        <v>0.680511779682486</v>
      </c>
      <c r="BQ883" s="39">
        <v>0.35255865552090143</v>
      </c>
      <c r="BR883" s="39">
        <f t="shared" si="1047"/>
        <v>0.64744134447909862</v>
      </c>
      <c r="BS883" s="48">
        <v>0.92291037733485382</v>
      </c>
      <c r="BT883" s="49">
        <v>7.7089622665146199E-2</v>
      </c>
      <c r="BU883" s="219"/>
      <c r="CP883" s="21"/>
      <c r="CR883" s="21"/>
      <c r="CS883" s="22"/>
      <c r="CT883" s="22"/>
    </row>
    <row r="884" spans="38:98" x14ac:dyDescent="0.25">
      <c r="AL884" s="6">
        <v>877</v>
      </c>
      <c r="AM884" s="24">
        <v>0.370586762102872</v>
      </c>
      <c r="AN884" s="24">
        <f t="shared" si="1035"/>
        <v>0.629413237897128</v>
      </c>
      <c r="AO884" s="24">
        <v>0.41673693293454001</v>
      </c>
      <c r="AP884" s="24">
        <f t="shared" si="1036"/>
        <v>0.58326306706545994</v>
      </c>
      <c r="AQ884" s="24">
        <v>0.29943261570625301</v>
      </c>
      <c r="AR884" s="24">
        <f t="shared" si="1037"/>
        <v>0.70056738429374699</v>
      </c>
      <c r="AS884" s="24">
        <f t="shared" si="1038"/>
        <v>0.34847039405171093</v>
      </c>
      <c r="AT884" s="25">
        <f t="shared" si="1083"/>
        <v>0.65152960594828913</v>
      </c>
      <c r="AU884" s="213">
        <v>0.38664923823696401</v>
      </c>
      <c r="AV884" s="213">
        <f t="shared" si="1039"/>
        <v>0.61335076176303605</v>
      </c>
      <c r="AW884" s="213">
        <v>0.43647111242555497</v>
      </c>
      <c r="AX884" s="213">
        <f t="shared" ref="AX884" si="1092">1-AW884</f>
        <v>0.56352888757444508</v>
      </c>
      <c r="AY884" s="213">
        <v>0.32952415123817502</v>
      </c>
      <c r="AZ884" s="213">
        <f t="shared" si="1050"/>
        <v>0.67047584876182498</v>
      </c>
      <c r="BA884" s="213">
        <f t="shared" si="1041"/>
        <v>0.371830729280897</v>
      </c>
      <c r="BB884" s="213">
        <f t="shared" si="1042"/>
        <v>0.62816927071910311</v>
      </c>
      <c r="BC884" s="38">
        <v>0.36553625243813997</v>
      </c>
      <c r="BD884" s="38">
        <f t="shared" si="1043"/>
        <v>0.63446374756185997</v>
      </c>
      <c r="BE884" s="38">
        <v>0.421224979760355</v>
      </c>
      <c r="BF884" s="38">
        <f t="shared" si="1043"/>
        <v>0.578775020239645</v>
      </c>
      <c r="BG884" s="38">
        <v>0.33050910496108399</v>
      </c>
      <c r="BH884" s="38">
        <f t="shared" si="1044"/>
        <v>0.66949089503891601</v>
      </c>
      <c r="BI884" s="38">
        <v>0.36223217188280366</v>
      </c>
      <c r="BJ884" s="38">
        <v>0.63776782811719634</v>
      </c>
      <c r="BK884" s="39">
        <v>0.35711881644638499</v>
      </c>
      <c r="BL884" s="39">
        <f t="shared" si="1045"/>
        <v>0.64288118355361501</v>
      </c>
      <c r="BM884" s="39">
        <v>0.41311111578802401</v>
      </c>
      <c r="BN884" s="39">
        <f t="shared" si="1046"/>
        <v>0.58688888421197594</v>
      </c>
      <c r="BO884" s="39">
        <v>0.31981899728318403</v>
      </c>
      <c r="BP884" s="39">
        <f t="shared" si="1034"/>
        <v>0.68018100271681603</v>
      </c>
      <c r="BQ884" s="39">
        <v>0.35283912847988952</v>
      </c>
      <c r="BR884" s="39">
        <f t="shared" si="1047"/>
        <v>0.64716087152011048</v>
      </c>
      <c r="BS884" s="48">
        <v>0.92299355148879836</v>
      </c>
      <c r="BT884" s="49">
        <v>7.7006448511201697E-2</v>
      </c>
      <c r="BU884" s="219"/>
      <c r="CP884" s="21"/>
      <c r="CR884" s="21"/>
      <c r="CS884" s="22"/>
      <c r="CT884" s="22"/>
    </row>
    <row r="885" spans="38:98" x14ac:dyDescent="0.25">
      <c r="AL885" s="6">
        <v>878</v>
      </c>
      <c r="AM885" s="24">
        <v>0.37083601334875299</v>
      </c>
      <c r="AN885" s="24">
        <f t="shared" si="1035"/>
        <v>0.62916398665124706</v>
      </c>
      <c r="AO885" s="24">
        <v>0.41696003165734602</v>
      </c>
      <c r="AP885" s="24">
        <f t="shared" si="1036"/>
        <v>0.58303996834265392</v>
      </c>
      <c r="AQ885" s="24">
        <v>0.299745774338399</v>
      </c>
      <c r="AR885" s="24">
        <f t="shared" si="1037"/>
        <v>0.700254225661601</v>
      </c>
      <c r="AS885" s="24">
        <f t="shared" si="1038"/>
        <v>0.34874302761496656</v>
      </c>
      <c r="AT885" s="25">
        <f t="shared" si="1083"/>
        <v>0.65125697238503344</v>
      </c>
      <c r="AU885" s="213">
        <v>0.38690744647425002</v>
      </c>
      <c r="AV885" s="213">
        <f t="shared" si="1039"/>
        <v>0.61309255352574998</v>
      </c>
      <c r="AW885" s="213">
        <v>0.43671693800052103</v>
      </c>
      <c r="AX885" s="213">
        <f t="shared" ref="AX885" si="1093">1-AW885</f>
        <v>0.56328306199947897</v>
      </c>
      <c r="AY885" s="213">
        <v>0.32986577324974198</v>
      </c>
      <c r="AZ885" s="213">
        <f t="shared" si="1050"/>
        <v>0.67013422675025802</v>
      </c>
      <c r="BA885" s="213">
        <f t="shared" si="1041"/>
        <v>0.37212445984201864</v>
      </c>
      <c r="BB885" s="213">
        <f t="shared" si="1042"/>
        <v>0.62787554015798142</v>
      </c>
      <c r="BC885" s="38">
        <v>0.36578246255982599</v>
      </c>
      <c r="BD885" s="38">
        <f t="shared" si="1043"/>
        <v>0.63421753744017395</v>
      </c>
      <c r="BE885" s="38">
        <v>0.42145579831285801</v>
      </c>
      <c r="BF885" s="38">
        <f t="shared" si="1043"/>
        <v>0.57854420168714205</v>
      </c>
      <c r="BG885" s="38">
        <v>0.330850953703898</v>
      </c>
      <c r="BH885" s="38">
        <f t="shared" si="1044"/>
        <v>0.66914904629610206</v>
      </c>
      <c r="BI885" s="38">
        <v>0.36251883570929649</v>
      </c>
      <c r="BJ885" s="38">
        <v>0.63748116429070356</v>
      </c>
      <c r="BK885" s="39">
        <v>0.35736173244710101</v>
      </c>
      <c r="BL885" s="39">
        <f t="shared" si="1045"/>
        <v>0.64263826755289899</v>
      </c>
      <c r="BM885" s="39">
        <v>0.41334138534607601</v>
      </c>
      <c r="BN885" s="39">
        <f t="shared" si="1046"/>
        <v>0.58665861465392399</v>
      </c>
      <c r="BO885" s="39">
        <v>0.32014967565136099</v>
      </c>
      <c r="BP885" s="39">
        <f t="shared" si="1034"/>
        <v>0.67985032434863901</v>
      </c>
      <c r="BQ885" s="39">
        <v>0.35311950648782486</v>
      </c>
      <c r="BR885" s="39">
        <f t="shared" si="1047"/>
        <v>0.64688049351217525</v>
      </c>
      <c r="BS885" s="48">
        <v>0.92307654022603702</v>
      </c>
      <c r="BT885" s="49">
        <v>7.6923459773963004E-2</v>
      </c>
      <c r="BU885" s="219"/>
      <c r="CP885" s="21"/>
      <c r="CR885" s="21"/>
      <c r="CS885" s="22"/>
      <c r="CT885" s="22"/>
    </row>
    <row r="886" spans="38:98" x14ac:dyDescent="0.25">
      <c r="AL886" s="6">
        <v>879</v>
      </c>
      <c r="AM886" s="24">
        <v>0.37108511960733598</v>
      </c>
      <c r="AN886" s="24">
        <f t="shared" si="1035"/>
        <v>0.62891488039266408</v>
      </c>
      <c r="AO886" s="24">
        <v>0.41718295587530901</v>
      </c>
      <c r="AP886" s="24">
        <f t="shared" si="1036"/>
        <v>0.58281704412469093</v>
      </c>
      <c r="AQ886" s="24">
        <v>0.30005881854966698</v>
      </c>
      <c r="AR886" s="24">
        <f t="shared" si="1037"/>
        <v>0.69994118145033302</v>
      </c>
      <c r="AS886" s="24">
        <f t="shared" si="1038"/>
        <v>0.34901552346244202</v>
      </c>
      <c r="AT886" s="25">
        <f t="shared" si="1083"/>
        <v>0.65098447653755798</v>
      </c>
      <c r="AU886" s="213">
        <v>0.38716547153439501</v>
      </c>
      <c r="AV886" s="213">
        <f t="shared" si="1039"/>
        <v>0.61283452846560493</v>
      </c>
      <c r="AW886" s="213">
        <v>0.43696259069402299</v>
      </c>
      <c r="AX886" s="213">
        <f t="shared" ref="AX886" si="1094">1-AW886</f>
        <v>0.56303740930597701</v>
      </c>
      <c r="AY886" s="213">
        <v>0.33020725056635197</v>
      </c>
      <c r="AZ886" s="213">
        <f t="shared" si="1050"/>
        <v>0.66979274943364797</v>
      </c>
      <c r="BA886" s="213">
        <f t="shared" si="1041"/>
        <v>0.37241802729580964</v>
      </c>
      <c r="BB886" s="213">
        <f t="shared" si="1042"/>
        <v>0.62758197270419036</v>
      </c>
      <c r="BC886" s="38">
        <v>0.36602851304537798</v>
      </c>
      <c r="BD886" s="38">
        <f t="shared" si="1043"/>
        <v>0.63397148695462202</v>
      </c>
      <c r="BE886" s="38">
        <v>0.42168649340103298</v>
      </c>
      <c r="BF886" s="38">
        <f t="shared" si="1043"/>
        <v>0.57831350659896708</v>
      </c>
      <c r="BG886" s="38">
        <v>0.33119271332027</v>
      </c>
      <c r="BH886" s="38">
        <f t="shared" si="1044"/>
        <v>0.66880728667973</v>
      </c>
      <c r="BI886" s="38">
        <v>0.36280538065362899</v>
      </c>
      <c r="BJ886" s="38">
        <v>0.63719461934637112</v>
      </c>
      <c r="BK886" s="39">
        <v>0.35760456511635802</v>
      </c>
      <c r="BL886" s="39">
        <f t="shared" si="1045"/>
        <v>0.64239543488364204</v>
      </c>
      <c r="BM886" s="39">
        <v>0.413571555412377</v>
      </c>
      <c r="BN886" s="39">
        <f t="shared" si="1046"/>
        <v>0.586428444587623</v>
      </c>
      <c r="BO886" s="39">
        <v>0.32048025621960002</v>
      </c>
      <c r="BP886" s="39">
        <f t="shared" si="1034"/>
        <v>0.67951974378039992</v>
      </c>
      <c r="BQ886" s="39">
        <v>0.35339979079193373</v>
      </c>
      <c r="BR886" s="39">
        <f t="shared" si="1047"/>
        <v>0.64660020920806627</v>
      </c>
      <c r="BS886" s="48">
        <v>0.92315934415927769</v>
      </c>
      <c r="BT886" s="49">
        <v>7.6840655840722305E-2</v>
      </c>
      <c r="BU886" s="219"/>
      <c r="CP886" s="21"/>
      <c r="CR886" s="21"/>
      <c r="CS886" s="22"/>
      <c r="CT886" s="22"/>
    </row>
    <row r="887" spans="38:98" x14ac:dyDescent="0.25">
      <c r="AL887" s="6">
        <v>880</v>
      </c>
      <c r="AM887" s="24">
        <v>0.371334080360398</v>
      </c>
      <c r="AN887" s="24">
        <f t="shared" si="1035"/>
        <v>0.62866591963960206</v>
      </c>
      <c r="AO887" s="24">
        <v>0.41740570602208799</v>
      </c>
      <c r="AP887" s="24">
        <f t="shared" si="1036"/>
        <v>0.58259429397791207</v>
      </c>
      <c r="AQ887" s="24">
        <v>0.30037174803397498</v>
      </c>
      <c r="AR887" s="24">
        <f t="shared" si="1037"/>
        <v>0.69962825196602507</v>
      </c>
      <c r="AS887" s="24">
        <f t="shared" si="1038"/>
        <v>0.34928788139243211</v>
      </c>
      <c r="AT887" s="25">
        <f t="shared" si="1083"/>
        <v>0.65071211860756795</v>
      </c>
      <c r="AU887" s="213">
        <v>0.38742331363393001</v>
      </c>
      <c r="AV887" s="213">
        <f t="shared" si="1039"/>
        <v>0.61257668636606999</v>
      </c>
      <c r="AW887" s="213">
        <v>0.43720807080171697</v>
      </c>
      <c r="AX887" s="213">
        <f t="shared" ref="AX887" si="1095">1-AW887</f>
        <v>0.56279192919828303</v>
      </c>
      <c r="AY887" s="213">
        <v>0.330548582994521</v>
      </c>
      <c r="AZ887" s="213">
        <f t="shared" si="1050"/>
        <v>0.66945141700547905</v>
      </c>
      <c r="BA887" s="213">
        <f t="shared" si="1041"/>
        <v>0.37271143168839294</v>
      </c>
      <c r="BB887" s="213">
        <f t="shared" si="1042"/>
        <v>0.62728856831160718</v>
      </c>
      <c r="BC887" s="38">
        <v>0.36627440514273502</v>
      </c>
      <c r="BD887" s="38">
        <f t="shared" si="1043"/>
        <v>0.63372559485726498</v>
      </c>
      <c r="BE887" s="38">
        <v>0.421917066051546</v>
      </c>
      <c r="BF887" s="38">
        <f t="shared" si="1043"/>
        <v>0.578082933948454</v>
      </c>
      <c r="BG887" s="38">
        <v>0.33153438454261802</v>
      </c>
      <c r="BH887" s="38">
        <f t="shared" si="1044"/>
        <v>0.66846561545738203</v>
      </c>
      <c r="BI887" s="38">
        <v>0.36309180767570776</v>
      </c>
      <c r="BJ887" s="38">
        <v>0.6369081923242923</v>
      </c>
      <c r="BK887" s="39">
        <v>0.35784731652853602</v>
      </c>
      <c r="BL887" s="39">
        <f t="shared" si="1045"/>
        <v>0.64215268347146393</v>
      </c>
      <c r="BM887" s="39">
        <v>0.41380162701863099</v>
      </c>
      <c r="BN887" s="39">
        <f t="shared" si="1046"/>
        <v>0.58619837298136901</v>
      </c>
      <c r="BO887" s="39">
        <v>0.32081073978545299</v>
      </c>
      <c r="BP887" s="39">
        <f t="shared" si="1034"/>
        <v>0.67918926021454706</v>
      </c>
      <c r="BQ887" s="39">
        <v>0.35367998263943967</v>
      </c>
      <c r="BR887" s="39">
        <f t="shared" si="1047"/>
        <v>0.64632001736056033</v>
      </c>
      <c r="BS887" s="48">
        <v>0.92324196390122804</v>
      </c>
      <c r="BT887" s="49">
        <v>7.6758036098772006E-2</v>
      </c>
      <c r="BU887" s="219"/>
      <c r="CP887" s="21"/>
      <c r="CR887" s="21"/>
      <c r="CS887" s="22"/>
      <c r="CT887" s="22"/>
    </row>
    <row r="888" spans="38:98" x14ac:dyDescent="0.25">
      <c r="AL888" s="6">
        <v>881</v>
      </c>
      <c r="AM888" s="24">
        <v>0.37158289508971198</v>
      </c>
      <c r="AN888" s="24">
        <f t="shared" si="1035"/>
        <v>0.62841710491028802</v>
      </c>
      <c r="AO888" s="24">
        <v>0.41762828253133899</v>
      </c>
      <c r="AP888" s="24">
        <f t="shared" si="1036"/>
        <v>0.58237171746866101</v>
      </c>
      <c r="AQ888" s="24">
        <v>0.30068456248523601</v>
      </c>
      <c r="AR888" s="24">
        <f t="shared" si="1037"/>
        <v>0.69931543751476399</v>
      </c>
      <c r="AS888" s="24">
        <f t="shared" si="1038"/>
        <v>0.34956010120322722</v>
      </c>
      <c r="AT888" s="25">
        <f t="shared" si="1083"/>
        <v>0.65043989879677278</v>
      </c>
      <c r="AU888" s="213">
        <v>0.38768097298938498</v>
      </c>
      <c r="AV888" s="213">
        <f t="shared" si="1039"/>
        <v>0.61231902701061502</v>
      </c>
      <c r="AW888" s="213">
        <v>0.43745337861925798</v>
      </c>
      <c r="AX888" s="213">
        <f t="shared" ref="AX888" si="1096">1-AW888</f>
        <v>0.56254662138074196</v>
      </c>
      <c r="AY888" s="213">
        <v>0.330889770340765</v>
      </c>
      <c r="AZ888" s="213">
        <f t="shared" si="1050"/>
        <v>0.66911022965923506</v>
      </c>
      <c r="BA888" s="213">
        <f t="shared" si="1041"/>
        <v>0.37300467306589058</v>
      </c>
      <c r="BB888" s="213">
        <f t="shared" si="1042"/>
        <v>0.62699532693410953</v>
      </c>
      <c r="BC888" s="38">
        <v>0.36652014009983602</v>
      </c>
      <c r="BD888" s="38">
        <f t="shared" si="1043"/>
        <v>0.63347985990016398</v>
      </c>
      <c r="BE888" s="38">
        <v>0.42214751729106498</v>
      </c>
      <c r="BF888" s="38">
        <f t="shared" si="1043"/>
        <v>0.57785248270893508</v>
      </c>
      <c r="BG888" s="38">
        <v>0.33187596810336201</v>
      </c>
      <c r="BH888" s="38">
        <f t="shared" si="1044"/>
        <v>0.66812403189663794</v>
      </c>
      <c r="BI888" s="38">
        <v>0.36337811773544065</v>
      </c>
      <c r="BJ888" s="38">
        <v>0.63662188226455929</v>
      </c>
      <c r="BK888" s="39">
        <v>0.35808998875801701</v>
      </c>
      <c r="BL888" s="39">
        <f t="shared" si="1045"/>
        <v>0.64191001124198299</v>
      </c>
      <c r="BM888" s="39">
        <v>0.41403160119654098</v>
      </c>
      <c r="BN888" s="39">
        <f t="shared" si="1046"/>
        <v>0.58596839880345897</v>
      </c>
      <c r="BO888" s="39">
        <v>0.32114112714647303</v>
      </c>
      <c r="BP888" s="39">
        <f t="shared" si="1034"/>
        <v>0.67885887285352697</v>
      </c>
      <c r="BQ888" s="39">
        <v>0.35396008327756734</v>
      </c>
      <c r="BR888" s="39">
        <f t="shared" si="1047"/>
        <v>0.64603991672243266</v>
      </c>
      <c r="BS888" s="48">
        <v>0.92332440006459582</v>
      </c>
      <c r="BT888" s="49">
        <v>7.6675599935404196E-2</v>
      </c>
      <c r="BU888" s="219"/>
      <c r="CP888" s="21"/>
      <c r="CR888" s="21"/>
      <c r="CS888" s="22"/>
      <c r="CT888" s="22"/>
    </row>
    <row r="889" spans="38:98" x14ac:dyDescent="0.25">
      <c r="AL889" s="6">
        <v>882</v>
      </c>
      <c r="AM889" s="24">
        <v>0.37183156327705502</v>
      </c>
      <c r="AN889" s="24">
        <f t="shared" si="1035"/>
        <v>0.62816843672294498</v>
      </c>
      <c r="AO889" s="24">
        <v>0.41785068583672103</v>
      </c>
      <c r="AP889" s="24">
        <f t="shared" si="1036"/>
        <v>0.58214931416327897</v>
      </c>
      <c r="AQ889" s="24">
        <v>0.30099726159736701</v>
      </c>
      <c r="AR889" s="24">
        <f t="shared" si="1037"/>
        <v>0.69900273840263294</v>
      </c>
      <c r="AS889" s="24">
        <f t="shared" si="1038"/>
        <v>0.34983218269312172</v>
      </c>
      <c r="AT889" s="25">
        <f t="shared" si="1083"/>
        <v>0.65016781730687834</v>
      </c>
      <c r="AU889" s="213">
        <v>0.38793844981729098</v>
      </c>
      <c r="AV889" s="213">
        <f t="shared" si="1039"/>
        <v>0.61206155018270902</v>
      </c>
      <c r="AW889" s="213">
        <v>0.43769851444230101</v>
      </c>
      <c r="AX889" s="213">
        <f t="shared" ref="AX889" si="1097">1-AW889</f>
        <v>0.56230148555769899</v>
      </c>
      <c r="AY889" s="213">
        <v>0.33123081241160102</v>
      </c>
      <c r="AZ889" s="213">
        <f t="shared" si="1050"/>
        <v>0.66876918758839898</v>
      </c>
      <c r="BA889" s="213">
        <f t="shared" si="1041"/>
        <v>0.3732977514744259</v>
      </c>
      <c r="BB889" s="213">
        <f t="shared" si="1042"/>
        <v>0.6267022485255741</v>
      </c>
      <c r="BC889" s="38">
        <v>0.36676571916461898</v>
      </c>
      <c r="BD889" s="38">
        <f t="shared" si="1043"/>
        <v>0.63323428083538102</v>
      </c>
      <c r="BE889" s="38">
        <v>0.42237784814625801</v>
      </c>
      <c r="BF889" s="38">
        <f t="shared" si="1043"/>
        <v>0.57762215185374199</v>
      </c>
      <c r="BG889" s="38">
        <v>0.33221746473491998</v>
      </c>
      <c r="BH889" s="38">
        <f t="shared" si="1044"/>
        <v>0.66778253526508002</v>
      </c>
      <c r="BI889" s="38">
        <v>0.3636643117927344</v>
      </c>
      <c r="BJ889" s="38">
        <v>0.6363356882072656</v>
      </c>
      <c r="BK889" s="39">
        <v>0.35833258387918199</v>
      </c>
      <c r="BL889" s="39">
        <f t="shared" si="1045"/>
        <v>0.64166741612081801</v>
      </c>
      <c r="BM889" s="39">
        <v>0.41426147897781102</v>
      </c>
      <c r="BN889" s="39">
        <f t="shared" si="1046"/>
        <v>0.58573852102218904</v>
      </c>
      <c r="BO889" s="39">
        <v>0.32147141910021398</v>
      </c>
      <c r="BP889" s="39">
        <f t="shared" si="1034"/>
        <v>0.67852858089978607</v>
      </c>
      <c r="BQ889" s="39">
        <v>0.35424009395354139</v>
      </c>
      <c r="BR889" s="39">
        <f t="shared" si="1047"/>
        <v>0.64575990604645872</v>
      </c>
      <c r="BS889" s="48">
        <v>0.92340665326208871</v>
      </c>
      <c r="BT889" s="49">
        <v>7.6593346737911294E-2</v>
      </c>
      <c r="BU889" s="219"/>
      <c r="CP889" s="21"/>
      <c r="CR889" s="21"/>
      <c r="CS889" s="22"/>
      <c r="CT889" s="22"/>
    </row>
    <row r="890" spans="38:98" x14ac:dyDescent="0.25">
      <c r="AL890" s="6">
        <v>883</v>
      </c>
      <c r="AM890" s="24">
        <v>0.37208008440420198</v>
      </c>
      <c r="AN890" s="24">
        <f t="shared" si="1035"/>
        <v>0.62791991559579796</v>
      </c>
      <c r="AO890" s="24">
        <v>0.41807291637189198</v>
      </c>
      <c r="AP890" s="24">
        <f t="shared" si="1036"/>
        <v>0.58192708362810808</v>
      </c>
      <c r="AQ890" s="24">
        <v>0.30130984506428299</v>
      </c>
      <c r="AR890" s="24">
        <f t="shared" si="1037"/>
        <v>0.69869015493571696</v>
      </c>
      <c r="AS890" s="24">
        <f t="shared" si="1038"/>
        <v>0.35010412566040794</v>
      </c>
      <c r="AT890" s="25">
        <f t="shared" si="1083"/>
        <v>0.64989587433959206</v>
      </c>
      <c r="AU890" s="213">
        <v>0.38819574433417797</v>
      </c>
      <c r="AV890" s="213">
        <f t="shared" si="1039"/>
        <v>0.61180425566582208</v>
      </c>
      <c r="AW890" s="213">
        <v>0.43794347856650101</v>
      </c>
      <c r="AX890" s="213">
        <f t="shared" ref="AX890" si="1098">1-AW890</f>
        <v>0.56205652143349893</v>
      </c>
      <c r="AY890" s="213">
        <v>0.33157170901354499</v>
      </c>
      <c r="AZ890" s="213">
        <f t="shared" si="1050"/>
        <v>0.66842829098645495</v>
      </c>
      <c r="BA890" s="213">
        <f t="shared" si="1041"/>
        <v>0.37359066696012111</v>
      </c>
      <c r="BB890" s="213">
        <f t="shared" si="1042"/>
        <v>0.62640933303987889</v>
      </c>
      <c r="BC890" s="38">
        <v>0.36701114358502401</v>
      </c>
      <c r="BD890" s="38">
        <f t="shared" si="1043"/>
        <v>0.63298885641497593</v>
      </c>
      <c r="BE890" s="38">
        <v>0.422608059643792</v>
      </c>
      <c r="BF890" s="38">
        <f t="shared" si="1043"/>
        <v>0.577391940356208</v>
      </c>
      <c r="BG890" s="38">
        <v>0.332558875169712</v>
      </c>
      <c r="BH890" s="38">
        <f t="shared" si="1044"/>
        <v>0.66744112483028806</v>
      </c>
      <c r="BI890" s="38">
        <v>0.36395039080749714</v>
      </c>
      <c r="BJ890" s="38">
        <v>0.63604960919250297</v>
      </c>
      <c r="BK890" s="39">
        <v>0.35857510396641301</v>
      </c>
      <c r="BL890" s="39">
        <f t="shared" si="1045"/>
        <v>0.64142489603358699</v>
      </c>
      <c r="BM890" s="39">
        <v>0.41449126139414499</v>
      </c>
      <c r="BN890" s="39">
        <f t="shared" si="1046"/>
        <v>0.58550873860585506</v>
      </c>
      <c r="BO890" s="39">
        <v>0.32180161644423</v>
      </c>
      <c r="BP890" s="39">
        <f t="shared" si="1034"/>
        <v>0.67819838355577</v>
      </c>
      <c r="BQ890" s="39">
        <v>0.35452001591458721</v>
      </c>
      <c r="BR890" s="39">
        <f t="shared" si="1047"/>
        <v>0.64547998408541285</v>
      </c>
      <c r="BS890" s="48">
        <v>0.92348872410641436</v>
      </c>
      <c r="BT890" s="49">
        <v>7.6511275893585598E-2</v>
      </c>
      <c r="BU890" s="219"/>
      <c r="CP890" s="21"/>
      <c r="CR890" s="21"/>
      <c r="CS890" s="22"/>
      <c r="CT890" s="22"/>
    </row>
    <row r="891" spans="38:98" x14ac:dyDescent="0.25">
      <c r="AL891" s="6">
        <v>884</v>
      </c>
      <c r="AM891" s="24">
        <v>0.37232845795292802</v>
      </c>
      <c r="AN891" s="24">
        <f t="shared" si="1035"/>
        <v>0.62767154204707198</v>
      </c>
      <c r="AO891" s="24">
        <v>0.41829497457051001</v>
      </c>
      <c r="AP891" s="24">
        <f t="shared" si="1036"/>
        <v>0.58170502542948999</v>
      </c>
      <c r="AQ891" s="24">
        <v>0.30162231257989902</v>
      </c>
      <c r="AR891" s="24">
        <f t="shared" si="1037"/>
        <v>0.69837768742010098</v>
      </c>
      <c r="AS891" s="24">
        <f t="shared" si="1038"/>
        <v>0.35037592990337851</v>
      </c>
      <c r="AT891" s="25">
        <f t="shared" si="1083"/>
        <v>0.64962407009662149</v>
      </c>
      <c r="AU891" s="213">
        <v>0.38845285675657598</v>
      </c>
      <c r="AV891" s="213">
        <f t="shared" si="1039"/>
        <v>0.61154714324342407</v>
      </c>
      <c r="AW891" s="213">
        <v>0.43818827128751398</v>
      </c>
      <c r="AX891" s="213">
        <f t="shared" ref="AX891" si="1099">1-AW891</f>
        <v>0.56181172871248597</v>
      </c>
      <c r="AY891" s="213">
        <v>0.33191245995311303</v>
      </c>
      <c r="AZ891" s="213">
        <f t="shared" si="1050"/>
        <v>0.66808754004688697</v>
      </c>
      <c r="BA891" s="213">
        <f t="shared" si="1041"/>
        <v>0.37388341956909876</v>
      </c>
      <c r="BB891" s="213">
        <f t="shared" si="1042"/>
        <v>0.62611658043090124</v>
      </c>
      <c r="BC891" s="38">
        <v>0.367256414608989</v>
      </c>
      <c r="BD891" s="38">
        <f t="shared" si="1043"/>
        <v>0.63274358539101105</v>
      </c>
      <c r="BE891" s="38">
        <v>0.42283815281033499</v>
      </c>
      <c r="BF891" s="38">
        <f t="shared" si="1043"/>
        <v>0.57716184718966501</v>
      </c>
      <c r="BG891" s="38">
        <v>0.33290020014015598</v>
      </c>
      <c r="BH891" s="38">
        <f t="shared" si="1044"/>
        <v>0.66709979985984402</v>
      </c>
      <c r="BI891" s="38">
        <v>0.36423635573963542</v>
      </c>
      <c r="BJ891" s="38">
        <v>0.63576364426036469</v>
      </c>
      <c r="BK891" s="39">
        <v>0.35881755109409202</v>
      </c>
      <c r="BL891" s="39">
        <f t="shared" si="1045"/>
        <v>0.64118244890590792</v>
      </c>
      <c r="BM891" s="39">
        <v>0.41472094947724603</v>
      </c>
      <c r="BN891" s="39">
        <f t="shared" si="1046"/>
        <v>0.58527905052275397</v>
      </c>
      <c r="BO891" s="39">
        <v>0.32213171997607198</v>
      </c>
      <c r="BP891" s="39">
        <f t="shared" si="1034"/>
        <v>0.67786828002392796</v>
      </c>
      <c r="BQ891" s="39">
        <v>0.35479985040792827</v>
      </c>
      <c r="BR891" s="39">
        <f t="shared" si="1047"/>
        <v>0.64520014959207173</v>
      </c>
      <c r="BS891" s="48">
        <v>0.92357061321028078</v>
      </c>
      <c r="BT891" s="49">
        <v>7.6429386789719195E-2</v>
      </c>
      <c r="BU891" s="219"/>
      <c r="CP891" s="21"/>
      <c r="CR891" s="21"/>
      <c r="CS891" s="22"/>
      <c r="CT891" s="22"/>
    </row>
    <row r="892" spans="38:98" x14ac:dyDescent="0.25">
      <c r="AL892" s="6">
        <v>885</v>
      </c>
      <c r="AM892" s="24">
        <v>0.37257668340500899</v>
      </c>
      <c r="AN892" s="24">
        <f t="shared" si="1035"/>
        <v>0.62742331659499095</v>
      </c>
      <c r="AO892" s="24">
        <v>0.41851686086623302</v>
      </c>
      <c r="AP892" s="24">
        <f t="shared" si="1036"/>
        <v>0.58148313913376692</v>
      </c>
      <c r="AQ892" s="24">
        <v>0.30193466383813</v>
      </c>
      <c r="AR892" s="24">
        <f t="shared" si="1037"/>
        <v>0.69806533616187005</v>
      </c>
      <c r="AS892" s="24">
        <f t="shared" si="1038"/>
        <v>0.35064759522032618</v>
      </c>
      <c r="AT892" s="25">
        <f t="shared" si="1083"/>
        <v>0.64935240477967393</v>
      </c>
      <c r="AU892" s="213">
        <v>0.38870978730101602</v>
      </c>
      <c r="AV892" s="213">
        <f t="shared" si="1039"/>
        <v>0.61129021269898398</v>
      </c>
      <c r="AW892" s="213">
        <v>0.43843289290099502</v>
      </c>
      <c r="AX892" s="213">
        <f t="shared" ref="AX892" si="1100">1-AW892</f>
        <v>0.56156710709900493</v>
      </c>
      <c r="AY892" s="213">
        <v>0.332253065036821</v>
      </c>
      <c r="AZ892" s="213">
        <f t="shared" si="1050"/>
        <v>0.66774693496317905</v>
      </c>
      <c r="BA892" s="213">
        <f t="shared" si="1041"/>
        <v>0.37417600934748152</v>
      </c>
      <c r="BB892" s="213">
        <f t="shared" si="1042"/>
        <v>0.62582399065251848</v>
      </c>
      <c r="BC892" s="38">
        <v>0.36750153348445302</v>
      </c>
      <c r="BD892" s="38">
        <f t="shared" si="1043"/>
        <v>0.63249846651554698</v>
      </c>
      <c r="BE892" s="38">
        <v>0.423068128672554</v>
      </c>
      <c r="BF892" s="38">
        <f t="shared" si="1043"/>
        <v>0.57693187132744606</v>
      </c>
      <c r="BG892" s="38">
        <v>0.33324144037867198</v>
      </c>
      <c r="BH892" s="38">
        <f t="shared" si="1044"/>
        <v>0.66675855962132802</v>
      </c>
      <c r="BI892" s="38">
        <v>0.36452220754905695</v>
      </c>
      <c r="BJ892" s="38">
        <v>0.63547779245094305</v>
      </c>
      <c r="BK892" s="39">
        <v>0.35905992733659903</v>
      </c>
      <c r="BL892" s="39">
        <f t="shared" si="1045"/>
        <v>0.64094007266340092</v>
      </c>
      <c r="BM892" s="39">
        <v>0.414950544258817</v>
      </c>
      <c r="BN892" s="39">
        <f t="shared" si="1046"/>
        <v>0.58504945574118294</v>
      </c>
      <c r="BO892" s="39">
        <v>0.32246173049329602</v>
      </c>
      <c r="BP892" s="39">
        <f t="shared" si="1034"/>
        <v>0.67753826950670404</v>
      </c>
      <c r="BQ892" s="39">
        <v>0.35507959868078975</v>
      </c>
      <c r="BR892" s="39">
        <f t="shared" si="1047"/>
        <v>0.64492040131921025</v>
      </c>
      <c r="BS892" s="48">
        <v>0.92365232118639551</v>
      </c>
      <c r="BT892" s="49">
        <v>7.6347678813604505E-2</v>
      </c>
      <c r="BU892" s="219"/>
      <c r="CP892" s="21"/>
      <c r="CR892" s="21"/>
      <c r="CS892" s="22"/>
      <c r="CT892" s="22"/>
    </row>
    <row r="893" spans="38:98" x14ac:dyDescent="0.25">
      <c r="AL893" s="6">
        <v>886</v>
      </c>
      <c r="AM893" s="24">
        <v>0.37282476024222</v>
      </c>
      <c r="AN893" s="24">
        <f t="shared" si="1035"/>
        <v>0.62717523975778</v>
      </c>
      <c r="AO893" s="24">
        <v>0.418738575692718</v>
      </c>
      <c r="AP893" s="24">
        <f t="shared" si="1036"/>
        <v>0.581261424307282</v>
      </c>
      <c r="AQ893" s="24">
        <v>0.30224689853289299</v>
      </c>
      <c r="AR893" s="24">
        <f t="shared" si="1037"/>
        <v>0.69775310146710701</v>
      </c>
      <c r="AS893" s="24">
        <f t="shared" si="1038"/>
        <v>0.35091912140954412</v>
      </c>
      <c r="AT893" s="25">
        <f t="shared" si="1083"/>
        <v>0.64908087859045582</v>
      </c>
      <c r="AU893" s="213">
        <v>0.38896653618402899</v>
      </c>
      <c r="AV893" s="213">
        <f t="shared" si="1039"/>
        <v>0.61103346381597101</v>
      </c>
      <c r="AW893" s="213">
        <v>0.43867734370259798</v>
      </c>
      <c r="AX893" s="213">
        <f t="shared" ref="AX893" si="1101">1-AW893</f>
        <v>0.56132265629740208</v>
      </c>
      <c r="AY893" s="213">
        <v>0.33259352407118598</v>
      </c>
      <c r="AZ893" s="213">
        <f t="shared" si="1050"/>
        <v>0.66740647592881408</v>
      </c>
      <c r="BA893" s="213">
        <f t="shared" si="1041"/>
        <v>0.3744684363413921</v>
      </c>
      <c r="BB893" s="213">
        <f t="shared" si="1042"/>
        <v>0.62553156365860796</v>
      </c>
      <c r="BC893" s="38">
        <v>0.367746501459356</v>
      </c>
      <c r="BD893" s="38">
        <f t="shared" si="1043"/>
        <v>0.63225349854064405</v>
      </c>
      <c r="BE893" s="38">
        <v>0.42329798825711601</v>
      </c>
      <c r="BF893" s="38">
        <f t="shared" si="1043"/>
        <v>0.57670201174288405</v>
      </c>
      <c r="BG893" s="38">
        <v>0.33358259661767897</v>
      </c>
      <c r="BH893" s="38">
        <f t="shared" si="1044"/>
        <v>0.66641740338232103</v>
      </c>
      <c r="BI893" s="38">
        <v>0.36480794719566939</v>
      </c>
      <c r="BJ893" s="38">
        <v>0.63519205280433066</v>
      </c>
      <c r="BK893" s="39">
        <v>0.35930223476831802</v>
      </c>
      <c r="BL893" s="39">
        <f t="shared" si="1045"/>
        <v>0.64069776523168198</v>
      </c>
      <c r="BM893" s="39">
        <v>0.41518004677056303</v>
      </c>
      <c r="BN893" s="39">
        <f t="shared" si="1046"/>
        <v>0.58481995322943692</v>
      </c>
      <c r="BO893" s="39">
        <v>0.32279164879345301</v>
      </c>
      <c r="BP893" s="39">
        <f t="shared" si="1034"/>
        <v>0.67720835120654699</v>
      </c>
      <c r="BQ893" s="39">
        <v>0.35535926198039647</v>
      </c>
      <c r="BR893" s="39">
        <f t="shared" si="1047"/>
        <v>0.64464073801960353</v>
      </c>
      <c r="BS893" s="48">
        <v>0.92373384864746644</v>
      </c>
      <c r="BT893" s="49">
        <v>7.6266151352533604E-2</v>
      </c>
      <c r="BU893" s="219"/>
      <c r="CP893" s="21"/>
      <c r="CR893" s="21"/>
      <c r="CS893" s="22"/>
      <c r="CT893" s="22"/>
    </row>
    <row r="894" spans="38:98" x14ac:dyDescent="0.25">
      <c r="AL894" s="6">
        <v>887</v>
      </c>
      <c r="AM894" s="24">
        <v>0.37307268794633702</v>
      </c>
      <c r="AN894" s="24">
        <f t="shared" si="1035"/>
        <v>0.62692731205366292</v>
      </c>
      <c r="AO894" s="24">
        <v>0.41896011948362399</v>
      </c>
      <c r="AP894" s="24">
        <f t="shared" si="1036"/>
        <v>0.58103988051637601</v>
      </c>
      <c r="AQ894" s="24">
        <v>0.30255901635810201</v>
      </c>
      <c r="AR894" s="24">
        <f t="shared" si="1037"/>
        <v>0.69744098364189799</v>
      </c>
      <c r="AS894" s="24">
        <f t="shared" si="1038"/>
        <v>0.35119050826932491</v>
      </c>
      <c r="AT894" s="25">
        <f t="shared" si="1083"/>
        <v>0.64880949173067504</v>
      </c>
      <c r="AU894" s="213">
        <v>0.38922310362214402</v>
      </c>
      <c r="AV894" s="213">
        <f t="shared" si="1039"/>
        <v>0.61077689637785593</v>
      </c>
      <c r="AW894" s="213">
        <v>0.43892162398798001</v>
      </c>
      <c r="AX894" s="213">
        <f t="shared" ref="AX894" si="1102">1-AW894</f>
        <v>0.56107837601201993</v>
      </c>
      <c r="AY894" s="213">
        <v>0.33293383686272299</v>
      </c>
      <c r="AZ894" s="213">
        <f t="shared" si="1050"/>
        <v>0.66706616313727696</v>
      </c>
      <c r="BA894" s="213">
        <f t="shared" si="1041"/>
        <v>0.37476070059695266</v>
      </c>
      <c r="BB894" s="213">
        <f t="shared" si="1042"/>
        <v>0.62523929940304734</v>
      </c>
      <c r="BC894" s="38">
        <v>0.36799131978163502</v>
      </c>
      <c r="BD894" s="38">
        <f t="shared" si="1043"/>
        <v>0.63200868021836498</v>
      </c>
      <c r="BE894" s="38">
        <v>0.42352773259068999</v>
      </c>
      <c r="BF894" s="38">
        <f t="shared" si="1043"/>
        <v>0.57647226740931001</v>
      </c>
      <c r="BG894" s="38">
        <v>0.33392366958959602</v>
      </c>
      <c r="BH894" s="38">
        <f t="shared" si="1044"/>
        <v>0.66607633041040404</v>
      </c>
      <c r="BI894" s="38">
        <v>0.36509357563937972</v>
      </c>
      <c r="BJ894" s="38">
        <v>0.63490642436062039</v>
      </c>
      <c r="BK894" s="39">
        <v>0.359544475463628</v>
      </c>
      <c r="BL894" s="39">
        <f t="shared" si="1045"/>
        <v>0.640455524536372</v>
      </c>
      <c r="BM894" s="39">
        <v>0.415409458044187</v>
      </c>
      <c r="BN894" s="39">
        <f t="shared" si="1046"/>
        <v>0.58459054195581306</v>
      </c>
      <c r="BO894" s="39">
        <v>0.32312147567409699</v>
      </c>
      <c r="BP894" s="39">
        <f t="shared" si="1034"/>
        <v>0.67687852432590301</v>
      </c>
      <c r="BQ894" s="39">
        <v>0.3556388415539723</v>
      </c>
      <c r="BR894" s="39">
        <f t="shared" si="1047"/>
        <v>0.64436115844602782</v>
      </c>
      <c r="BS894" s="48">
        <v>0.92381519620620101</v>
      </c>
      <c r="BT894" s="49">
        <v>7.6184803793798994E-2</v>
      </c>
      <c r="BU894" s="219"/>
      <c r="CP894" s="21"/>
      <c r="CR894" s="21"/>
      <c r="CS894" s="22"/>
      <c r="CT894" s="22"/>
    </row>
    <row r="895" spans="38:98" x14ac:dyDescent="0.25">
      <c r="AL895" s="6">
        <v>888</v>
      </c>
      <c r="AM895" s="24">
        <v>0.37332046599913399</v>
      </c>
      <c r="AN895" s="24">
        <f t="shared" si="1035"/>
        <v>0.62667953400086596</v>
      </c>
      <c r="AO895" s="24">
        <v>0.41918149267260801</v>
      </c>
      <c r="AP895" s="24">
        <f t="shared" si="1036"/>
        <v>0.58081850732739193</v>
      </c>
      <c r="AQ895" s="24">
        <v>0.30287101700767299</v>
      </c>
      <c r="AR895" s="24">
        <f t="shared" si="1037"/>
        <v>0.69712898299232706</v>
      </c>
      <c r="AS895" s="24">
        <f t="shared" si="1038"/>
        <v>0.351461755597961</v>
      </c>
      <c r="AT895" s="25">
        <f t="shared" si="1083"/>
        <v>0.64853824440203911</v>
      </c>
      <c r="AU895" s="213">
        <v>0.38947948983189301</v>
      </c>
      <c r="AV895" s="213">
        <f t="shared" si="1039"/>
        <v>0.61052051016810704</v>
      </c>
      <c r="AW895" s="213">
        <v>0.43916573405279502</v>
      </c>
      <c r="AX895" s="213">
        <f t="shared" ref="AX895" si="1103">1-AW895</f>
        <v>0.56083426594720498</v>
      </c>
      <c r="AY895" s="213">
        <v>0.33327400321794798</v>
      </c>
      <c r="AZ895" s="213">
        <f t="shared" si="1050"/>
        <v>0.66672599678205202</v>
      </c>
      <c r="BA895" s="213">
        <f t="shared" si="1041"/>
        <v>0.3750528021602858</v>
      </c>
      <c r="BB895" s="213">
        <f t="shared" si="1042"/>
        <v>0.62494719783971431</v>
      </c>
      <c r="BC895" s="38">
        <v>0.36823598969922999</v>
      </c>
      <c r="BD895" s="38">
        <f t="shared" si="1043"/>
        <v>0.63176401030077001</v>
      </c>
      <c r="BE895" s="38">
        <v>0.42375736269994202</v>
      </c>
      <c r="BF895" s="38">
        <f t="shared" si="1043"/>
        <v>0.57624263730005798</v>
      </c>
      <c r="BG895" s="38">
        <v>0.33426466002684202</v>
      </c>
      <c r="BH895" s="38">
        <f t="shared" si="1044"/>
        <v>0.66573533997315804</v>
      </c>
      <c r="BI895" s="38">
        <v>0.36537909384009531</v>
      </c>
      <c r="BJ895" s="38">
        <v>0.63462090615990485</v>
      </c>
      <c r="BK895" s="39">
        <v>0.35978665149691202</v>
      </c>
      <c r="BL895" s="39">
        <f t="shared" si="1045"/>
        <v>0.64021334850308798</v>
      </c>
      <c r="BM895" s="39">
        <v>0.41563877911139202</v>
      </c>
      <c r="BN895" s="39">
        <f t="shared" si="1046"/>
        <v>0.58436122088860798</v>
      </c>
      <c r="BO895" s="39">
        <v>0.32345121193278298</v>
      </c>
      <c r="BP895" s="39">
        <f t="shared" si="1034"/>
        <v>0.67654878806721697</v>
      </c>
      <c r="BQ895" s="39">
        <v>0.35591833864874312</v>
      </c>
      <c r="BR895" s="39">
        <f t="shared" si="1047"/>
        <v>0.644081661351257</v>
      </c>
      <c r="BS895" s="48">
        <v>0.92389636447530721</v>
      </c>
      <c r="BT895" s="49">
        <v>7.6103635524692806E-2</v>
      </c>
      <c r="BU895" s="219"/>
      <c r="CP895" s="21"/>
      <c r="CR895" s="21"/>
      <c r="CS895" s="22"/>
      <c r="CT895" s="22"/>
    </row>
    <row r="896" spans="38:98" x14ac:dyDescent="0.25">
      <c r="AL896" s="6">
        <v>889</v>
      </c>
      <c r="AM896" s="24">
        <v>0.37356809388238699</v>
      </c>
      <c r="AN896" s="24">
        <f t="shared" si="1035"/>
        <v>0.62643190611761301</v>
      </c>
      <c r="AO896" s="24">
        <v>0.419402695693329</v>
      </c>
      <c r="AP896" s="24">
        <f t="shared" si="1036"/>
        <v>0.580597304306671</v>
      </c>
      <c r="AQ896" s="24">
        <v>0.30318290017552102</v>
      </c>
      <c r="AR896" s="24">
        <f t="shared" si="1037"/>
        <v>0.69681709982447892</v>
      </c>
      <c r="AS896" s="24">
        <f t="shared" si="1038"/>
        <v>0.3517328631937453</v>
      </c>
      <c r="AT896" s="25">
        <f t="shared" si="1083"/>
        <v>0.6482671368062547</v>
      </c>
      <c r="AU896" s="213">
        <v>0.38973569502980598</v>
      </c>
      <c r="AV896" s="213">
        <f t="shared" si="1039"/>
        <v>0.61026430497019402</v>
      </c>
      <c r="AW896" s="213">
        <v>0.439409674192698</v>
      </c>
      <c r="AX896" s="213">
        <f t="shared" ref="AX896" si="1104">1-AW896</f>
        <v>0.56059032580730195</v>
      </c>
      <c r="AY896" s="213">
        <v>0.333614022943378</v>
      </c>
      <c r="AZ896" s="213">
        <f t="shared" si="1050"/>
        <v>0.66638597705662206</v>
      </c>
      <c r="BA896" s="213">
        <f t="shared" si="1041"/>
        <v>0.37534474107751425</v>
      </c>
      <c r="BB896" s="213">
        <f t="shared" si="1042"/>
        <v>0.62465525892248575</v>
      </c>
      <c r="BC896" s="38">
        <v>0.36848051246007901</v>
      </c>
      <c r="BD896" s="38">
        <f t="shared" si="1043"/>
        <v>0.63151948753992104</v>
      </c>
      <c r="BE896" s="38">
        <v>0.42398687961153902</v>
      </c>
      <c r="BF896" s="38">
        <f t="shared" si="1043"/>
        <v>0.57601312038846098</v>
      </c>
      <c r="BG896" s="38">
        <v>0.334605568661835</v>
      </c>
      <c r="BH896" s="38">
        <f t="shared" si="1044"/>
        <v>0.665394431338165</v>
      </c>
      <c r="BI896" s="38">
        <v>0.36566450275772255</v>
      </c>
      <c r="BJ896" s="38">
        <v>0.63433549724227745</v>
      </c>
      <c r="BK896" s="39">
        <v>0.36002876494255098</v>
      </c>
      <c r="BL896" s="39">
        <f t="shared" si="1045"/>
        <v>0.63997123505744902</v>
      </c>
      <c r="BM896" s="39">
        <v>0.41586801100388299</v>
      </c>
      <c r="BN896" s="39">
        <f t="shared" si="1046"/>
        <v>0.58413198899611696</v>
      </c>
      <c r="BO896" s="39">
        <v>0.323780858367061</v>
      </c>
      <c r="BP896" s="39">
        <f t="shared" si="1034"/>
        <v>0.67621914163293906</v>
      </c>
      <c r="BQ896" s="39">
        <v>0.35619775451193192</v>
      </c>
      <c r="BR896" s="39">
        <f t="shared" si="1047"/>
        <v>0.64380224548806808</v>
      </c>
      <c r="BS896" s="48">
        <v>0.92397735406749282</v>
      </c>
      <c r="BT896" s="49">
        <v>7.6022645932507196E-2</v>
      </c>
      <c r="BU896" s="219"/>
      <c r="CP896" s="21"/>
      <c r="CR896" s="21"/>
      <c r="CS896" s="22"/>
      <c r="CT896" s="22"/>
    </row>
    <row r="897" spans="38:98" x14ac:dyDescent="0.25">
      <c r="AL897" s="6">
        <v>890</v>
      </c>
      <c r="AM897" s="24">
        <v>0.373815571077872</v>
      </c>
      <c r="AN897" s="24">
        <f t="shared" si="1035"/>
        <v>0.626184428922128</v>
      </c>
      <c r="AO897" s="24">
        <v>0.419623728979445</v>
      </c>
      <c r="AP897" s="24">
        <f t="shared" si="1036"/>
        <v>0.580376271020555</v>
      </c>
      <c r="AQ897" s="24">
        <v>0.30349466555556198</v>
      </c>
      <c r="AR897" s="24">
        <f t="shared" si="1037"/>
        <v>0.69650533444443807</v>
      </c>
      <c r="AS897" s="24">
        <f t="shared" si="1038"/>
        <v>0.35200383085497122</v>
      </c>
      <c r="AT897" s="25">
        <f t="shared" si="1083"/>
        <v>0.64799616914502889</v>
      </c>
      <c r="AU897" s="213">
        <v>0.38999171943241301</v>
      </c>
      <c r="AV897" s="213">
        <f t="shared" si="1039"/>
        <v>0.61000828056758705</v>
      </c>
      <c r="AW897" s="213">
        <v>0.439653444703345</v>
      </c>
      <c r="AX897" s="213">
        <f t="shared" ref="AX897" si="1105">1-AW897</f>
        <v>0.560346555296655</v>
      </c>
      <c r="AY897" s="213">
        <v>0.33395389584552898</v>
      </c>
      <c r="AZ897" s="213">
        <f t="shared" si="1050"/>
        <v>0.66604610415447096</v>
      </c>
      <c r="BA897" s="213">
        <f t="shared" si="1041"/>
        <v>0.37563651739476067</v>
      </c>
      <c r="BB897" s="213">
        <f t="shared" si="1042"/>
        <v>0.62436348260523933</v>
      </c>
      <c r="BC897" s="38">
        <v>0.368724889312122</v>
      </c>
      <c r="BD897" s="38">
        <f t="shared" si="1043"/>
        <v>0.631275110687878</v>
      </c>
      <c r="BE897" s="38">
        <v>0.42421628435215097</v>
      </c>
      <c r="BF897" s="38">
        <f t="shared" si="1043"/>
        <v>0.57578371564784903</v>
      </c>
      <c r="BG897" s="38">
        <v>0.33494639622699601</v>
      </c>
      <c r="BH897" s="38">
        <f t="shared" si="1044"/>
        <v>0.66505360377300393</v>
      </c>
      <c r="BI897" s="38">
        <v>0.36594980335217075</v>
      </c>
      <c r="BJ897" s="38">
        <v>0.63405019664782936</v>
      </c>
      <c r="BK897" s="39">
        <v>0.36027081787492599</v>
      </c>
      <c r="BL897" s="39">
        <f t="shared" si="1045"/>
        <v>0.63972918212507401</v>
      </c>
      <c r="BM897" s="39">
        <v>0.41609715475336201</v>
      </c>
      <c r="BN897" s="39">
        <f t="shared" si="1046"/>
        <v>0.58390284524663794</v>
      </c>
      <c r="BO897" s="39">
        <v>0.32411041577448702</v>
      </c>
      <c r="BP897" s="39">
        <f t="shared" si="1034"/>
        <v>0.67588958422551304</v>
      </c>
      <c r="BQ897" s="39">
        <v>0.35647709039076436</v>
      </c>
      <c r="BR897" s="39">
        <f t="shared" si="1047"/>
        <v>0.64352290960923564</v>
      </c>
      <c r="BS897" s="48">
        <v>0.92405816559546539</v>
      </c>
      <c r="BT897" s="49">
        <v>7.59418344045346E-2</v>
      </c>
      <c r="BU897" s="219"/>
      <c r="CP897" s="21"/>
      <c r="CR897" s="21"/>
      <c r="CS897" s="22"/>
      <c r="CT897" s="22"/>
    </row>
    <row r="898" spans="38:98" x14ac:dyDescent="0.25">
      <c r="AL898" s="6">
        <v>891</v>
      </c>
      <c r="AM898" s="24">
        <v>0.37406289706736401</v>
      </c>
      <c r="AN898" s="24">
        <f t="shared" si="1035"/>
        <v>0.62593710293263594</v>
      </c>
      <c r="AO898" s="24">
        <v>0.41984459296461202</v>
      </c>
      <c r="AP898" s="24">
        <f t="shared" si="1036"/>
        <v>0.58015540703538804</v>
      </c>
      <c r="AQ898" s="24">
        <v>0.303806312841711</v>
      </c>
      <c r="AR898" s="24">
        <f t="shared" si="1037"/>
        <v>0.696193687158289</v>
      </c>
      <c r="AS898" s="24">
        <f t="shared" si="1038"/>
        <v>0.35227465837993066</v>
      </c>
      <c r="AT898" s="25">
        <f t="shared" si="1083"/>
        <v>0.64772534162006934</v>
      </c>
      <c r="AU898" s="213">
        <v>0.39024756325624499</v>
      </c>
      <c r="AV898" s="213">
        <f t="shared" si="1039"/>
        <v>0.60975243674375501</v>
      </c>
      <c r="AW898" s="213">
        <v>0.43989704588039102</v>
      </c>
      <c r="AX898" s="213">
        <f t="shared" ref="AX898" si="1106">1-AW898</f>
        <v>0.56010295411960898</v>
      </c>
      <c r="AY898" s="213">
        <v>0.33429362173091698</v>
      </c>
      <c r="AZ898" s="213">
        <f t="shared" si="1050"/>
        <v>0.66570637826908308</v>
      </c>
      <c r="BA898" s="213">
        <f t="shared" si="1041"/>
        <v>0.37592813115814772</v>
      </c>
      <c r="BB898" s="213">
        <f t="shared" si="1042"/>
        <v>0.62407186884185228</v>
      </c>
      <c r="BC898" s="38">
        <v>0.36896912150329703</v>
      </c>
      <c r="BD898" s="38">
        <f t="shared" si="1043"/>
        <v>0.63103087849670292</v>
      </c>
      <c r="BE898" s="38">
        <v>0.42444557794844301</v>
      </c>
      <c r="BF898" s="38">
        <f t="shared" si="1043"/>
        <v>0.57555442205155694</v>
      </c>
      <c r="BG898" s="38">
        <v>0.33528714345474298</v>
      </c>
      <c r="BH898" s="38">
        <f t="shared" si="1044"/>
        <v>0.66471285654525702</v>
      </c>
      <c r="BI898" s="38">
        <v>0.3662349965833458</v>
      </c>
      <c r="BJ898" s="38">
        <v>0.6337650034166542</v>
      </c>
      <c r="BK898" s="39">
        <v>0.36051281236841998</v>
      </c>
      <c r="BL898" s="39">
        <f t="shared" si="1045"/>
        <v>0.63948718763157997</v>
      </c>
      <c r="BM898" s="39">
        <v>0.41632621139153397</v>
      </c>
      <c r="BN898" s="39">
        <f t="shared" si="1046"/>
        <v>0.58367378860846597</v>
      </c>
      <c r="BO898" s="39">
        <v>0.324439884952614</v>
      </c>
      <c r="BP898" s="39">
        <f t="shared" si="1034"/>
        <v>0.675560115047386</v>
      </c>
      <c r="BQ898" s="39">
        <v>0.35675634753246543</v>
      </c>
      <c r="BR898" s="39">
        <f t="shared" si="1047"/>
        <v>0.64324365246753457</v>
      </c>
      <c r="BS898" s="48">
        <v>0.92413879967193269</v>
      </c>
      <c r="BT898" s="49">
        <v>7.5861200328067299E-2</v>
      </c>
      <c r="BU898" s="219"/>
      <c r="CP898" s="21"/>
      <c r="CR898" s="21"/>
      <c r="CS898" s="22"/>
      <c r="CT898" s="22"/>
    </row>
    <row r="899" spans="38:98" x14ac:dyDescent="0.25">
      <c r="AL899" s="6">
        <v>892</v>
      </c>
      <c r="AM899" s="24">
        <v>0.37431007133263899</v>
      </c>
      <c r="AN899" s="24">
        <f t="shared" si="1035"/>
        <v>0.62568992866736095</v>
      </c>
      <c r="AO899" s="24">
        <v>0.42006528808249</v>
      </c>
      <c r="AP899" s="24">
        <f t="shared" si="1036"/>
        <v>0.57993471191751</v>
      </c>
      <c r="AQ899" s="24">
        <v>0.30411784172788398</v>
      </c>
      <c r="AR899" s="24">
        <f t="shared" si="1037"/>
        <v>0.69588215827211597</v>
      </c>
      <c r="AS899" s="24">
        <f t="shared" si="1038"/>
        <v>0.35254534556691741</v>
      </c>
      <c r="AT899" s="25">
        <f t="shared" si="1083"/>
        <v>0.64745465443308259</v>
      </c>
      <c r="AU899" s="213">
        <v>0.390503226717831</v>
      </c>
      <c r="AV899" s="213">
        <f t="shared" si="1039"/>
        <v>0.609496773282169</v>
      </c>
      <c r="AW899" s="213">
        <v>0.44014047801949102</v>
      </c>
      <c r="AX899" s="213">
        <f t="shared" ref="AX899" si="1107">1-AW899</f>
        <v>0.55985952198050892</v>
      </c>
      <c r="AY899" s="213">
        <v>0.33463320040605798</v>
      </c>
      <c r="AZ899" s="213">
        <f t="shared" si="1050"/>
        <v>0.66536679959394207</v>
      </c>
      <c r="BA899" s="213">
        <f t="shared" si="1041"/>
        <v>0.37621958241379727</v>
      </c>
      <c r="BB899" s="213">
        <f t="shared" si="1042"/>
        <v>0.62378041758620284</v>
      </c>
      <c r="BC899" s="38">
        <v>0.36921321028154402</v>
      </c>
      <c r="BD899" s="38">
        <f t="shared" si="1043"/>
        <v>0.63078678971845603</v>
      </c>
      <c r="BE899" s="38">
        <v>0.42467476142708399</v>
      </c>
      <c r="BF899" s="38">
        <f t="shared" si="1043"/>
        <v>0.57532523857291595</v>
      </c>
      <c r="BG899" s="38">
        <v>0.33562781107749401</v>
      </c>
      <c r="BH899" s="38">
        <f t="shared" si="1044"/>
        <v>0.66437218892250605</v>
      </c>
      <c r="BI899" s="38">
        <v>0.36652008341115527</v>
      </c>
      <c r="BJ899" s="38">
        <v>0.63347991658884484</v>
      </c>
      <c r="BK899" s="39">
        <v>0.36075475049741401</v>
      </c>
      <c r="BL899" s="39">
        <f t="shared" si="1045"/>
        <v>0.63924524950258599</v>
      </c>
      <c r="BM899" s="39">
        <v>0.41655518195010199</v>
      </c>
      <c r="BN899" s="39">
        <f t="shared" si="1046"/>
        <v>0.58344481804989801</v>
      </c>
      <c r="BO899" s="39">
        <v>0.32476926669899397</v>
      </c>
      <c r="BP899" s="39">
        <f t="shared" si="1034"/>
        <v>0.67523073330100603</v>
      </c>
      <c r="BQ899" s="39">
        <v>0.35703552718425902</v>
      </c>
      <c r="BR899" s="39">
        <f t="shared" si="1047"/>
        <v>0.64296447281574098</v>
      </c>
      <c r="BS899" s="48">
        <v>0.9242192569096026</v>
      </c>
      <c r="BT899" s="49">
        <v>7.5780743090397396E-2</v>
      </c>
      <c r="BU899" s="219"/>
      <c r="CP899" s="21"/>
      <c r="CR899" s="21"/>
      <c r="CS899" s="22"/>
      <c r="CT899" s="22"/>
    </row>
    <row r="900" spans="38:98" x14ac:dyDescent="0.25">
      <c r="AL900" s="6">
        <v>893</v>
      </c>
      <c r="AM900" s="24">
        <v>0.37455709335547099</v>
      </c>
      <c r="AN900" s="24">
        <f t="shared" si="1035"/>
        <v>0.62544290664452906</v>
      </c>
      <c r="AO900" s="24">
        <v>0.42028581476673599</v>
      </c>
      <c r="AP900" s="24">
        <f t="shared" si="1036"/>
        <v>0.57971418523326401</v>
      </c>
      <c r="AQ900" s="24">
        <v>0.30442925190799602</v>
      </c>
      <c r="AR900" s="24">
        <f t="shared" si="1037"/>
        <v>0.69557074809200392</v>
      </c>
      <c r="AS900" s="24">
        <f t="shared" si="1038"/>
        <v>0.35281589221422349</v>
      </c>
      <c r="AT900" s="25">
        <f t="shared" si="1083"/>
        <v>0.64718410778577651</v>
      </c>
      <c r="AU900" s="213">
        <v>0.39075871003370399</v>
      </c>
      <c r="AV900" s="213">
        <f t="shared" si="1039"/>
        <v>0.60924128996629601</v>
      </c>
      <c r="AW900" s="213">
        <v>0.44038374141630099</v>
      </c>
      <c r="AX900" s="213">
        <f t="shared" ref="AX900" si="1108">1-AW900</f>
        <v>0.55961625858369901</v>
      </c>
      <c r="AY900" s="213">
        <v>0.33497263167746899</v>
      </c>
      <c r="AZ900" s="213">
        <f t="shared" si="1050"/>
        <v>0.66502736832253095</v>
      </c>
      <c r="BA900" s="213">
        <f t="shared" si="1041"/>
        <v>0.37651087120783322</v>
      </c>
      <c r="BB900" s="213">
        <f t="shared" si="1042"/>
        <v>0.62348912879216678</v>
      </c>
      <c r="BC900" s="38">
        <v>0.36945715689480102</v>
      </c>
      <c r="BD900" s="38">
        <f t="shared" si="1043"/>
        <v>0.63054284310519892</v>
      </c>
      <c r="BE900" s="38">
        <v>0.424903835814741</v>
      </c>
      <c r="BF900" s="38">
        <f t="shared" si="1043"/>
        <v>0.575096164185259</v>
      </c>
      <c r="BG900" s="38">
        <v>0.33596839982767002</v>
      </c>
      <c r="BH900" s="38">
        <f t="shared" si="1044"/>
        <v>0.66403160017232998</v>
      </c>
      <c r="BI900" s="38">
        <v>0.36680506479550695</v>
      </c>
      <c r="BJ900" s="38">
        <v>0.63319493520449299</v>
      </c>
      <c r="BK900" s="39">
        <v>0.36099663433628798</v>
      </c>
      <c r="BL900" s="39">
        <f t="shared" si="1045"/>
        <v>0.63900336566371196</v>
      </c>
      <c r="BM900" s="39">
        <v>0.41678406746076901</v>
      </c>
      <c r="BN900" s="39">
        <f t="shared" si="1046"/>
        <v>0.58321593253923099</v>
      </c>
      <c r="BO900" s="39">
        <v>0.32509856181118102</v>
      </c>
      <c r="BP900" s="39">
        <f t="shared" si="1034"/>
        <v>0.67490143818881898</v>
      </c>
      <c r="BQ900" s="39">
        <v>0.35731463059336943</v>
      </c>
      <c r="BR900" s="39">
        <f t="shared" si="1047"/>
        <v>0.64268536940663057</v>
      </c>
      <c r="BS900" s="48">
        <v>0.9242995379211828</v>
      </c>
      <c r="BT900" s="49">
        <v>7.5700462078817199E-2</v>
      </c>
      <c r="BU900" s="219"/>
      <c r="CP900" s="21"/>
      <c r="CR900" s="21"/>
      <c r="CS900" s="22"/>
      <c r="CT900" s="22"/>
    </row>
    <row r="901" spans="38:98" x14ac:dyDescent="0.25">
      <c r="AL901" s="6">
        <v>894</v>
      </c>
      <c r="AM901" s="24">
        <v>0.37480396261763599</v>
      </c>
      <c r="AN901" s="24">
        <f t="shared" si="1035"/>
        <v>0.62519603738236396</v>
      </c>
      <c r="AO901" s="24">
        <v>0.42050617345100699</v>
      </c>
      <c r="AP901" s="24">
        <f t="shared" si="1036"/>
        <v>0.57949382654899306</v>
      </c>
      <c r="AQ901" s="24">
        <v>0.30474054307596199</v>
      </c>
      <c r="AR901" s="24">
        <f t="shared" si="1037"/>
        <v>0.69525945692403801</v>
      </c>
      <c r="AS901" s="24">
        <f t="shared" si="1038"/>
        <v>0.35308629812014125</v>
      </c>
      <c r="AT901" s="25">
        <f t="shared" si="1083"/>
        <v>0.64691370187985875</v>
      </c>
      <c r="AU901" s="213">
        <v>0.39101401342039299</v>
      </c>
      <c r="AV901" s="213">
        <f t="shared" si="1039"/>
        <v>0.60898598657960701</v>
      </c>
      <c r="AW901" s="213">
        <v>0.44062683636647498</v>
      </c>
      <c r="AX901" s="213">
        <f t="shared" ref="AX901" si="1109">1-AW901</f>
        <v>0.55937316363352507</v>
      </c>
      <c r="AY901" s="213">
        <v>0.33531191535166499</v>
      </c>
      <c r="AZ901" s="213">
        <f t="shared" si="1050"/>
        <v>0.66468808464833495</v>
      </c>
      <c r="BA901" s="213">
        <f t="shared" si="1041"/>
        <v>0.376801997586377</v>
      </c>
      <c r="BB901" s="213">
        <f t="shared" si="1042"/>
        <v>0.623198002413623</v>
      </c>
      <c r="BC901" s="38">
        <v>0.36970096259100599</v>
      </c>
      <c r="BD901" s="38">
        <f t="shared" si="1043"/>
        <v>0.63029903740899407</v>
      </c>
      <c r="BE901" s="38">
        <v>0.42513280213808102</v>
      </c>
      <c r="BF901" s="38">
        <f t="shared" si="1043"/>
        <v>0.57486719786191898</v>
      </c>
      <c r="BG901" s="38">
        <v>0.33630891043768901</v>
      </c>
      <c r="BH901" s="38">
        <f t="shared" si="1044"/>
        <v>0.66369108956231093</v>
      </c>
      <c r="BI901" s="38">
        <v>0.36708994169630743</v>
      </c>
      <c r="BJ901" s="38">
        <v>0.63291005830369262</v>
      </c>
      <c r="BK901" s="39">
        <v>0.36123846595942599</v>
      </c>
      <c r="BL901" s="39">
        <f t="shared" si="1045"/>
        <v>0.63876153404057401</v>
      </c>
      <c r="BM901" s="39">
        <v>0.41701286895523998</v>
      </c>
      <c r="BN901" s="39">
        <f t="shared" si="1046"/>
        <v>0.58298713104476008</v>
      </c>
      <c r="BO901" s="39">
        <v>0.32542777108672799</v>
      </c>
      <c r="BP901" s="39">
        <f t="shared" si="1034"/>
        <v>0.67457222891327207</v>
      </c>
      <c r="BQ901" s="39">
        <v>0.35759365900702211</v>
      </c>
      <c r="BR901" s="39">
        <f t="shared" si="1047"/>
        <v>0.64240634099297789</v>
      </c>
      <c r="BS901" s="48">
        <v>0.92437964331938094</v>
      </c>
      <c r="BT901" s="49">
        <v>7.5620356680619005E-2</v>
      </c>
      <c r="BU901" s="219"/>
      <c r="CP901" s="21"/>
      <c r="CR901" s="21"/>
      <c r="CS901" s="22"/>
      <c r="CT901" s="22"/>
    </row>
    <row r="902" spans="38:98" x14ac:dyDescent="0.25">
      <c r="AL902" s="6">
        <v>895</v>
      </c>
      <c r="AM902" s="24">
        <v>0.37505067860091001</v>
      </c>
      <c r="AN902" s="24">
        <f t="shared" si="1035"/>
        <v>0.62494932139908999</v>
      </c>
      <c r="AO902" s="24">
        <v>0.42072636456896401</v>
      </c>
      <c r="AP902" s="24">
        <f t="shared" si="1036"/>
        <v>0.57927363543103594</v>
      </c>
      <c r="AQ902" s="24">
        <v>0.30505171492569799</v>
      </c>
      <c r="AR902" s="24">
        <f t="shared" si="1037"/>
        <v>0.69494828507430206</v>
      </c>
      <c r="AS902" s="24">
        <f t="shared" si="1038"/>
        <v>0.35335656308296493</v>
      </c>
      <c r="AT902" s="25">
        <f t="shared" si="1083"/>
        <v>0.64664343691703519</v>
      </c>
      <c r="AU902" s="213">
        <v>0.39126913709442801</v>
      </c>
      <c r="AV902" s="213">
        <f t="shared" si="1039"/>
        <v>0.60873086290557199</v>
      </c>
      <c r="AW902" s="213">
        <v>0.440869763165669</v>
      </c>
      <c r="AX902" s="213">
        <f t="shared" ref="AX902" si="1110">1-AW902</f>
        <v>0.55913023683433094</v>
      </c>
      <c r="AY902" s="213">
        <v>0.33565105123516298</v>
      </c>
      <c r="AZ902" s="213">
        <f t="shared" si="1050"/>
        <v>0.66434894876483708</v>
      </c>
      <c r="BA902" s="213">
        <f t="shared" si="1041"/>
        <v>0.3770929615955515</v>
      </c>
      <c r="BB902" s="213">
        <f t="shared" si="1042"/>
        <v>0.6229070384044485</v>
      </c>
      <c r="BC902" s="38">
        <v>0.36994462861810001</v>
      </c>
      <c r="BD902" s="38">
        <f t="shared" si="1043"/>
        <v>0.63005537138189993</v>
      </c>
      <c r="BE902" s="38">
        <v>0.42536166142377202</v>
      </c>
      <c r="BF902" s="38">
        <f t="shared" si="1043"/>
        <v>0.57463833857622793</v>
      </c>
      <c r="BG902" s="38">
        <v>0.33664934363996901</v>
      </c>
      <c r="BH902" s="38">
        <f t="shared" si="1044"/>
        <v>0.66335065636003099</v>
      </c>
      <c r="BI902" s="38">
        <v>0.36737471507346431</v>
      </c>
      <c r="BJ902" s="38">
        <v>0.63262528492653569</v>
      </c>
      <c r="BK902" s="39">
        <v>0.36148024744120699</v>
      </c>
      <c r="BL902" s="39">
        <f t="shared" si="1045"/>
        <v>0.63851975255879301</v>
      </c>
      <c r="BM902" s="39">
        <v>0.417241587465217</v>
      </c>
      <c r="BN902" s="39">
        <f t="shared" si="1046"/>
        <v>0.582758412534783</v>
      </c>
      <c r="BO902" s="39">
        <v>0.32575689532318902</v>
      </c>
      <c r="BP902" s="39">
        <f t="shared" si="1034"/>
        <v>0.67424310467681092</v>
      </c>
      <c r="BQ902" s="39">
        <v>0.35787261367244105</v>
      </c>
      <c r="BR902" s="39">
        <f t="shared" si="1047"/>
        <v>0.64212738632755895</v>
      </c>
      <c r="BS902" s="48">
        <v>0.92445957371690479</v>
      </c>
      <c r="BT902" s="49">
        <v>7.5540426283095194E-2</v>
      </c>
      <c r="BU902" s="219"/>
      <c r="CP902" s="21"/>
      <c r="CR902" s="21"/>
      <c r="CS902" s="22"/>
      <c r="CT902" s="22"/>
    </row>
    <row r="903" spans="38:98" x14ac:dyDescent="0.25">
      <c r="AL903" s="6">
        <v>896</v>
      </c>
      <c r="AM903" s="24">
        <v>0.375297240787068</v>
      </c>
      <c r="AN903" s="24">
        <f t="shared" si="1035"/>
        <v>0.62470275921293195</v>
      </c>
      <c r="AO903" s="24">
        <v>0.42094638855426197</v>
      </c>
      <c r="AP903" s="24">
        <f t="shared" si="1036"/>
        <v>0.57905361144573808</v>
      </c>
      <c r="AQ903" s="24">
        <v>0.30536276715111998</v>
      </c>
      <c r="AR903" s="24">
        <f t="shared" si="1037"/>
        <v>0.69463723284888002</v>
      </c>
      <c r="AS903" s="24">
        <f t="shared" si="1038"/>
        <v>0.35362668690098653</v>
      </c>
      <c r="AT903" s="25">
        <f t="shared" si="1083"/>
        <v>0.64637331309901347</v>
      </c>
      <c r="AU903" s="213">
        <v>0.39152408127234001</v>
      </c>
      <c r="AV903" s="213">
        <f t="shared" si="1039"/>
        <v>0.60847591872766005</v>
      </c>
      <c r="AW903" s="213">
        <v>0.441112522109538</v>
      </c>
      <c r="AX903" s="213">
        <f t="shared" ref="AX903" si="1111">1-AW903</f>
        <v>0.558887477890462</v>
      </c>
      <c r="AY903" s="213">
        <v>0.335990039134479</v>
      </c>
      <c r="AZ903" s="213">
        <f t="shared" si="1050"/>
        <v>0.664009960865521</v>
      </c>
      <c r="BA903" s="213">
        <f t="shared" si="1041"/>
        <v>0.37738376328147949</v>
      </c>
      <c r="BB903" s="213">
        <f t="shared" si="1042"/>
        <v>0.62261623671852062</v>
      </c>
      <c r="BC903" s="38">
        <v>0.37018815622402002</v>
      </c>
      <c r="BD903" s="38">
        <f t="shared" si="1043"/>
        <v>0.62981184377597998</v>
      </c>
      <c r="BE903" s="38">
        <v>0.42559041469848202</v>
      </c>
      <c r="BF903" s="38">
        <f t="shared" si="1043"/>
        <v>0.57440958530151798</v>
      </c>
      <c r="BG903" s="38">
        <v>0.33698970016693203</v>
      </c>
      <c r="BH903" s="38">
        <f t="shared" si="1044"/>
        <v>0.66301029983306803</v>
      </c>
      <c r="BI903" s="38">
        <v>0.36765938588688579</v>
      </c>
      <c r="BJ903" s="38">
        <v>0.63234061411311426</v>
      </c>
      <c r="BK903" s="39">
        <v>0.36172198085601498</v>
      </c>
      <c r="BL903" s="39">
        <f t="shared" si="1045"/>
        <v>0.63827801914398496</v>
      </c>
      <c r="BM903" s="39">
        <v>0.41747022402240502</v>
      </c>
      <c r="BN903" s="39">
        <f t="shared" si="1046"/>
        <v>0.58252977597759492</v>
      </c>
      <c r="BO903" s="39">
        <v>0.32608593531811703</v>
      </c>
      <c r="BP903" s="39">
        <f t="shared" si="1034"/>
        <v>0.67391406468188297</v>
      </c>
      <c r="BQ903" s="39">
        <v>0.35815149583685163</v>
      </c>
      <c r="BR903" s="39">
        <f t="shared" si="1047"/>
        <v>0.64184850416314831</v>
      </c>
      <c r="BS903" s="48">
        <v>0.92453932972646224</v>
      </c>
      <c r="BT903" s="49">
        <v>7.5460670273537797E-2</v>
      </c>
      <c r="BU903" s="219"/>
      <c r="CP903" s="21"/>
      <c r="CR903" s="21"/>
      <c r="CS903" s="22"/>
      <c r="CT903" s="22"/>
    </row>
    <row r="904" spans="38:98" x14ac:dyDescent="0.25">
      <c r="AL904" s="6">
        <v>897</v>
      </c>
      <c r="AM904" s="24">
        <v>0.37554364865788498</v>
      </c>
      <c r="AN904" s="24">
        <f t="shared" si="1035"/>
        <v>0.62445635134211508</v>
      </c>
      <c r="AO904" s="24">
        <v>0.42116624584055901</v>
      </c>
      <c r="AP904" s="24">
        <f t="shared" si="1036"/>
        <v>0.57883375415944105</v>
      </c>
      <c r="AQ904" s="24">
        <v>0.30567369944614198</v>
      </c>
      <c r="AR904" s="24">
        <f t="shared" si="1037"/>
        <v>0.69432630055385802</v>
      </c>
      <c r="AS904" s="24">
        <f t="shared" si="1038"/>
        <v>0.3538966693724982</v>
      </c>
      <c r="AT904" s="25">
        <f t="shared" si="1083"/>
        <v>0.6461033306275018</v>
      </c>
      <c r="AU904" s="213">
        <v>0.39177884617066</v>
      </c>
      <c r="AV904" s="213">
        <f t="shared" si="1039"/>
        <v>0.60822115382934006</v>
      </c>
      <c r="AW904" s="213">
        <v>0.44135511349373702</v>
      </c>
      <c r="AX904" s="213">
        <f t="shared" ref="AX904" si="1112">1-AW904</f>
        <v>0.55864488650626298</v>
      </c>
      <c r="AY904" s="213">
        <v>0.336328878856128</v>
      </c>
      <c r="AZ904" s="213">
        <f t="shared" si="1050"/>
        <v>0.66367112114387194</v>
      </c>
      <c r="BA904" s="213">
        <f t="shared" si="1041"/>
        <v>0.37767440269028296</v>
      </c>
      <c r="BB904" s="213">
        <f t="shared" si="1042"/>
        <v>0.62232559730971704</v>
      </c>
      <c r="BC904" s="38">
        <v>0.37043154665670602</v>
      </c>
      <c r="BD904" s="38">
        <f t="shared" si="1043"/>
        <v>0.62956845334329392</v>
      </c>
      <c r="BE904" s="38">
        <v>0.42581906298887701</v>
      </c>
      <c r="BF904" s="38">
        <f t="shared" si="1043"/>
        <v>0.57418093701112305</v>
      </c>
      <c r="BG904" s="38">
        <v>0.33732998075099402</v>
      </c>
      <c r="BH904" s="38">
        <f t="shared" si="1044"/>
        <v>0.66267001924900604</v>
      </c>
      <c r="BI904" s="38">
        <v>0.36794395509647781</v>
      </c>
      <c r="BJ904" s="38">
        <v>0.63205604490352219</v>
      </c>
      <c r="BK904" s="39">
        <v>0.36196366827822901</v>
      </c>
      <c r="BL904" s="39">
        <f t="shared" si="1045"/>
        <v>0.63803633172177099</v>
      </c>
      <c r="BM904" s="39">
        <v>0.41769877965850699</v>
      </c>
      <c r="BN904" s="39">
        <f t="shared" si="1046"/>
        <v>0.58230122034149301</v>
      </c>
      <c r="BO904" s="39">
        <v>0.32641489186906503</v>
      </c>
      <c r="BP904" s="39">
        <f t="shared" ref="BP904:BP967" si="1113">1-BO904</f>
        <v>0.67358510813093497</v>
      </c>
      <c r="BQ904" s="39">
        <v>0.35843030674747756</v>
      </c>
      <c r="BR904" s="39">
        <f t="shared" si="1047"/>
        <v>0.64156969325252255</v>
      </c>
      <c r="BS904" s="48">
        <v>0.92461891196076085</v>
      </c>
      <c r="BT904" s="42">
        <v>7.5381088039239194E-2</v>
      </c>
      <c r="BU904" s="219"/>
      <c r="CP904" s="21"/>
      <c r="CR904" s="21"/>
      <c r="CS904" s="22"/>
      <c r="CT904" s="22"/>
    </row>
    <row r="905" spans="38:98" x14ac:dyDescent="0.25">
      <c r="AL905" s="6">
        <v>898</v>
      </c>
      <c r="AM905" s="24">
        <v>0.37578990169513599</v>
      </c>
      <c r="AN905" s="24">
        <f t="shared" ref="AN905:AN968" si="1114">1-AM905</f>
        <v>0.62421009830486396</v>
      </c>
      <c r="AO905" s="24">
        <v>0.42138593686151499</v>
      </c>
      <c r="AP905" s="24">
        <f t="shared" ref="AP905:AP968" si="1115">1-AO905</f>
        <v>0.57861406313848507</v>
      </c>
      <c r="AQ905" s="24">
        <v>0.30598451150467998</v>
      </c>
      <c r="AR905" s="24">
        <f t="shared" ref="AR905:AR968" si="1116">1-AQ905</f>
        <v>0.69401548849532002</v>
      </c>
      <c r="AS905" s="24">
        <f t="shared" ref="AS905:AS968" si="1117">(AO905*0.23)+(AM905*0.31)+(AQ905*0.46)</f>
        <v>0.35416651029579338</v>
      </c>
      <c r="AT905" s="25">
        <f t="shared" si="1083"/>
        <v>0.64583348970420662</v>
      </c>
      <c r="AU905" s="213">
        <v>0.392033432005918</v>
      </c>
      <c r="AV905" s="213">
        <f t="shared" ref="AV905:AV968" si="1118">1-AU905</f>
        <v>0.607966567994082</v>
      </c>
      <c r="AW905" s="213">
        <v>0.44159753761392201</v>
      </c>
      <c r="AX905" s="213">
        <f t="shared" ref="AX905" si="1119">1-AW905</f>
        <v>0.55840246238607794</v>
      </c>
      <c r="AY905" s="213">
        <v>0.33666757020662802</v>
      </c>
      <c r="AZ905" s="213">
        <f t="shared" si="1050"/>
        <v>0.66333242979337204</v>
      </c>
      <c r="BA905" s="213">
        <f t="shared" ref="BA905:BA968" si="1120">(AW905*0.23)+(AU905*0.31)+(AY905*0.46)</f>
        <v>0.37796487986808558</v>
      </c>
      <c r="BB905" s="213">
        <f t="shared" ref="BB905:BB968" si="1121">(AX905*0.23)+(AV905*0.31)+(AZ905*0.46)</f>
        <v>0.62203512013191453</v>
      </c>
      <c r="BC905" s="38">
        <v>0.37067480116409601</v>
      </c>
      <c r="BD905" s="38">
        <f t="shared" ref="BD905:BF968" si="1122">1-BC905</f>
        <v>0.62932519883590399</v>
      </c>
      <c r="BE905" s="38">
        <v>0.426047607321626</v>
      </c>
      <c r="BF905" s="38">
        <f t="shared" si="1122"/>
        <v>0.57395239267837406</v>
      </c>
      <c r="BG905" s="38">
        <v>0.337670186124576</v>
      </c>
      <c r="BH905" s="38">
        <f t="shared" ref="BH905:BH968" si="1123">1-BG905</f>
        <v>0.662329813875424</v>
      </c>
      <c r="BI905" s="38">
        <v>0.3682284236621487</v>
      </c>
      <c r="BJ905" s="38">
        <v>0.6317715763378513</v>
      </c>
      <c r="BK905" s="39">
        <v>0.36220531178223198</v>
      </c>
      <c r="BL905" s="39">
        <f t="shared" ref="BL905:BL968" si="1124">1-BK905</f>
        <v>0.63779468821776808</v>
      </c>
      <c r="BM905" s="39">
        <v>0.41792725540522702</v>
      </c>
      <c r="BN905" s="39">
        <f t="shared" ref="BN905:BN968" si="1125">1-BM905</f>
        <v>0.58207274459477298</v>
      </c>
      <c r="BO905" s="39">
        <v>0.32674376577358599</v>
      </c>
      <c r="BP905" s="39">
        <f t="shared" si="1113"/>
        <v>0.67325623422641401</v>
      </c>
      <c r="BQ905" s="39">
        <v>0.35870904765154366</v>
      </c>
      <c r="BR905" s="39">
        <f t="shared" ref="BR905:BR968" si="1126">(BN905*0.23)+(BL905*0.31)+(BP905*0.46)</f>
        <v>0.64129095234845646</v>
      </c>
      <c r="BS905" s="48">
        <v>0.92469832103250826</v>
      </c>
      <c r="BT905" s="49">
        <v>7.5301678967491695E-2</v>
      </c>
      <c r="BU905" s="219"/>
      <c r="CP905" s="21"/>
      <c r="CR905" s="21"/>
      <c r="CS905" s="22"/>
      <c r="CT905" s="22"/>
    </row>
    <row r="906" spans="38:98" x14ac:dyDescent="0.25">
      <c r="AL906" s="6">
        <v>899</v>
      </c>
      <c r="AM906" s="24">
        <v>0.37603599938059801</v>
      </c>
      <c r="AN906" s="24">
        <f t="shared" si="1114"/>
        <v>0.62396400061940205</v>
      </c>
      <c r="AO906" s="24">
        <v>0.42160546205078597</v>
      </c>
      <c r="AP906" s="24">
        <f t="shared" si="1115"/>
        <v>0.57839453794921403</v>
      </c>
      <c r="AQ906" s="24">
        <v>0.30629520302065</v>
      </c>
      <c r="AR906" s="24">
        <f t="shared" si="1116"/>
        <v>0.69370479697934995</v>
      </c>
      <c r="AS906" s="24">
        <f t="shared" si="1117"/>
        <v>0.35443620946916521</v>
      </c>
      <c r="AT906" s="25">
        <f t="shared" si="1083"/>
        <v>0.6455637905308349</v>
      </c>
      <c r="AU906" s="213">
        <v>0.39228783899464398</v>
      </c>
      <c r="AV906" s="213">
        <f t="shared" si="1118"/>
        <v>0.60771216100535597</v>
      </c>
      <c r="AW906" s="213">
        <v>0.44183979476574697</v>
      </c>
      <c r="AX906" s="213">
        <f t="shared" ref="AX906" si="1127">1-AW906</f>
        <v>0.55816020523425303</v>
      </c>
      <c r="AY906" s="213">
        <v>0.337006112992494</v>
      </c>
      <c r="AZ906" s="213">
        <f t="shared" si="1050"/>
        <v>0.66299388700750606</v>
      </c>
      <c r="BA906" s="213">
        <f t="shared" si="1120"/>
        <v>0.37825519486100867</v>
      </c>
      <c r="BB906" s="213">
        <f t="shared" si="1121"/>
        <v>0.62174480513899133</v>
      </c>
      <c r="BC906" s="38">
        <v>0.37091792099413001</v>
      </c>
      <c r="BD906" s="38">
        <f t="shared" si="1122"/>
        <v>0.62908207900586999</v>
      </c>
      <c r="BE906" s="38">
        <v>0.42627604872339497</v>
      </c>
      <c r="BF906" s="38">
        <f t="shared" si="1122"/>
        <v>0.57372395127660503</v>
      </c>
      <c r="BG906" s="38">
        <v>0.33801031702009599</v>
      </c>
      <c r="BH906" s="38">
        <f t="shared" si="1123"/>
        <v>0.66198968297990401</v>
      </c>
      <c r="BI906" s="38">
        <v>0.36851279254380531</v>
      </c>
      <c r="BJ906" s="38">
        <v>0.6314872074561948</v>
      </c>
      <c r="BK906" s="39">
        <v>0.36244691344240598</v>
      </c>
      <c r="BL906" s="39">
        <f t="shared" si="1124"/>
        <v>0.63755308655759402</v>
      </c>
      <c r="BM906" s="39">
        <v>0.41815565229426799</v>
      </c>
      <c r="BN906" s="39">
        <f t="shared" si="1125"/>
        <v>0.58184434770573201</v>
      </c>
      <c r="BO906" s="39">
        <v>0.327072557829234</v>
      </c>
      <c r="BP906" s="39">
        <f t="shared" si="1113"/>
        <v>0.67292744217076605</v>
      </c>
      <c r="BQ906" s="39">
        <v>0.35898771979627514</v>
      </c>
      <c r="BR906" s="39">
        <f t="shared" si="1126"/>
        <v>0.6410122802037248</v>
      </c>
      <c r="BS906" s="48">
        <v>0.92477755755441249</v>
      </c>
      <c r="BT906" s="49">
        <v>7.5222442445587498E-2</v>
      </c>
      <c r="BU906" s="219"/>
      <c r="CP906" s="21"/>
      <c r="CR906" s="21"/>
      <c r="CS906" s="22"/>
      <c r="CT906" s="22"/>
    </row>
    <row r="907" spans="38:98" x14ac:dyDescent="0.25">
      <c r="AL907" s="6">
        <v>900</v>
      </c>
      <c r="AM907" s="24">
        <v>0.37628194119604502</v>
      </c>
      <c r="AN907" s="24">
        <f t="shared" si="1114"/>
        <v>0.62371805880395503</v>
      </c>
      <c r="AO907" s="24">
        <v>0.42182482184203102</v>
      </c>
      <c r="AP907" s="24">
        <f t="shared" si="1115"/>
        <v>0.57817517815796893</v>
      </c>
      <c r="AQ907" s="24">
        <v>0.30660577368796699</v>
      </c>
      <c r="AR907" s="24">
        <f t="shared" si="1116"/>
        <v>0.69339422631203296</v>
      </c>
      <c r="AS907" s="24">
        <f t="shared" si="1117"/>
        <v>0.35470576669090592</v>
      </c>
      <c r="AT907" s="25">
        <f t="shared" si="1083"/>
        <v>0.64529423330909408</v>
      </c>
      <c r="AU907" s="213">
        <v>0.392542067353369</v>
      </c>
      <c r="AV907" s="213">
        <f t="shared" si="1118"/>
        <v>0.60745793264663095</v>
      </c>
      <c r="AW907" s="213">
        <v>0.44208188524486802</v>
      </c>
      <c r="AX907" s="213">
        <f t="shared" ref="AX907" si="1128">1-AW907</f>
        <v>0.55791811475513198</v>
      </c>
      <c r="AY907" s="213">
        <v>0.33734450702024199</v>
      </c>
      <c r="AZ907" s="213">
        <f t="shared" ref="AZ907:AZ970" si="1129">1-AY907</f>
        <v>0.66265549297975801</v>
      </c>
      <c r="BA907" s="213">
        <f t="shared" si="1120"/>
        <v>0.37854534771517534</v>
      </c>
      <c r="BB907" s="213">
        <f t="shared" si="1121"/>
        <v>0.62145465228482455</v>
      </c>
      <c r="BC907" s="38">
        <v>0.371160907394746</v>
      </c>
      <c r="BD907" s="38">
        <f t="shared" si="1122"/>
        <v>0.62883909260525406</v>
      </c>
      <c r="BE907" s="38">
        <v>0.42650438822085301</v>
      </c>
      <c r="BF907" s="38">
        <f t="shared" si="1122"/>
        <v>0.57349561177914699</v>
      </c>
      <c r="BG907" s="38">
        <v>0.33835037416997299</v>
      </c>
      <c r="BH907" s="38">
        <f t="shared" si="1123"/>
        <v>0.66164962583002707</v>
      </c>
      <c r="BI907" s="38">
        <v>0.36879706270135504</v>
      </c>
      <c r="BJ907" s="38">
        <v>0.63120293729864496</v>
      </c>
      <c r="BK907" s="39">
        <v>0.36268847533313198</v>
      </c>
      <c r="BL907" s="39">
        <f t="shared" si="1124"/>
        <v>0.63731152466686802</v>
      </c>
      <c r="BM907" s="39">
        <v>0.41838397135733402</v>
      </c>
      <c r="BN907" s="39">
        <f t="shared" si="1125"/>
        <v>0.58161602864266593</v>
      </c>
      <c r="BO907" s="39">
        <v>0.32740126883356202</v>
      </c>
      <c r="BP907" s="39">
        <f t="shared" si="1113"/>
        <v>0.67259873116643798</v>
      </c>
      <c r="BQ907" s="39">
        <v>0.35926632442889628</v>
      </c>
      <c r="BR907" s="39">
        <f t="shared" si="1126"/>
        <v>0.64073367557110372</v>
      </c>
      <c r="BS907" s="48">
        <v>0.92485662213918118</v>
      </c>
      <c r="BT907" s="49">
        <v>7.5143377860818802E-2</v>
      </c>
      <c r="BU907" s="219"/>
      <c r="CP907" s="21"/>
      <c r="CR907" s="21"/>
      <c r="CS907" s="22"/>
      <c r="CT907" s="22"/>
    </row>
    <row r="908" spans="38:98" x14ac:dyDescent="0.25">
      <c r="AL908" s="6">
        <v>901</v>
      </c>
      <c r="AM908" s="24">
        <v>0.37652772662325301</v>
      </c>
      <c r="AN908" s="24">
        <f t="shared" si="1114"/>
        <v>0.62347227337674704</v>
      </c>
      <c r="AO908" s="24">
        <v>0.42204401666890801</v>
      </c>
      <c r="AP908" s="24">
        <f t="shared" si="1115"/>
        <v>0.57795598333109199</v>
      </c>
      <c r="AQ908" s="24">
        <v>0.30691622320054601</v>
      </c>
      <c r="AR908" s="24">
        <f t="shared" si="1116"/>
        <v>0.69308377679945399</v>
      </c>
      <c r="AS908" s="24">
        <f t="shared" si="1117"/>
        <v>0.35497518175930842</v>
      </c>
      <c r="AT908" s="25">
        <f t="shared" si="1083"/>
        <v>0.64502481824069158</v>
      </c>
      <c r="AU908" s="213">
        <v>0.39279611729862302</v>
      </c>
      <c r="AV908" s="213">
        <f t="shared" si="1118"/>
        <v>0.60720388270137704</v>
      </c>
      <c r="AW908" s="213">
        <v>0.44232380934693999</v>
      </c>
      <c r="AX908" s="213">
        <f t="shared" ref="AX908" si="1130">1-AW908</f>
        <v>0.55767619065306007</v>
      </c>
      <c r="AY908" s="213">
        <v>0.33768275209638898</v>
      </c>
      <c r="AZ908" s="213">
        <f t="shared" si="1129"/>
        <v>0.66231724790361102</v>
      </c>
      <c r="BA908" s="213">
        <f t="shared" si="1120"/>
        <v>0.37883533847670825</v>
      </c>
      <c r="BB908" s="213">
        <f t="shared" si="1121"/>
        <v>0.62116466152329175</v>
      </c>
      <c r="BC908" s="38">
        <v>0.371403761613883</v>
      </c>
      <c r="BD908" s="38">
        <f t="shared" si="1122"/>
        <v>0.628596238386117</v>
      </c>
      <c r="BE908" s="38">
        <v>0.42673262684066698</v>
      </c>
      <c r="BF908" s="38">
        <f t="shared" si="1122"/>
        <v>0.57326737315933296</v>
      </c>
      <c r="BG908" s="38">
        <v>0.33869035830662703</v>
      </c>
      <c r="BH908" s="38">
        <f t="shared" si="1123"/>
        <v>0.66130964169337303</v>
      </c>
      <c r="BI908" s="38">
        <v>0.36908123509470558</v>
      </c>
      <c r="BJ908" s="38">
        <v>0.63091876490529453</v>
      </c>
      <c r="BK908" s="39">
        <v>0.36292999952879101</v>
      </c>
      <c r="BL908" s="39">
        <f t="shared" si="1124"/>
        <v>0.63707000047120899</v>
      </c>
      <c r="BM908" s="39">
        <v>0.41861221362612899</v>
      </c>
      <c r="BN908" s="39">
        <f t="shared" si="1125"/>
        <v>0.58138778637387101</v>
      </c>
      <c r="BO908" s="39">
        <v>0.32772989958412302</v>
      </c>
      <c r="BP908" s="39">
        <f t="shared" si="1113"/>
        <v>0.67227010041587698</v>
      </c>
      <c r="BQ908" s="39">
        <v>0.3595448627966315</v>
      </c>
      <c r="BR908" s="39">
        <f t="shared" si="1126"/>
        <v>0.64045513720336855</v>
      </c>
      <c r="BS908" s="48">
        <v>0.9249355153995219</v>
      </c>
      <c r="BT908" s="49">
        <v>7.5064484600478099E-2</v>
      </c>
      <c r="BU908" s="219"/>
      <c r="CP908" s="21"/>
      <c r="CR908" s="21"/>
      <c r="CS908" s="22"/>
      <c r="CT908" s="22"/>
    </row>
    <row r="909" spans="38:98" x14ac:dyDescent="0.25">
      <c r="AL909" s="6">
        <v>902</v>
      </c>
      <c r="AM909" s="24">
        <v>0.37677335514399701</v>
      </c>
      <c r="AN909" s="24">
        <f t="shared" si="1114"/>
        <v>0.62322664485600299</v>
      </c>
      <c r="AO909" s="24">
        <v>0.422263046965074</v>
      </c>
      <c r="AP909" s="24">
        <f t="shared" si="1115"/>
        <v>0.577736953034926</v>
      </c>
      <c r="AQ909" s="24">
        <v>0.30722655125230303</v>
      </c>
      <c r="AR909" s="24">
        <f t="shared" si="1116"/>
        <v>0.69277344874769697</v>
      </c>
      <c r="AS909" s="24">
        <f t="shared" si="1117"/>
        <v>0.35524445447266551</v>
      </c>
      <c r="AT909" s="25">
        <f t="shared" si="1083"/>
        <v>0.64475554552733461</v>
      </c>
      <c r="AU909" s="213">
        <v>0.393049989046937</v>
      </c>
      <c r="AV909" s="213">
        <f t="shared" si="1118"/>
        <v>0.606950010953063</v>
      </c>
      <c r="AW909" s="213">
        <v>0.44256556736761798</v>
      </c>
      <c r="AX909" s="213">
        <f t="shared" ref="AX909" si="1131">1-AW909</f>
        <v>0.55743443263238202</v>
      </c>
      <c r="AY909" s="213">
        <v>0.33802084802745103</v>
      </c>
      <c r="AZ909" s="213">
        <f t="shared" si="1129"/>
        <v>0.66197915197254897</v>
      </c>
      <c r="BA909" s="213">
        <f t="shared" si="1120"/>
        <v>0.37912516719173006</v>
      </c>
      <c r="BB909" s="213">
        <f t="shared" si="1121"/>
        <v>0.62087483280826994</v>
      </c>
      <c r="BC909" s="38">
        <v>0.37164648489947899</v>
      </c>
      <c r="BD909" s="38">
        <f t="shared" si="1122"/>
        <v>0.62835351510052107</v>
      </c>
      <c r="BE909" s="38">
        <v>0.42696076560950402</v>
      </c>
      <c r="BF909" s="38">
        <f t="shared" si="1122"/>
        <v>0.57303923439049598</v>
      </c>
      <c r="BG909" s="38">
        <v>0.339030270162476</v>
      </c>
      <c r="BH909" s="38">
        <f t="shared" si="1123"/>
        <v>0.660969729837524</v>
      </c>
      <c r="BI909" s="38">
        <v>0.36936531068376338</v>
      </c>
      <c r="BJ909" s="38">
        <v>0.63063468931623667</v>
      </c>
      <c r="BK909" s="39">
        <v>0.36317148810376498</v>
      </c>
      <c r="BL909" s="39">
        <f t="shared" si="1124"/>
        <v>0.63682851189623502</v>
      </c>
      <c r="BM909" s="39">
        <v>0.41884038013235603</v>
      </c>
      <c r="BN909" s="39">
        <f t="shared" si="1125"/>
        <v>0.58115961986764397</v>
      </c>
      <c r="BO909" s="39">
        <v>0.32805845087847102</v>
      </c>
      <c r="BP909" s="39">
        <f t="shared" si="1113"/>
        <v>0.67194154912152904</v>
      </c>
      <c r="BQ909" s="39">
        <v>0.3598233361467057</v>
      </c>
      <c r="BR909" s="39">
        <f t="shared" si="1126"/>
        <v>0.64017666385329441</v>
      </c>
      <c r="BS909" s="48">
        <v>0.92501423794814275</v>
      </c>
      <c r="BT909" s="49">
        <v>7.4985762051857294E-2</v>
      </c>
      <c r="BU909" s="219"/>
      <c r="CP909" s="21"/>
      <c r="CR909" s="21"/>
      <c r="CS909" s="22"/>
      <c r="CT909" s="22"/>
    </row>
    <row r="910" spans="38:98" x14ac:dyDescent="0.25">
      <c r="AL910" s="6">
        <v>903</v>
      </c>
      <c r="AM910" s="24">
        <v>0.37701882624005201</v>
      </c>
      <c r="AN910" s="24">
        <f t="shared" si="1114"/>
        <v>0.62298117375994799</v>
      </c>
      <c r="AO910" s="24">
        <v>0.42248191316418798</v>
      </c>
      <c r="AP910" s="24">
        <f t="shared" si="1115"/>
        <v>0.57751808683581207</v>
      </c>
      <c r="AQ910" s="24">
        <v>0.30753675753715398</v>
      </c>
      <c r="AR910" s="24">
        <f t="shared" si="1116"/>
        <v>0.69246324246284607</v>
      </c>
      <c r="AS910" s="24">
        <f t="shared" si="1117"/>
        <v>0.35551358462927019</v>
      </c>
      <c r="AT910" s="25">
        <f t="shared" si="1083"/>
        <v>0.64448641537072993</v>
      </c>
      <c r="AU910" s="213">
        <v>0.39330368281484201</v>
      </c>
      <c r="AV910" s="213">
        <f t="shared" si="1118"/>
        <v>0.60669631718515804</v>
      </c>
      <c r="AW910" s="213">
        <v>0.44280715960255801</v>
      </c>
      <c r="AX910" s="213">
        <f t="shared" ref="AX910" si="1132">1-AW910</f>
        <v>0.55719284039744199</v>
      </c>
      <c r="AY910" s="213">
        <v>0.338358794619943</v>
      </c>
      <c r="AZ910" s="213">
        <f t="shared" si="1129"/>
        <v>0.661641205380057</v>
      </c>
      <c r="BA910" s="213">
        <f t="shared" si="1120"/>
        <v>0.37941483390636316</v>
      </c>
      <c r="BB910" s="213">
        <f t="shared" si="1121"/>
        <v>0.6205851660936369</v>
      </c>
      <c r="BC910" s="38">
        <v>0.371889078499475</v>
      </c>
      <c r="BD910" s="38">
        <f t="shared" si="1122"/>
        <v>0.62811092150052494</v>
      </c>
      <c r="BE910" s="38">
        <v>0.42718880555403199</v>
      </c>
      <c r="BF910" s="38">
        <f t="shared" si="1122"/>
        <v>0.57281119444596795</v>
      </c>
      <c r="BG910" s="38">
        <v>0.33937011046993998</v>
      </c>
      <c r="BH910" s="38">
        <f t="shared" si="1123"/>
        <v>0.66062988953005997</v>
      </c>
      <c r="BI910" s="38">
        <v>0.36964929042843697</v>
      </c>
      <c r="BJ910" s="38">
        <v>0.63035070957156303</v>
      </c>
      <c r="BK910" s="39">
        <v>0.363412943132435</v>
      </c>
      <c r="BL910" s="39">
        <f t="shared" si="1124"/>
        <v>0.636587056867565</v>
      </c>
      <c r="BM910" s="39">
        <v>0.41906847190771801</v>
      </c>
      <c r="BN910" s="39">
        <f t="shared" si="1125"/>
        <v>0.58093152809228199</v>
      </c>
      <c r="BO910" s="39">
        <v>0.32838692351415899</v>
      </c>
      <c r="BP910" s="39">
        <f t="shared" si="1113"/>
        <v>0.67161307648584101</v>
      </c>
      <c r="BQ910" s="39">
        <v>0.36010174572634313</v>
      </c>
      <c r="BR910" s="39">
        <f t="shared" si="1126"/>
        <v>0.63989825427365687</v>
      </c>
      <c r="BS910" s="48">
        <v>0.92509279039775105</v>
      </c>
      <c r="BT910" s="49">
        <v>7.4907209602249003E-2</v>
      </c>
      <c r="BU910" s="219"/>
      <c r="CP910" s="21"/>
      <c r="CR910" s="21"/>
      <c r="CS910" s="22"/>
      <c r="CT910" s="22"/>
    </row>
    <row r="911" spans="38:98" x14ac:dyDescent="0.25">
      <c r="AL911" s="6">
        <v>904</v>
      </c>
      <c r="AM911" s="24">
        <v>0.37726413939319497</v>
      </c>
      <c r="AN911" s="24">
        <f t="shared" si="1114"/>
        <v>0.62273586060680497</v>
      </c>
      <c r="AO911" s="24">
        <v>0.42270061569990702</v>
      </c>
      <c r="AP911" s="24">
        <f t="shared" si="1115"/>
        <v>0.57729938430009298</v>
      </c>
      <c r="AQ911" s="24">
        <v>0.307846841749013</v>
      </c>
      <c r="AR911" s="24">
        <f t="shared" si="1116"/>
        <v>0.692153158250987</v>
      </c>
      <c r="AS911" s="24">
        <f t="shared" si="1117"/>
        <v>0.35578257202741503</v>
      </c>
      <c r="AT911" s="25">
        <f t="shared" si="1083"/>
        <v>0.64421742797258497</v>
      </c>
      <c r="AU911" s="213">
        <v>0.39355719881886703</v>
      </c>
      <c r="AV911" s="213">
        <f t="shared" si="1118"/>
        <v>0.60644280118113292</v>
      </c>
      <c r="AW911" s="213">
        <v>0.44304858634741401</v>
      </c>
      <c r="AX911" s="213">
        <f t="shared" ref="AX911" si="1133">1-AW911</f>
        <v>0.55695141365258594</v>
      </c>
      <c r="AY911" s="213">
        <v>0.33869659168038302</v>
      </c>
      <c r="AZ911" s="213">
        <f t="shared" si="1129"/>
        <v>0.66130340831961698</v>
      </c>
      <c r="BA911" s="213">
        <f t="shared" si="1120"/>
        <v>0.37970433866673026</v>
      </c>
      <c r="BB911" s="213">
        <f t="shared" si="1121"/>
        <v>0.62029566133326985</v>
      </c>
      <c r="BC911" s="38">
        <v>0.37213154366180801</v>
      </c>
      <c r="BD911" s="38">
        <f t="shared" si="1122"/>
        <v>0.62786845633819199</v>
      </c>
      <c r="BE911" s="38">
        <v>0.42741674770091898</v>
      </c>
      <c r="BF911" s="38">
        <f t="shared" si="1122"/>
        <v>0.57258325229908102</v>
      </c>
      <c r="BG911" s="38">
        <v>0.33970987996143698</v>
      </c>
      <c r="BH911" s="38">
        <f t="shared" si="1123"/>
        <v>0.66029012003856302</v>
      </c>
      <c r="BI911" s="38">
        <v>0.3699331752886329</v>
      </c>
      <c r="BJ911" s="38">
        <v>0.63006682471136721</v>
      </c>
      <c r="BK911" s="39">
        <v>0.363654366689183</v>
      </c>
      <c r="BL911" s="39">
        <f t="shared" si="1124"/>
        <v>0.63634563331081706</v>
      </c>
      <c r="BM911" s="39">
        <v>0.41929648998392</v>
      </c>
      <c r="BN911" s="39">
        <f t="shared" si="1125"/>
        <v>0.58070351001608</v>
      </c>
      <c r="BO911" s="39">
        <v>0.32871531828874001</v>
      </c>
      <c r="BP911" s="39">
        <f t="shared" si="1113"/>
        <v>0.67128468171125999</v>
      </c>
      <c r="BQ911" s="39">
        <v>0.36038009278276872</v>
      </c>
      <c r="BR911" s="39">
        <f t="shared" si="1126"/>
        <v>0.63961990721723128</v>
      </c>
      <c r="BS911" s="48">
        <v>0.9251711733610547</v>
      </c>
      <c r="BT911" s="49">
        <v>7.4828826638945301E-2</v>
      </c>
      <c r="BU911" s="219"/>
      <c r="CP911" s="21"/>
      <c r="CR911" s="21"/>
      <c r="CS911" s="22"/>
      <c r="CT911" s="22"/>
    </row>
    <row r="912" spans="38:98" x14ac:dyDescent="0.25">
      <c r="AL912" s="6">
        <v>905</v>
      </c>
      <c r="AM912" s="24">
        <v>0.37750929408519901</v>
      </c>
      <c r="AN912" s="24">
        <f t="shared" si="1114"/>
        <v>0.62249070591480105</v>
      </c>
      <c r="AO912" s="24">
        <v>0.422919155005889</v>
      </c>
      <c r="AP912" s="24">
        <f t="shared" si="1115"/>
        <v>0.57708084499411094</v>
      </c>
      <c r="AQ912" s="24">
        <v>0.30815680358179598</v>
      </c>
      <c r="AR912" s="24">
        <f t="shared" si="1116"/>
        <v>0.69184319641820402</v>
      </c>
      <c r="AS912" s="24">
        <f t="shared" si="1117"/>
        <v>0.35605141646539229</v>
      </c>
      <c r="AT912" s="25">
        <f t="shared" si="1083"/>
        <v>0.64394858353460771</v>
      </c>
      <c r="AU912" s="213">
        <v>0.39381053727554299</v>
      </c>
      <c r="AV912" s="213">
        <f t="shared" si="1118"/>
        <v>0.60618946272445706</v>
      </c>
      <c r="AW912" s="213">
        <v>0.44328984789784198</v>
      </c>
      <c r="AX912" s="213">
        <f t="shared" ref="AX912" si="1134">1-AW912</f>
        <v>0.55671015210215802</v>
      </c>
      <c r="AY912" s="213">
        <v>0.33903423901528601</v>
      </c>
      <c r="AZ912" s="213">
        <f t="shared" si="1129"/>
        <v>0.66096576098471393</v>
      </c>
      <c r="BA912" s="213">
        <f t="shared" si="1120"/>
        <v>0.37999368151895352</v>
      </c>
      <c r="BB912" s="213">
        <f t="shared" si="1121"/>
        <v>0.62000631848104648</v>
      </c>
      <c r="BC912" s="38">
        <v>0.37237388163441798</v>
      </c>
      <c r="BD912" s="38">
        <f t="shared" si="1122"/>
        <v>0.62762611836558202</v>
      </c>
      <c r="BE912" s="38">
        <v>0.427644593076831</v>
      </c>
      <c r="BF912" s="38">
        <f t="shared" si="1122"/>
        <v>0.572355406923169</v>
      </c>
      <c r="BG912" s="38">
        <v>0.34004957936938701</v>
      </c>
      <c r="BH912" s="38">
        <f t="shared" si="1123"/>
        <v>0.65995042063061304</v>
      </c>
      <c r="BI912" s="38">
        <v>0.3702169662242587</v>
      </c>
      <c r="BJ912" s="38">
        <v>0.6297830337757413</v>
      </c>
      <c r="BK912" s="39">
        <v>0.36389576084839098</v>
      </c>
      <c r="BL912" s="39">
        <f t="shared" si="1124"/>
        <v>0.63610423915160896</v>
      </c>
      <c r="BM912" s="39">
        <v>0.41952443539266498</v>
      </c>
      <c r="BN912" s="39">
        <f t="shared" si="1125"/>
        <v>0.58047556460733496</v>
      </c>
      <c r="BO912" s="39">
        <v>0.32904363599976699</v>
      </c>
      <c r="BP912" s="39">
        <f t="shared" si="1113"/>
        <v>0.67095636400023295</v>
      </c>
      <c r="BQ912" s="39">
        <v>0.36065837856320698</v>
      </c>
      <c r="BR912" s="39">
        <f t="shared" si="1126"/>
        <v>0.63934162143679296</v>
      </c>
      <c r="BS912" s="48">
        <v>0.92524938745076157</v>
      </c>
      <c r="BT912" s="49">
        <v>7.4750612549238399E-2</v>
      </c>
      <c r="BU912" s="219"/>
      <c r="CP912" s="21"/>
      <c r="CR912" s="21"/>
      <c r="CS912" s="22"/>
      <c r="CT912" s="22"/>
    </row>
    <row r="913" spans="38:98" x14ac:dyDescent="0.25">
      <c r="AL913" s="6">
        <v>906</v>
      </c>
      <c r="AM913" s="24">
        <v>0.37775428979784198</v>
      </c>
      <c r="AN913" s="24">
        <f t="shared" si="1114"/>
        <v>0.62224571020215802</v>
      </c>
      <c r="AO913" s="24">
        <v>0.42313753151579198</v>
      </c>
      <c r="AP913" s="24">
        <f t="shared" si="1115"/>
        <v>0.57686246848420808</v>
      </c>
      <c r="AQ913" s="24">
        <v>0.30846664272941898</v>
      </c>
      <c r="AR913" s="24">
        <f t="shared" si="1116"/>
        <v>0.69153335727058107</v>
      </c>
      <c r="AS913" s="24">
        <f t="shared" si="1117"/>
        <v>0.35632011774149597</v>
      </c>
      <c r="AT913" s="25">
        <f t="shared" si="1083"/>
        <v>0.64367988225850414</v>
      </c>
      <c r="AU913" s="213">
        <v>0.39406369840140099</v>
      </c>
      <c r="AV913" s="213">
        <f t="shared" si="1118"/>
        <v>0.60593630159859901</v>
      </c>
      <c r="AW913" s="213">
        <v>0.44353094454949699</v>
      </c>
      <c r="AX913" s="213">
        <f t="shared" ref="AX913" si="1135">1-AW913</f>
        <v>0.55646905545050296</v>
      </c>
      <c r="AY913" s="213">
        <v>0.33937173643116803</v>
      </c>
      <c r="AZ913" s="213">
        <f t="shared" si="1129"/>
        <v>0.66062826356883197</v>
      </c>
      <c r="BA913" s="213">
        <f t="shared" si="1120"/>
        <v>0.38028286250915588</v>
      </c>
      <c r="BB913" s="213">
        <f t="shared" si="1121"/>
        <v>0.61971713749084412</v>
      </c>
      <c r="BC913" s="38">
        <v>0.37261609366524301</v>
      </c>
      <c r="BD913" s="38">
        <f t="shared" si="1122"/>
        <v>0.62738390633475705</v>
      </c>
      <c r="BE913" s="38">
        <v>0.42787234270843599</v>
      </c>
      <c r="BF913" s="38">
        <f t="shared" si="1122"/>
        <v>0.57212765729156401</v>
      </c>
      <c r="BG913" s="38">
        <v>0.34038920942620798</v>
      </c>
      <c r="BH913" s="38">
        <f t="shared" si="1123"/>
        <v>0.65961079057379202</v>
      </c>
      <c r="BI913" s="38">
        <v>0.37050066419522132</v>
      </c>
      <c r="BJ913" s="38">
        <v>0.62949933580477868</v>
      </c>
      <c r="BK913" s="39">
        <v>0.36413712768444001</v>
      </c>
      <c r="BL913" s="39">
        <f t="shared" si="1124"/>
        <v>0.63586287231555993</v>
      </c>
      <c r="BM913" s="39">
        <v>0.41975230916565598</v>
      </c>
      <c r="BN913" s="39">
        <f t="shared" si="1125"/>
        <v>0.58024769083434402</v>
      </c>
      <c r="BO913" s="39">
        <v>0.32937187744479401</v>
      </c>
      <c r="BP913" s="39">
        <f t="shared" si="1113"/>
        <v>0.67062812255520599</v>
      </c>
      <c r="BQ913" s="39">
        <v>0.3609366043148825</v>
      </c>
      <c r="BR913" s="39">
        <f t="shared" si="1126"/>
        <v>0.6390633956851175</v>
      </c>
      <c r="BS913" s="48">
        <v>0.92532743327957934</v>
      </c>
      <c r="BT913" s="49">
        <v>7.4672566720420705E-2</v>
      </c>
      <c r="BU913" s="219"/>
      <c r="CP913" s="21"/>
      <c r="CR913" s="21"/>
      <c r="CS913" s="22"/>
      <c r="CT913" s="22"/>
    </row>
    <row r="914" spans="38:98" x14ac:dyDescent="0.25">
      <c r="AL914" s="6">
        <v>907</v>
      </c>
      <c r="AM914" s="24">
        <v>0.37799912601289798</v>
      </c>
      <c r="AN914" s="24">
        <f t="shared" si="1114"/>
        <v>0.62200087398710202</v>
      </c>
      <c r="AO914" s="24">
        <v>0.423355745663275</v>
      </c>
      <c r="AP914" s="24">
        <f t="shared" si="1115"/>
        <v>0.57664425433672495</v>
      </c>
      <c r="AQ914" s="24">
        <v>0.30877635888579602</v>
      </c>
      <c r="AR914" s="24">
        <f t="shared" si="1116"/>
        <v>0.69122364111420398</v>
      </c>
      <c r="AS914" s="24">
        <f t="shared" si="1117"/>
        <v>0.35658867565401781</v>
      </c>
      <c r="AT914" s="25">
        <f t="shared" si="1083"/>
        <v>0.64341132434598225</v>
      </c>
      <c r="AU914" s="213">
        <v>0.39431668241297102</v>
      </c>
      <c r="AV914" s="213">
        <f t="shared" si="1118"/>
        <v>0.60568331758702898</v>
      </c>
      <c r="AW914" s="213">
        <v>0.44377187659803502</v>
      </c>
      <c r="AX914" s="213">
        <f t="shared" ref="AX914" si="1136">1-AW914</f>
        <v>0.55622812340196504</v>
      </c>
      <c r="AY914" s="213">
        <v>0.339709083734545</v>
      </c>
      <c r="AZ914" s="213">
        <f t="shared" si="1129"/>
        <v>0.660290916265455</v>
      </c>
      <c r="BA914" s="213">
        <f t="shared" si="1120"/>
        <v>0.38057188168345979</v>
      </c>
      <c r="BB914" s="213">
        <f t="shared" si="1121"/>
        <v>0.61942811831654021</v>
      </c>
      <c r="BC914" s="38">
        <v>0.37285818100222201</v>
      </c>
      <c r="BD914" s="38">
        <f t="shared" si="1122"/>
        <v>0.62714181899777799</v>
      </c>
      <c r="BE914" s="38">
        <v>0.42809999762240197</v>
      </c>
      <c r="BF914" s="38">
        <f t="shared" si="1122"/>
        <v>0.57190000237759797</v>
      </c>
      <c r="BG914" s="38">
        <v>0.34072877086432102</v>
      </c>
      <c r="BH914" s="38">
        <f t="shared" si="1123"/>
        <v>0.65927122913567904</v>
      </c>
      <c r="BI914" s="38">
        <v>0.37078427016142895</v>
      </c>
      <c r="BJ914" s="38">
        <v>0.62921572983857099</v>
      </c>
      <c r="BK914" s="39">
        <v>0.36437846927171103</v>
      </c>
      <c r="BL914" s="39">
        <f t="shared" si="1124"/>
        <v>0.63562153072828897</v>
      </c>
      <c r="BM914" s="39">
        <v>0.41998011233459798</v>
      </c>
      <c r="BN914" s="39">
        <f t="shared" si="1125"/>
        <v>0.58001988766540202</v>
      </c>
      <c r="BO914" s="39">
        <v>0.32970004342137399</v>
      </c>
      <c r="BP914" s="39">
        <f t="shared" si="1113"/>
        <v>0.67029995657862607</v>
      </c>
      <c r="BQ914" s="39">
        <v>0.36121477128502</v>
      </c>
      <c r="BR914" s="39">
        <f t="shared" si="1126"/>
        <v>0.63878522871498</v>
      </c>
      <c r="BS914" s="48">
        <v>0.92540531146021554</v>
      </c>
      <c r="BT914" s="49">
        <v>7.4594688539784501E-2</v>
      </c>
      <c r="BU914" s="219"/>
      <c r="CP914" s="21"/>
      <c r="CR914" s="21"/>
      <c r="CS914" s="22"/>
      <c r="CT914" s="22"/>
    </row>
    <row r="915" spans="38:98" x14ac:dyDescent="0.25">
      <c r="AL915" s="6">
        <v>908</v>
      </c>
      <c r="AM915" s="24">
        <v>0.37824380221214199</v>
      </c>
      <c r="AN915" s="24">
        <f t="shared" si="1114"/>
        <v>0.62175619778785807</v>
      </c>
      <c r="AO915" s="24">
        <v>0.42357379788199501</v>
      </c>
      <c r="AP915" s="24">
        <f t="shared" si="1115"/>
        <v>0.57642620211800499</v>
      </c>
      <c r="AQ915" s="24">
        <v>0.30908595174484399</v>
      </c>
      <c r="AR915" s="24">
        <f t="shared" si="1116"/>
        <v>0.69091404825515601</v>
      </c>
      <c r="AS915" s="24">
        <f t="shared" si="1117"/>
        <v>0.3568570900012511</v>
      </c>
      <c r="AT915" s="25">
        <f t="shared" si="1083"/>
        <v>0.6431429099987489</v>
      </c>
      <c r="AU915" s="213">
        <v>0.394569489526783</v>
      </c>
      <c r="AV915" s="213">
        <f t="shared" si="1118"/>
        <v>0.60543051047321694</v>
      </c>
      <c r="AW915" s="213">
        <v>0.44401264433910997</v>
      </c>
      <c r="AX915" s="213">
        <f t="shared" ref="AX915" si="1137">1-AW915</f>
        <v>0.55598735566089008</v>
      </c>
      <c r="AY915" s="213">
        <v>0.34004628073193499</v>
      </c>
      <c r="AZ915" s="213">
        <f t="shared" si="1129"/>
        <v>0.65995371926806501</v>
      </c>
      <c r="BA915" s="213">
        <f t="shared" si="1120"/>
        <v>0.38086073908798812</v>
      </c>
      <c r="BB915" s="213">
        <f t="shared" si="1121"/>
        <v>0.61913926091201188</v>
      </c>
      <c r="BC915" s="38">
        <v>0.37310014489329502</v>
      </c>
      <c r="BD915" s="38">
        <f t="shared" si="1122"/>
        <v>0.62689985510670498</v>
      </c>
      <c r="BE915" s="38">
        <v>0.42832755884539597</v>
      </c>
      <c r="BF915" s="38">
        <f t="shared" si="1122"/>
        <v>0.57167244115460403</v>
      </c>
      <c r="BG915" s="38">
        <v>0.34106826441614202</v>
      </c>
      <c r="BH915" s="38">
        <f t="shared" si="1123"/>
        <v>0.65893173558385798</v>
      </c>
      <c r="BI915" s="38">
        <v>0.37106778508278787</v>
      </c>
      <c r="BJ915" s="38">
        <v>0.62893221491721207</v>
      </c>
      <c r="BK915" s="39">
        <v>0.36461978768458603</v>
      </c>
      <c r="BL915" s="39">
        <f t="shared" si="1124"/>
        <v>0.63538021231541397</v>
      </c>
      <c r="BM915" s="39">
        <v>0.42020784593119298</v>
      </c>
      <c r="BN915" s="39">
        <f t="shared" si="1125"/>
        <v>0.57979215406880702</v>
      </c>
      <c r="BO915" s="39">
        <v>0.330028134727061</v>
      </c>
      <c r="BP915" s="39">
        <f t="shared" si="1113"/>
        <v>0.66997186527293895</v>
      </c>
      <c r="BQ915" s="39">
        <v>0.36149288072084412</v>
      </c>
      <c r="BR915" s="39">
        <f t="shared" si="1126"/>
        <v>0.63850711927915582</v>
      </c>
      <c r="BS915" s="48">
        <v>0.92548302260537807</v>
      </c>
      <c r="BT915" s="49">
        <v>7.4516977394621903E-2</v>
      </c>
      <c r="BU915" s="219"/>
      <c r="CP915" s="21"/>
      <c r="CR915" s="21"/>
      <c r="CS915" s="22"/>
      <c r="CT915" s="22"/>
    </row>
    <row r="916" spans="38:98" x14ac:dyDescent="0.25">
      <c r="AL916" s="6">
        <v>909</v>
      </c>
      <c r="AM916" s="24">
        <v>0.37848831787734899</v>
      </c>
      <c r="AN916" s="24">
        <f t="shared" si="1114"/>
        <v>0.62151168212265095</v>
      </c>
      <c r="AO916" s="24">
        <v>0.42379168860561001</v>
      </c>
      <c r="AP916" s="24">
        <f t="shared" si="1115"/>
        <v>0.57620831139438999</v>
      </c>
      <c r="AQ916" s="24">
        <v>0.30939542100047801</v>
      </c>
      <c r="AR916" s="24">
        <f t="shared" si="1116"/>
        <v>0.69060457899952199</v>
      </c>
      <c r="AS916" s="24">
        <f t="shared" si="1117"/>
        <v>0.35712536058148836</v>
      </c>
      <c r="AT916" s="25">
        <f t="shared" si="1083"/>
        <v>0.64287463941851164</v>
      </c>
      <c r="AU916" s="213">
        <v>0.394822119959369</v>
      </c>
      <c r="AV916" s="213">
        <f t="shared" si="1118"/>
        <v>0.605177880040631</v>
      </c>
      <c r="AW916" s="213">
        <v>0.44425324806837702</v>
      </c>
      <c r="AX916" s="213">
        <f t="shared" ref="AX916" si="1138">1-AW916</f>
        <v>0.55574675193162304</v>
      </c>
      <c r="AY916" s="213">
        <v>0.34038332722985198</v>
      </c>
      <c r="AZ916" s="213">
        <f t="shared" si="1129"/>
        <v>0.65961667277014802</v>
      </c>
      <c r="BA916" s="213">
        <f t="shared" si="1120"/>
        <v>0.38114943476886298</v>
      </c>
      <c r="BB916" s="213">
        <f t="shared" si="1121"/>
        <v>0.61885056523113691</v>
      </c>
      <c r="BC916" s="38">
        <v>0.373341986586399</v>
      </c>
      <c r="BD916" s="38">
        <f t="shared" si="1122"/>
        <v>0.62665801341360106</v>
      </c>
      <c r="BE916" s="38">
        <v>0.42855502740408602</v>
      </c>
      <c r="BF916" s="38">
        <f t="shared" si="1122"/>
        <v>0.57144497259591398</v>
      </c>
      <c r="BG916" s="38">
        <v>0.341407690814093</v>
      </c>
      <c r="BH916" s="38">
        <f t="shared" si="1123"/>
        <v>0.65859230918590694</v>
      </c>
      <c r="BI916" s="38">
        <v>0.37135120991920628</v>
      </c>
      <c r="BJ916" s="38">
        <v>0.62864879008079377</v>
      </c>
      <c r="BK916" s="39">
        <v>0.36486108499744702</v>
      </c>
      <c r="BL916" s="39">
        <f t="shared" si="1124"/>
        <v>0.63513891500255304</v>
      </c>
      <c r="BM916" s="39">
        <v>0.42043551098714599</v>
      </c>
      <c r="BN916" s="39">
        <f t="shared" si="1125"/>
        <v>0.57956448901285396</v>
      </c>
      <c r="BO916" s="39">
        <v>0.330356152159407</v>
      </c>
      <c r="BP916" s="39">
        <f t="shared" si="1113"/>
        <v>0.66964384784059305</v>
      </c>
      <c r="BQ916" s="39">
        <v>0.36177093386957937</v>
      </c>
      <c r="BR916" s="39">
        <f t="shared" si="1126"/>
        <v>0.63822906613042063</v>
      </c>
      <c r="BS916" s="48">
        <v>0.92556056732777481</v>
      </c>
      <c r="BT916" s="49">
        <v>7.4439432672225206E-2</v>
      </c>
      <c r="BU916" s="219"/>
      <c r="CP916" s="21"/>
      <c r="CR916" s="21"/>
      <c r="CS916" s="22"/>
      <c r="CT916" s="22"/>
    </row>
    <row r="917" spans="38:98" x14ac:dyDescent="0.25">
      <c r="AL917" s="6">
        <v>910</v>
      </c>
      <c r="AM917" s="24">
        <v>0.37873267249029602</v>
      </c>
      <c r="AN917" s="24">
        <f t="shared" si="1114"/>
        <v>0.62126732750970404</v>
      </c>
      <c r="AO917" s="24">
        <v>0.42400941826777799</v>
      </c>
      <c r="AP917" s="24">
        <f t="shared" si="1115"/>
        <v>0.57599058173222195</v>
      </c>
      <c r="AQ917" s="24">
        <v>0.30970476634661298</v>
      </c>
      <c r="AR917" s="24">
        <f t="shared" si="1116"/>
        <v>0.69029523365338696</v>
      </c>
      <c r="AS917" s="24">
        <f t="shared" si="1117"/>
        <v>0.35739348719302266</v>
      </c>
      <c r="AT917" s="25">
        <f t="shared" si="1083"/>
        <v>0.64260651280697734</v>
      </c>
      <c r="AU917" s="213">
        <v>0.39507457392725698</v>
      </c>
      <c r="AV917" s="213">
        <f t="shared" si="1118"/>
        <v>0.60492542607274302</v>
      </c>
      <c r="AW917" s="213">
        <v>0.44449368808149298</v>
      </c>
      <c r="AX917" s="213">
        <f t="shared" ref="AX917" si="1139">1-AW917</f>
        <v>0.55550631191850708</v>
      </c>
      <c r="AY917" s="213">
        <v>0.34072022303481297</v>
      </c>
      <c r="AZ917" s="213">
        <f t="shared" si="1129"/>
        <v>0.65927977696518703</v>
      </c>
      <c r="BA917" s="213">
        <f t="shared" si="1120"/>
        <v>0.38143796877220704</v>
      </c>
      <c r="BB917" s="213">
        <f t="shared" si="1121"/>
        <v>0.61856203122779307</v>
      </c>
      <c r="BC917" s="38">
        <v>0.37358370732947499</v>
      </c>
      <c r="BD917" s="38">
        <f t="shared" si="1122"/>
        <v>0.62641629267052501</v>
      </c>
      <c r="BE917" s="38">
        <v>0.42878240432513898</v>
      </c>
      <c r="BF917" s="38">
        <f t="shared" si="1122"/>
        <v>0.57121759567486108</v>
      </c>
      <c r="BG917" s="38">
        <v>0.34174705079059198</v>
      </c>
      <c r="BH917" s="38">
        <f t="shared" si="1123"/>
        <v>0.65825294920940802</v>
      </c>
      <c r="BI917" s="38">
        <v>0.37163454563059151</v>
      </c>
      <c r="BJ917" s="38">
        <v>0.62836545436940849</v>
      </c>
      <c r="BK917" s="39">
        <v>0.36510236328467499</v>
      </c>
      <c r="BL917" s="39">
        <f t="shared" si="1124"/>
        <v>0.63489763671532495</v>
      </c>
      <c r="BM917" s="39">
        <v>0.42066310853416</v>
      </c>
      <c r="BN917" s="39">
        <f t="shared" si="1125"/>
        <v>0.57933689146584</v>
      </c>
      <c r="BO917" s="39">
        <v>0.33068409651596598</v>
      </c>
      <c r="BP917" s="39">
        <f t="shared" si="1113"/>
        <v>0.66931590348403402</v>
      </c>
      <c r="BQ917" s="39">
        <v>0.36204893197845045</v>
      </c>
      <c r="BR917" s="39">
        <f t="shared" si="1126"/>
        <v>0.63795106802154955</v>
      </c>
      <c r="BS917" s="48">
        <v>0.92563794624011331</v>
      </c>
      <c r="BT917" s="49">
        <v>7.4362053759886707E-2</v>
      </c>
      <c r="BU917" s="219"/>
      <c r="CP917" s="21"/>
      <c r="CR917" s="21"/>
      <c r="CS917" s="22"/>
      <c r="CT917" s="22"/>
    </row>
    <row r="918" spans="38:98" x14ac:dyDescent="0.25">
      <c r="AL918" s="6">
        <v>911</v>
      </c>
      <c r="AM918" s="24">
        <v>0.378976865532758</v>
      </c>
      <c r="AN918" s="24">
        <f t="shared" si="1114"/>
        <v>0.621023134467242</v>
      </c>
      <c r="AO918" s="24">
        <v>0.42422698730215602</v>
      </c>
      <c r="AP918" s="24">
        <f t="shared" si="1115"/>
        <v>0.57577301269784398</v>
      </c>
      <c r="AQ918" s="24">
        <v>0.31001398747716402</v>
      </c>
      <c r="AR918" s="24">
        <f t="shared" si="1116"/>
        <v>0.68998601252283598</v>
      </c>
      <c r="AS918" s="24">
        <f t="shared" si="1117"/>
        <v>0.35766146963414636</v>
      </c>
      <c r="AT918" s="25">
        <f t="shared" si="1083"/>
        <v>0.64233853036585375</v>
      </c>
      <c r="AU918" s="213">
        <v>0.39532685164698</v>
      </c>
      <c r="AV918" s="213">
        <f t="shared" si="1118"/>
        <v>0.60467314835302</v>
      </c>
      <c r="AW918" s="213">
        <v>0.44473396467411203</v>
      </c>
      <c r="AX918" s="213">
        <f t="shared" ref="AX918" si="1140">1-AW918</f>
        <v>0.55526603532588803</v>
      </c>
      <c r="AY918" s="213">
        <v>0.34105696795333401</v>
      </c>
      <c r="AZ918" s="213">
        <f t="shared" si="1129"/>
        <v>0.65894303204666604</v>
      </c>
      <c r="BA918" s="213">
        <f t="shared" si="1120"/>
        <v>0.38172634114414322</v>
      </c>
      <c r="BB918" s="213">
        <f t="shared" si="1121"/>
        <v>0.61827365885585683</v>
      </c>
      <c r="BC918" s="38">
        <v>0.37382530837046002</v>
      </c>
      <c r="BD918" s="38">
        <f t="shared" si="1122"/>
        <v>0.62617469162953998</v>
      </c>
      <c r="BE918" s="38">
        <v>0.42900969063522298</v>
      </c>
      <c r="BF918" s="38">
        <f t="shared" si="1122"/>
        <v>0.57099030936477702</v>
      </c>
      <c r="BG918" s="38">
        <v>0.34208634507805702</v>
      </c>
      <c r="BH918" s="38">
        <f t="shared" si="1123"/>
        <v>0.65791365492194298</v>
      </c>
      <c r="BI918" s="38">
        <v>0.37191779317685014</v>
      </c>
      <c r="BJ918" s="38">
        <v>0.62808220682314986</v>
      </c>
      <c r="BK918" s="39">
        <v>0.36534362462065101</v>
      </c>
      <c r="BL918" s="39">
        <f t="shared" si="1124"/>
        <v>0.63465637537934905</v>
      </c>
      <c r="BM918" s="39">
        <v>0.42089063960393802</v>
      </c>
      <c r="BN918" s="39">
        <f t="shared" si="1125"/>
        <v>0.57910936039606198</v>
      </c>
      <c r="BO918" s="39">
        <v>0.331011968594291</v>
      </c>
      <c r="BP918" s="39">
        <f t="shared" si="1113"/>
        <v>0.66898803140570906</v>
      </c>
      <c r="BQ918" s="39">
        <v>0.36232687629468141</v>
      </c>
      <c r="BR918" s="39">
        <f t="shared" si="1126"/>
        <v>0.63767312370531859</v>
      </c>
      <c r="BS918" s="48">
        <v>0.92571515995510134</v>
      </c>
      <c r="BT918" s="49">
        <v>7.4284840044898701E-2</v>
      </c>
      <c r="BU918" s="219"/>
      <c r="CP918" s="21"/>
      <c r="CR918" s="21"/>
      <c r="CS918" s="22"/>
      <c r="CT918" s="22"/>
    </row>
    <row r="919" spans="38:98" x14ac:dyDescent="0.25">
      <c r="AL919" s="6">
        <v>912</v>
      </c>
      <c r="AM919" s="24">
        <v>0.37922089648650997</v>
      </c>
      <c r="AN919" s="24">
        <f t="shared" si="1114"/>
        <v>0.62077910351348997</v>
      </c>
      <c r="AO919" s="24">
        <v>0.42444439614240398</v>
      </c>
      <c r="AP919" s="24">
        <f t="shared" si="1115"/>
        <v>0.57555560385759597</v>
      </c>
      <c r="AQ919" s="24">
        <v>0.31032308408604797</v>
      </c>
      <c r="AR919" s="24">
        <f t="shared" si="1116"/>
        <v>0.68967691591395197</v>
      </c>
      <c r="AS919" s="24">
        <f t="shared" si="1117"/>
        <v>0.35792930770315312</v>
      </c>
      <c r="AT919" s="25">
        <f t="shared" si="1083"/>
        <v>0.64207069229684688</v>
      </c>
      <c r="AU919" s="213">
        <v>0.39557895333506798</v>
      </c>
      <c r="AV919" s="213">
        <f t="shared" si="1118"/>
        <v>0.60442104666493202</v>
      </c>
      <c r="AW919" s="213">
        <v>0.444974078141889</v>
      </c>
      <c r="AX919" s="213">
        <f t="shared" ref="AX919" si="1141">1-AW919</f>
        <v>0.55502592185811106</v>
      </c>
      <c r="AY919" s="213">
        <v>0.34139356179193198</v>
      </c>
      <c r="AZ919" s="213">
        <f t="shared" si="1129"/>
        <v>0.65860643820806808</v>
      </c>
      <c r="BA919" s="213">
        <f t="shared" si="1120"/>
        <v>0.38201455193079425</v>
      </c>
      <c r="BB919" s="213">
        <f t="shared" si="1121"/>
        <v>0.61798544806920575</v>
      </c>
      <c r="BC919" s="38">
        <v>0.374066790957293</v>
      </c>
      <c r="BD919" s="38">
        <f t="shared" si="1122"/>
        <v>0.625933209042707</v>
      </c>
      <c r="BE919" s="38">
        <v>0.42923688736100502</v>
      </c>
      <c r="BF919" s="38">
        <f t="shared" si="1122"/>
        <v>0.57076311263899493</v>
      </c>
      <c r="BG919" s="38">
        <v>0.34242557440890797</v>
      </c>
      <c r="BH919" s="38">
        <f t="shared" si="1123"/>
        <v>0.65757442559109203</v>
      </c>
      <c r="BI919" s="38">
        <v>0.37220095351788962</v>
      </c>
      <c r="BJ919" s="38">
        <v>0.62779904648211038</v>
      </c>
      <c r="BK919" s="39">
        <v>0.36558487107975801</v>
      </c>
      <c r="BL919" s="39">
        <f t="shared" si="1124"/>
        <v>0.63441512892024199</v>
      </c>
      <c r="BM919" s="39">
        <v>0.42111810522818499</v>
      </c>
      <c r="BN919" s="39">
        <f t="shared" si="1125"/>
        <v>0.57888189477181506</v>
      </c>
      <c r="BO919" s="39">
        <v>0.33133976919193497</v>
      </c>
      <c r="BP919" s="39">
        <f t="shared" si="1113"/>
        <v>0.66866023080806503</v>
      </c>
      <c r="BQ919" s="39">
        <v>0.36260476806549763</v>
      </c>
      <c r="BR919" s="39">
        <f t="shared" si="1126"/>
        <v>0.63739523193450243</v>
      </c>
      <c r="BS919" s="48">
        <v>0.92579220908544668</v>
      </c>
      <c r="BT919" s="49">
        <v>7.4207790914553304E-2</v>
      </c>
      <c r="BU919" s="219"/>
      <c r="CP919" s="21"/>
      <c r="CR919" s="21"/>
      <c r="CS919" s="22"/>
      <c r="CT919" s="22"/>
    </row>
    <row r="920" spans="38:98" x14ac:dyDescent="0.25">
      <c r="AL920" s="6">
        <v>913</v>
      </c>
      <c r="AM920" s="24">
        <v>0.37946476483332697</v>
      </c>
      <c r="AN920" s="24">
        <f t="shared" si="1114"/>
        <v>0.62053523516667308</v>
      </c>
      <c r="AO920" s="24">
        <v>0.42466164522217797</v>
      </c>
      <c r="AP920" s="24">
        <f t="shared" si="1115"/>
        <v>0.57533835477782203</v>
      </c>
      <c r="AQ920" s="24">
        <v>0.31063205586717901</v>
      </c>
      <c r="AR920" s="24">
        <f t="shared" si="1116"/>
        <v>0.68936794413282099</v>
      </c>
      <c r="AS920" s="24">
        <f t="shared" si="1117"/>
        <v>0.35819700119833464</v>
      </c>
      <c r="AT920" s="25">
        <f t="shared" si="1083"/>
        <v>0.64180299880166536</v>
      </c>
      <c r="AU920" s="213">
        <v>0.39583087920804999</v>
      </c>
      <c r="AV920" s="213">
        <f t="shared" si="1118"/>
        <v>0.60416912079194995</v>
      </c>
      <c r="AW920" s="213">
        <v>0.445214028780479</v>
      </c>
      <c r="AX920" s="213">
        <f t="shared" ref="AX920" si="1142">1-AW920</f>
        <v>0.554785971219521</v>
      </c>
      <c r="AY920" s="213">
        <v>0.34173000435712197</v>
      </c>
      <c r="AZ920" s="213">
        <f t="shared" si="1129"/>
        <v>0.65826999564287803</v>
      </c>
      <c r="BA920" s="213">
        <f t="shared" si="1120"/>
        <v>0.38230260117828174</v>
      </c>
      <c r="BB920" s="213">
        <f t="shared" si="1121"/>
        <v>0.61769739882171826</v>
      </c>
      <c r="BC920" s="38">
        <v>0.37430815633791398</v>
      </c>
      <c r="BD920" s="38">
        <f t="shared" si="1122"/>
        <v>0.62569184366208597</v>
      </c>
      <c r="BE920" s="38">
        <v>0.42946399552915199</v>
      </c>
      <c r="BF920" s="38">
        <f t="shared" si="1122"/>
        <v>0.57053600447084807</v>
      </c>
      <c r="BG920" s="38">
        <v>0.34276473951556402</v>
      </c>
      <c r="BH920" s="38">
        <f t="shared" si="1123"/>
        <v>0.65723526048443603</v>
      </c>
      <c r="BI920" s="38">
        <v>0.37248402761361776</v>
      </c>
      <c r="BJ920" s="38">
        <v>0.62751597238638235</v>
      </c>
      <c r="BK920" s="39">
        <v>0.365826104736376</v>
      </c>
      <c r="BL920" s="39">
        <f t="shared" si="1124"/>
        <v>0.634173895263624</v>
      </c>
      <c r="BM920" s="39">
        <v>0.42134550643860402</v>
      </c>
      <c r="BN920" s="39">
        <f t="shared" si="1125"/>
        <v>0.57865449356139598</v>
      </c>
      <c r="BO920" s="39">
        <v>0.33166749910645199</v>
      </c>
      <c r="BP920" s="39">
        <f t="shared" si="1113"/>
        <v>0.66833250089354801</v>
      </c>
      <c r="BQ920" s="39">
        <v>0.36288260853812337</v>
      </c>
      <c r="BR920" s="39">
        <f t="shared" si="1126"/>
        <v>0.63711739146187663</v>
      </c>
      <c r="BS920" s="48">
        <v>0.92586909424385699</v>
      </c>
      <c r="BT920" s="49">
        <v>7.4130905756143006E-2</v>
      </c>
      <c r="BU920" s="219"/>
      <c r="CP920" s="21"/>
      <c r="CR920" s="21"/>
      <c r="CS920" s="22"/>
      <c r="CT920" s="22"/>
    </row>
    <row r="921" spans="38:98" x14ac:dyDescent="0.25">
      <c r="AL921" s="6">
        <v>914</v>
      </c>
      <c r="AM921" s="24">
        <v>0.37970847005498498</v>
      </c>
      <c r="AN921" s="24">
        <f t="shared" si="1114"/>
        <v>0.62029152994501502</v>
      </c>
      <c r="AO921" s="24">
        <v>0.42487873497513701</v>
      </c>
      <c r="AP921" s="24">
        <f t="shared" si="1115"/>
        <v>0.57512126502486294</v>
      </c>
      <c r="AQ921" s="24">
        <v>0.31094090251447298</v>
      </c>
      <c r="AR921" s="24">
        <f t="shared" si="1116"/>
        <v>0.68905909748552707</v>
      </c>
      <c r="AS921" s="24">
        <f t="shared" si="1117"/>
        <v>0.35846454991798443</v>
      </c>
      <c r="AT921" s="25">
        <f t="shared" si="1083"/>
        <v>0.64153545008201562</v>
      </c>
      <c r="AU921" s="213">
        <v>0.39608262948245698</v>
      </c>
      <c r="AV921" s="213">
        <f t="shared" si="1118"/>
        <v>0.60391737051754302</v>
      </c>
      <c r="AW921" s="213">
        <v>0.44545381688553798</v>
      </c>
      <c r="AX921" s="213">
        <f t="shared" ref="AX921" si="1143">1-AW921</f>
        <v>0.55454618311446202</v>
      </c>
      <c r="AY921" s="213">
        <v>0.34206629545542</v>
      </c>
      <c r="AZ921" s="213">
        <f t="shared" si="1129"/>
        <v>0.65793370454458</v>
      </c>
      <c r="BA921" s="213">
        <f t="shared" si="1120"/>
        <v>0.38259048893272862</v>
      </c>
      <c r="BB921" s="213">
        <f t="shared" si="1121"/>
        <v>0.61740951106727149</v>
      </c>
      <c r="BC921" s="38">
        <v>0.37454940576026202</v>
      </c>
      <c r="BD921" s="38">
        <f t="shared" si="1122"/>
        <v>0.62545059423973792</v>
      </c>
      <c r="BE921" s="38">
        <v>0.42969101616633298</v>
      </c>
      <c r="BF921" s="38">
        <f t="shared" si="1122"/>
        <v>0.57030898383366702</v>
      </c>
      <c r="BG921" s="38">
        <v>0.34310384113044401</v>
      </c>
      <c r="BH921" s="38">
        <f t="shared" si="1123"/>
        <v>0.65689615886955599</v>
      </c>
      <c r="BI921" s="38">
        <v>0.37276701642394205</v>
      </c>
      <c r="BJ921" s="38">
        <v>0.62723298357605795</v>
      </c>
      <c r="BK921" s="39">
        <v>0.36606732766488698</v>
      </c>
      <c r="BL921" s="39">
        <f t="shared" si="1124"/>
        <v>0.63393267233511308</v>
      </c>
      <c r="BM921" s="39">
        <v>0.42157284426689801</v>
      </c>
      <c r="BN921" s="39">
        <f t="shared" si="1125"/>
        <v>0.57842715573310199</v>
      </c>
      <c r="BO921" s="39">
        <v>0.33199515913539601</v>
      </c>
      <c r="BP921" s="39">
        <f t="shared" si="1113"/>
        <v>0.66800484086460399</v>
      </c>
      <c r="BQ921" s="39">
        <v>0.36316039895978369</v>
      </c>
      <c r="BR921" s="39">
        <f t="shared" si="1126"/>
        <v>0.63683960104021642</v>
      </c>
      <c r="BS921" s="48">
        <v>0.92594581604304005</v>
      </c>
      <c r="BT921" s="49">
        <v>7.4054183956959896E-2</v>
      </c>
      <c r="BU921" s="219"/>
      <c r="CP921" s="21"/>
      <c r="CR921" s="21"/>
      <c r="CS921" s="22"/>
      <c r="CT921" s="22"/>
    </row>
    <row r="922" spans="38:98" x14ac:dyDescent="0.25">
      <c r="AL922" s="6">
        <v>915</v>
      </c>
      <c r="AM922" s="24">
        <v>0.37995201163325898</v>
      </c>
      <c r="AN922" s="24">
        <f t="shared" si="1114"/>
        <v>0.62004798836674102</v>
      </c>
      <c r="AO922" s="24">
        <v>0.42509566583493802</v>
      </c>
      <c r="AP922" s="24">
        <f t="shared" si="1115"/>
        <v>0.57490433416506193</v>
      </c>
      <c r="AQ922" s="24">
        <v>0.311249623721846</v>
      </c>
      <c r="AR922" s="24">
        <f t="shared" si="1116"/>
        <v>0.68875037627815394</v>
      </c>
      <c r="AS922" s="24">
        <f t="shared" si="1117"/>
        <v>0.35873195366039523</v>
      </c>
      <c r="AT922" s="25">
        <f t="shared" si="1083"/>
        <v>0.64126804633960477</v>
      </c>
      <c r="AU922" s="213">
        <v>0.39633420437481998</v>
      </c>
      <c r="AV922" s="213">
        <f t="shared" si="1118"/>
        <v>0.60366579562518008</v>
      </c>
      <c r="AW922" s="213">
        <v>0.44569344275272099</v>
      </c>
      <c r="AX922" s="213">
        <f t="shared" ref="AX922" si="1144">1-AW922</f>
        <v>0.55430655724727895</v>
      </c>
      <c r="AY922" s="213">
        <v>0.34240243489334299</v>
      </c>
      <c r="AZ922" s="213">
        <f t="shared" si="1129"/>
        <v>0.65759756510665701</v>
      </c>
      <c r="BA922" s="213">
        <f t="shared" si="1120"/>
        <v>0.38287821524025778</v>
      </c>
      <c r="BB922" s="213">
        <f t="shared" si="1121"/>
        <v>0.61712178475974222</v>
      </c>
      <c r="BC922" s="38">
        <v>0.374790540472275</v>
      </c>
      <c r="BD922" s="38">
        <f t="shared" si="1122"/>
        <v>0.625209459527725</v>
      </c>
      <c r="BE922" s="38">
        <v>0.42991795029921398</v>
      </c>
      <c r="BF922" s="38">
        <f t="shared" si="1122"/>
        <v>0.57008204970078602</v>
      </c>
      <c r="BG922" s="38">
        <v>0.34344287998596801</v>
      </c>
      <c r="BH922" s="38">
        <f t="shared" si="1123"/>
        <v>0.65655712001403199</v>
      </c>
      <c r="BI922" s="38">
        <v>0.37304992090876976</v>
      </c>
      <c r="BJ922" s="38">
        <v>0.62695007909123035</v>
      </c>
      <c r="BK922" s="39">
        <v>0.36630854193967299</v>
      </c>
      <c r="BL922" s="39">
        <f t="shared" si="1124"/>
        <v>0.63369145806032701</v>
      </c>
      <c r="BM922" s="39">
        <v>0.421800119744771</v>
      </c>
      <c r="BN922" s="39">
        <f t="shared" si="1125"/>
        <v>0.57819988025522906</v>
      </c>
      <c r="BO922" s="39">
        <v>0.33232275007631801</v>
      </c>
      <c r="BP922" s="39">
        <f t="shared" si="1113"/>
        <v>0.66767724992368205</v>
      </c>
      <c r="BQ922" s="39">
        <v>0.36343814057770224</v>
      </c>
      <c r="BR922" s="39">
        <f t="shared" si="1126"/>
        <v>0.63656185942229782</v>
      </c>
      <c r="BS922" s="48">
        <v>0.92602237509570362</v>
      </c>
      <c r="BT922" s="49">
        <v>7.3977624904296393E-2</v>
      </c>
      <c r="BU922" s="219"/>
      <c r="CP922" s="21"/>
      <c r="CR922" s="21"/>
      <c r="CS922" s="22"/>
      <c r="CT922" s="22"/>
    </row>
    <row r="923" spans="38:98" x14ac:dyDescent="0.25">
      <c r="AL923" s="6">
        <v>916</v>
      </c>
      <c r="AM923" s="24">
        <v>0.380195389049924</v>
      </c>
      <c r="AN923" s="24">
        <f t="shared" si="1114"/>
        <v>0.619804610950076</v>
      </c>
      <c r="AO923" s="24">
        <v>0.42531243823524001</v>
      </c>
      <c r="AP923" s="24">
        <f t="shared" si="1115"/>
        <v>0.57468756176475999</v>
      </c>
      <c r="AQ923" s="24">
        <v>0.31155821918321203</v>
      </c>
      <c r="AR923" s="24">
        <f t="shared" si="1116"/>
        <v>0.68844178081678797</v>
      </c>
      <c r="AS923" s="24">
        <f t="shared" si="1117"/>
        <v>0.35899921222385922</v>
      </c>
      <c r="AT923" s="25">
        <f t="shared" si="1083"/>
        <v>0.64100078777614089</v>
      </c>
      <c r="AU923" s="213">
        <v>0.39658560410166899</v>
      </c>
      <c r="AV923" s="213">
        <f t="shared" si="1118"/>
        <v>0.60341439589833101</v>
      </c>
      <c r="AW923" s="213">
        <v>0.44593290667768398</v>
      </c>
      <c r="AX923" s="213">
        <f t="shared" ref="AX923" si="1145">1-AW923</f>
        <v>0.55406709332231596</v>
      </c>
      <c r="AY923" s="213">
        <v>0.34273842247740699</v>
      </c>
      <c r="AZ923" s="213">
        <f t="shared" si="1129"/>
        <v>0.65726157752259295</v>
      </c>
      <c r="BA923" s="213">
        <f t="shared" si="1120"/>
        <v>0.38316578014699193</v>
      </c>
      <c r="BB923" s="213">
        <f t="shared" si="1121"/>
        <v>0.61683421985300813</v>
      </c>
      <c r="BC923" s="38">
        <v>0.375031561721892</v>
      </c>
      <c r="BD923" s="38">
        <f t="shared" si="1122"/>
        <v>0.624968438278108</v>
      </c>
      <c r="BE923" s="38">
        <v>0.430144798954464</v>
      </c>
      <c r="BF923" s="38">
        <f t="shared" si="1122"/>
        <v>0.569855201045536</v>
      </c>
      <c r="BG923" s="38">
        <v>0.34378185681455298</v>
      </c>
      <c r="BH923" s="38">
        <f t="shared" si="1123"/>
        <v>0.65621814318544702</v>
      </c>
      <c r="BI923" s="38">
        <v>0.37333274202800759</v>
      </c>
      <c r="BJ923" s="38">
        <v>0.62666725797199241</v>
      </c>
      <c r="BK923" s="39">
        <v>0.366549749635116</v>
      </c>
      <c r="BL923" s="39">
        <f t="shared" si="1124"/>
        <v>0.633450250364884</v>
      </c>
      <c r="BM923" s="39">
        <v>0.42202733390392699</v>
      </c>
      <c r="BN923" s="39">
        <f t="shared" si="1125"/>
        <v>0.57797266609607301</v>
      </c>
      <c r="BO923" s="39">
        <v>0.332650272726774</v>
      </c>
      <c r="BP923" s="39">
        <f t="shared" si="1113"/>
        <v>0.66734972727322606</v>
      </c>
      <c r="BQ923" s="39">
        <v>0.36371583463910517</v>
      </c>
      <c r="BR923" s="39">
        <f t="shared" si="1126"/>
        <v>0.63628416536089483</v>
      </c>
      <c r="BS923" s="48">
        <v>0.92609877201455537</v>
      </c>
      <c r="BT923" s="49">
        <v>7.3901227985444601E-2</v>
      </c>
      <c r="BU923" s="219"/>
      <c r="CP923" s="21"/>
      <c r="CR923" s="21"/>
      <c r="CS923" s="22"/>
      <c r="CT923" s="22"/>
    </row>
    <row r="924" spans="38:98" x14ac:dyDescent="0.25">
      <c r="AL924" s="6">
        <v>917</v>
      </c>
      <c r="AM924" s="24">
        <v>0.38043860178675598</v>
      </c>
      <c r="AN924" s="24">
        <f t="shared" si="1114"/>
        <v>0.61956139821324396</v>
      </c>
      <c r="AO924" s="24">
        <v>0.42552905260970098</v>
      </c>
      <c r="AP924" s="24">
        <f t="shared" si="1115"/>
        <v>0.57447094739029902</v>
      </c>
      <c r="AQ924" s="24">
        <v>0.31186668859248701</v>
      </c>
      <c r="AR924" s="24">
        <f t="shared" si="1116"/>
        <v>0.68813331140751299</v>
      </c>
      <c r="AS924" s="24">
        <f t="shared" si="1117"/>
        <v>0.35926632540666958</v>
      </c>
      <c r="AT924" s="25">
        <f t="shared" si="1083"/>
        <v>0.64073367459333042</v>
      </c>
      <c r="AU924" s="213">
        <v>0.39683682887953597</v>
      </c>
      <c r="AV924" s="213">
        <f t="shared" si="1118"/>
        <v>0.60316317112046403</v>
      </c>
      <c r="AW924" s="213">
        <v>0.44617220895608001</v>
      </c>
      <c r="AX924" s="213">
        <f t="shared" ref="AX924" si="1146">1-AW924</f>
        <v>0.55382779104391999</v>
      </c>
      <c r="AY924" s="213">
        <v>0.343074258014128</v>
      </c>
      <c r="AZ924" s="213">
        <f t="shared" si="1129"/>
        <v>0.65692574198587206</v>
      </c>
      <c r="BA924" s="213">
        <f t="shared" si="1120"/>
        <v>0.38345318369905346</v>
      </c>
      <c r="BB924" s="213">
        <f t="shared" si="1121"/>
        <v>0.61654681630094665</v>
      </c>
      <c r="BC924" s="38">
        <v>0.375272470757051</v>
      </c>
      <c r="BD924" s="38">
        <f t="shared" si="1122"/>
        <v>0.62472752924294905</v>
      </c>
      <c r="BE924" s="38">
        <v>0.43037156315874903</v>
      </c>
      <c r="BF924" s="38">
        <f t="shared" si="1122"/>
        <v>0.56962843684125097</v>
      </c>
      <c r="BG924" s="38">
        <v>0.34412077234861899</v>
      </c>
      <c r="BH924" s="38">
        <f t="shared" si="1123"/>
        <v>0.65587922765138096</v>
      </c>
      <c r="BI924" s="38">
        <v>0.37361548074156281</v>
      </c>
      <c r="BJ924" s="38">
        <v>0.62638451925843719</v>
      </c>
      <c r="BK924" s="39">
        <v>0.36679095282559598</v>
      </c>
      <c r="BL924" s="39">
        <f t="shared" si="1124"/>
        <v>0.63320904717440407</v>
      </c>
      <c r="BM924" s="39">
        <v>0.42225448777607</v>
      </c>
      <c r="BN924" s="39">
        <f t="shared" si="1125"/>
        <v>0.57774551222393</v>
      </c>
      <c r="BO924" s="39">
        <v>0.33297772788431501</v>
      </c>
      <c r="BP924" s="39">
        <f t="shared" si="1113"/>
        <v>0.66702227211568499</v>
      </c>
      <c r="BQ924" s="39">
        <v>0.36399348239121576</v>
      </c>
      <c r="BR924" s="39">
        <f t="shared" si="1126"/>
        <v>0.63600651760878424</v>
      </c>
      <c r="BS924" s="48">
        <v>0.92617500741230319</v>
      </c>
      <c r="BT924" s="49">
        <v>7.38249925876968E-2</v>
      </c>
      <c r="BU924" s="219"/>
      <c r="CP924" s="21"/>
      <c r="CR924" s="21"/>
      <c r="CS924" s="22"/>
      <c r="CT924" s="22"/>
    </row>
    <row r="925" spans="38:98" x14ac:dyDescent="0.25">
      <c r="AL925" s="6">
        <v>918</v>
      </c>
      <c r="AM925" s="24">
        <v>0.380681649325531</v>
      </c>
      <c r="AN925" s="24">
        <f t="shared" si="1114"/>
        <v>0.61931835067446905</v>
      </c>
      <c r="AO925" s="24">
        <v>0.42574550939197803</v>
      </c>
      <c r="AP925" s="24">
        <f t="shared" si="1115"/>
        <v>0.57425449060802203</v>
      </c>
      <c r="AQ925" s="24">
        <v>0.31217503164358701</v>
      </c>
      <c r="AR925" s="24">
        <f t="shared" si="1116"/>
        <v>0.68782496835641305</v>
      </c>
      <c r="AS925" s="24">
        <f t="shared" si="1117"/>
        <v>0.35953329300711956</v>
      </c>
      <c r="AT925" s="25">
        <f t="shared" si="1083"/>
        <v>0.64046670699288044</v>
      </c>
      <c r="AU925" s="213">
        <v>0.39708787892494901</v>
      </c>
      <c r="AV925" s="213">
        <f t="shared" si="1118"/>
        <v>0.60291212107505099</v>
      </c>
      <c r="AW925" s="213">
        <v>0.44641134988356701</v>
      </c>
      <c r="AX925" s="213">
        <f t="shared" ref="AX925" si="1147">1-AW925</f>
        <v>0.55358865011643299</v>
      </c>
      <c r="AY925" s="213">
        <v>0.343409941310023</v>
      </c>
      <c r="AZ925" s="213">
        <f t="shared" si="1129"/>
        <v>0.656590058689977</v>
      </c>
      <c r="BA925" s="213">
        <f t="shared" si="1120"/>
        <v>0.38374042594256519</v>
      </c>
      <c r="BB925" s="213">
        <f t="shared" si="1121"/>
        <v>0.61625957405743481</v>
      </c>
      <c r="BC925" s="38">
        <v>0.37551326882569303</v>
      </c>
      <c r="BD925" s="38">
        <f t="shared" si="1122"/>
        <v>0.62448673117430697</v>
      </c>
      <c r="BE925" s="38">
        <v>0.43059824393873702</v>
      </c>
      <c r="BF925" s="38">
        <f t="shared" si="1122"/>
        <v>0.56940175606126298</v>
      </c>
      <c r="BG925" s="38">
        <v>0.34445962732058499</v>
      </c>
      <c r="BH925" s="38">
        <f t="shared" si="1123"/>
        <v>0.65554037267941501</v>
      </c>
      <c r="BI925" s="38">
        <v>0.37389813800934346</v>
      </c>
      <c r="BJ925" s="38">
        <v>0.62610186199065665</v>
      </c>
      <c r="BK925" s="39">
        <v>0.36703215358549501</v>
      </c>
      <c r="BL925" s="39">
        <f t="shared" si="1124"/>
        <v>0.63296784641450499</v>
      </c>
      <c r="BM925" s="39">
        <v>0.42248158239290201</v>
      </c>
      <c r="BN925" s="39">
        <f t="shared" si="1125"/>
        <v>0.57751841760709799</v>
      </c>
      <c r="BO925" s="39">
        <v>0.33330511634649501</v>
      </c>
      <c r="BP925" s="39">
        <f t="shared" si="1113"/>
        <v>0.66669488365350493</v>
      </c>
      <c r="BQ925" s="39">
        <v>0.36427108508125866</v>
      </c>
      <c r="BR925" s="39">
        <f t="shared" si="1126"/>
        <v>0.63572891491874139</v>
      </c>
      <c r="BS925" s="48">
        <v>0.92625108190165473</v>
      </c>
      <c r="BT925" s="49">
        <v>7.3748918098345301E-2</v>
      </c>
      <c r="BU925" s="219"/>
      <c r="CP925" s="21"/>
      <c r="CR925" s="21"/>
      <c r="CS925" s="22"/>
      <c r="CT925" s="22"/>
    </row>
    <row r="926" spans="38:98" x14ac:dyDescent="0.25">
      <c r="AL926" s="6">
        <v>919</v>
      </c>
      <c r="AM926" s="24">
        <v>0.38092453114802299</v>
      </c>
      <c r="AN926" s="24">
        <f t="shared" si="1114"/>
        <v>0.61907546885197706</v>
      </c>
      <c r="AO926" s="24">
        <v>0.425961809015729</v>
      </c>
      <c r="AP926" s="24">
        <f t="shared" si="1115"/>
        <v>0.574038190984271</v>
      </c>
      <c r="AQ926" s="24">
        <v>0.31248324803042699</v>
      </c>
      <c r="AR926" s="24">
        <f t="shared" si="1116"/>
        <v>0.68751675196957307</v>
      </c>
      <c r="AS926" s="24">
        <f t="shared" si="1117"/>
        <v>0.35980011482350122</v>
      </c>
      <c r="AT926" s="25">
        <f t="shared" si="1083"/>
        <v>0.64019988517649884</v>
      </c>
      <c r="AU926" s="213">
        <v>0.397338754454439</v>
      </c>
      <c r="AV926" s="213">
        <f t="shared" si="1118"/>
        <v>0.602661245545561</v>
      </c>
      <c r="AW926" s="213">
        <v>0.44665032975579799</v>
      </c>
      <c r="AX926" s="213">
        <f t="shared" ref="AX926" si="1148">1-AW926</f>
        <v>0.55334967024420201</v>
      </c>
      <c r="AY926" s="213">
        <v>0.343745472171606</v>
      </c>
      <c r="AZ926" s="213">
        <f t="shared" si="1129"/>
        <v>0.656254527828394</v>
      </c>
      <c r="BA926" s="213">
        <f t="shared" si="1120"/>
        <v>0.3840275069236484</v>
      </c>
      <c r="BB926" s="213">
        <f t="shared" si="1121"/>
        <v>0.6159724930763516</v>
      </c>
      <c r="BC926" s="38">
        <v>0.37575395717575499</v>
      </c>
      <c r="BD926" s="38">
        <f t="shared" si="1122"/>
        <v>0.62424604282424501</v>
      </c>
      <c r="BE926" s="38">
        <v>0.43082484232109602</v>
      </c>
      <c r="BF926" s="38">
        <f t="shared" si="1122"/>
        <v>0.56917515767890392</v>
      </c>
      <c r="BG926" s="38">
        <v>0.34479842246287101</v>
      </c>
      <c r="BH926" s="38">
        <f t="shared" si="1123"/>
        <v>0.65520157753712893</v>
      </c>
      <c r="BI926" s="38">
        <v>0.37418071479125681</v>
      </c>
      <c r="BJ926" s="38">
        <v>0.62581928520874319</v>
      </c>
      <c r="BK926" s="39">
        <v>0.36727335398919497</v>
      </c>
      <c r="BL926" s="39">
        <f t="shared" si="1124"/>
        <v>0.63272664601080497</v>
      </c>
      <c r="BM926" s="39">
        <v>0.42270861878612798</v>
      </c>
      <c r="BN926" s="39">
        <f t="shared" si="1125"/>
        <v>0.57729138121387202</v>
      </c>
      <c r="BO926" s="39">
        <v>0.33363243891086802</v>
      </c>
      <c r="BP926" s="39">
        <f t="shared" si="1113"/>
        <v>0.66636756108913198</v>
      </c>
      <c r="BQ926" s="39">
        <v>0.3645486439564592</v>
      </c>
      <c r="BR926" s="39">
        <f t="shared" si="1126"/>
        <v>0.63545135604354086</v>
      </c>
      <c r="BS926" s="48">
        <v>0.92632699609531766</v>
      </c>
      <c r="BT926" s="49">
        <v>7.3673003904682302E-2</v>
      </c>
      <c r="BU926" s="219"/>
      <c r="CP926" s="21"/>
      <c r="CR926" s="21"/>
      <c r="CS926" s="22"/>
      <c r="CT926" s="22"/>
    </row>
    <row r="927" spans="38:98" x14ac:dyDescent="0.25">
      <c r="AL927" s="6">
        <v>920</v>
      </c>
      <c r="AM927" s="24">
        <v>0.38116724673600799</v>
      </c>
      <c r="AN927" s="24">
        <f t="shared" si="1114"/>
        <v>0.61883275326399201</v>
      </c>
      <c r="AO927" s="24">
        <v>0.426177951914612</v>
      </c>
      <c r="AP927" s="24">
        <f t="shared" si="1115"/>
        <v>0.57382204808538795</v>
      </c>
      <c r="AQ927" s="24">
        <v>0.312791337446922</v>
      </c>
      <c r="AR927" s="24">
        <f t="shared" si="1116"/>
        <v>0.687208662553078</v>
      </c>
      <c r="AS927" s="24">
        <f t="shared" si="1117"/>
        <v>0.3600667906541074</v>
      </c>
      <c r="AT927" s="25">
        <f t="shared" si="1083"/>
        <v>0.63993320934589271</v>
      </c>
      <c r="AU927" s="213">
        <v>0.39758945568453802</v>
      </c>
      <c r="AV927" s="213">
        <f t="shared" si="1118"/>
        <v>0.60241054431546193</v>
      </c>
      <c r="AW927" s="213">
        <v>0.44688914886842901</v>
      </c>
      <c r="AX927" s="213">
        <f t="shared" ref="AX927" si="1149">1-AW927</f>
        <v>0.55311085113157099</v>
      </c>
      <c r="AY927" s="213">
        <v>0.34408085040539499</v>
      </c>
      <c r="AZ927" s="213">
        <f t="shared" si="1129"/>
        <v>0.65591914959460507</v>
      </c>
      <c r="BA927" s="213">
        <f t="shared" si="1120"/>
        <v>0.38431442668842719</v>
      </c>
      <c r="BB927" s="213">
        <f t="shared" si="1121"/>
        <v>0.61568557331157292</v>
      </c>
      <c r="BC927" s="38">
        <v>0.37599453705517699</v>
      </c>
      <c r="BD927" s="38">
        <f t="shared" si="1122"/>
        <v>0.62400546294482306</v>
      </c>
      <c r="BE927" s="38">
        <v>0.431051359332493</v>
      </c>
      <c r="BF927" s="38">
        <f t="shared" si="1122"/>
        <v>0.56894864066750706</v>
      </c>
      <c r="BG927" s="38">
        <v>0.345137158507895</v>
      </c>
      <c r="BH927" s="38">
        <f t="shared" si="1123"/>
        <v>0.65486284149210494</v>
      </c>
      <c r="BI927" s="38">
        <v>0.37446321204721</v>
      </c>
      <c r="BJ927" s="38">
        <v>0.62553678795279011</v>
      </c>
      <c r="BK927" s="39">
        <v>0.36751455611107797</v>
      </c>
      <c r="BL927" s="39">
        <f t="shared" si="1124"/>
        <v>0.63248544388892203</v>
      </c>
      <c r="BM927" s="39">
        <v>0.42293559798745101</v>
      </c>
      <c r="BN927" s="39">
        <f t="shared" si="1125"/>
        <v>0.57706440201254905</v>
      </c>
      <c r="BO927" s="39">
        <v>0.33395969637498601</v>
      </c>
      <c r="BP927" s="39">
        <f t="shared" si="1113"/>
        <v>0.66604030362501399</v>
      </c>
      <c r="BQ927" s="39">
        <v>0.36482616026404147</v>
      </c>
      <c r="BR927" s="39">
        <f t="shared" si="1126"/>
        <v>0.63517383973595853</v>
      </c>
      <c r="BS927" s="48">
        <v>0.92640275060599975</v>
      </c>
      <c r="BT927" s="42">
        <v>7.3597249394000197E-2</v>
      </c>
      <c r="BU927" s="219"/>
      <c r="CP927" s="21"/>
      <c r="CR927" s="21"/>
      <c r="CS927" s="22"/>
      <c r="CT927" s="22"/>
    </row>
    <row r="928" spans="38:98" x14ac:dyDescent="0.25">
      <c r="AL928" s="6">
        <v>921</v>
      </c>
      <c r="AM928" s="24">
        <v>0.38140979557126198</v>
      </c>
      <c r="AN928" s="24">
        <f t="shared" si="1114"/>
        <v>0.61859020442873802</v>
      </c>
      <c r="AO928" s="24">
        <v>0.42639393852228602</v>
      </c>
      <c r="AP928" s="24">
        <f t="shared" si="1115"/>
        <v>0.57360606147771398</v>
      </c>
      <c r="AQ928" s="24">
        <v>0.31309929958698801</v>
      </c>
      <c r="AR928" s="24">
        <f t="shared" si="1116"/>
        <v>0.68690070041301199</v>
      </c>
      <c r="AS928" s="24">
        <f t="shared" si="1117"/>
        <v>0.36033332029723153</v>
      </c>
      <c r="AT928" s="25">
        <f t="shared" si="1083"/>
        <v>0.63966667970276858</v>
      </c>
      <c r="AU928" s="213">
        <v>0.39783998283177502</v>
      </c>
      <c r="AV928" s="213">
        <f t="shared" si="1118"/>
        <v>0.60216001716822498</v>
      </c>
      <c r="AW928" s="213">
        <v>0.44712780751711501</v>
      </c>
      <c r="AX928" s="213">
        <f t="shared" ref="AX928" si="1150">1-AW928</f>
        <v>0.55287219248288499</v>
      </c>
      <c r="AY928" s="213">
        <v>0.34441607581790601</v>
      </c>
      <c r="AZ928" s="213">
        <f t="shared" si="1129"/>
        <v>0.65558392418209399</v>
      </c>
      <c r="BA928" s="213">
        <f t="shared" si="1120"/>
        <v>0.38460118528302345</v>
      </c>
      <c r="BB928" s="213">
        <f t="shared" si="1121"/>
        <v>0.61539881471697655</v>
      </c>
      <c r="BC928" s="38">
        <v>0.37623500971189699</v>
      </c>
      <c r="BD928" s="38">
        <f t="shared" si="1122"/>
        <v>0.62376499028810306</v>
      </c>
      <c r="BE928" s="38">
        <v>0.43127779599959498</v>
      </c>
      <c r="BF928" s="38">
        <f t="shared" si="1122"/>
        <v>0.56872220400040496</v>
      </c>
      <c r="BG928" s="38">
        <v>0.34547583618807598</v>
      </c>
      <c r="BH928" s="38">
        <f t="shared" si="1123"/>
        <v>0.65452416381192402</v>
      </c>
      <c r="BI928" s="38">
        <v>0.37474563073710987</v>
      </c>
      <c r="BJ928" s="38">
        <v>0.62525436926289024</v>
      </c>
      <c r="BK928" s="39">
        <v>0.36775576202552401</v>
      </c>
      <c r="BL928" s="39">
        <f t="shared" si="1124"/>
        <v>0.63224423797447593</v>
      </c>
      <c r="BM928" s="39">
        <v>0.42316252102857499</v>
      </c>
      <c r="BN928" s="39">
        <f t="shared" si="1125"/>
        <v>0.57683747897142501</v>
      </c>
      <c r="BO928" s="39">
        <v>0.33428688953640401</v>
      </c>
      <c r="BP928" s="39">
        <f t="shared" si="1113"/>
        <v>0.66571311046359605</v>
      </c>
      <c r="BQ928" s="39">
        <v>0.36510363525123057</v>
      </c>
      <c r="BR928" s="39">
        <f t="shared" si="1126"/>
        <v>0.63489636474876954</v>
      </c>
      <c r="BS928" s="48">
        <v>0.92647834604640877</v>
      </c>
      <c r="BT928" s="49">
        <v>7.3521653953591198E-2</v>
      </c>
      <c r="BU928" s="219"/>
      <c r="CP928" s="21"/>
      <c r="CR928" s="21"/>
      <c r="CS928" s="22"/>
      <c r="CT928" s="22"/>
    </row>
    <row r="929" spans="38:98" x14ac:dyDescent="0.25">
      <c r="AL929" s="6">
        <v>922</v>
      </c>
      <c r="AM929" s="24">
        <v>0.38165217713555899</v>
      </c>
      <c r="AN929" s="24">
        <f t="shared" si="1114"/>
        <v>0.61834782286444101</v>
      </c>
      <c r="AO929" s="24">
        <v>0.42660976927240801</v>
      </c>
      <c r="AP929" s="24">
        <f t="shared" si="1115"/>
        <v>0.57339023072759199</v>
      </c>
      <c r="AQ929" s="24">
        <v>0.31340713414454002</v>
      </c>
      <c r="AR929" s="24">
        <f t="shared" si="1116"/>
        <v>0.68659286585545998</v>
      </c>
      <c r="AS929" s="24">
        <f t="shared" si="1117"/>
        <v>0.36059970355116555</v>
      </c>
      <c r="AT929" s="25">
        <f t="shared" si="1083"/>
        <v>0.63940029644883456</v>
      </c>
      <c r="AU929" s="213">
        <v>0.39809033611268202</v>
      </c>
      <c r="AV929" s="213">
        <f t="shared" si="1118"/>
        <v>0.60190966388731804</v>
      </c>
      <c r="AW929" s="213">
        <v>0.44736630599751098</v>
      </c>
      <c r="AX929" s="213">
        <f t="shared" ref="AX929" si="1151">1-AW929</f>
        <v>0.55263369400248896</v>
      </c>
      <c r="AY929" s="213">
        <v>0.344751148215655</v>
      </c>
      <c r="AZ929" s="213">
        <f t="shared" si="1129"/>
        <v>0.655248851784345</v>
      </c>
      <c r="BA929" s="213">
        <f t="shared" si="1120"/>
        <v>0.38488778275356023</v>
      </c>
      <c r="BB929" s="213">
        <f t="shared" si="1121"/>
        <v>0.61511221724643983</v>
      </c>
      <c r="BC929" s="38">
        <v>0.37647537639385398</v>
      </c>
      <c r="BD929" s="38">
        <f t="shared" si="1122"/>
        <v>0.62352462360614602</v>
      </c>
      <c r="BE929" s="38">
        <v>0.43150415334907</v>
      </c>
      <c r="BF929" s="38">
        <f t="shared" si="1122"/>
        <v>0.56849584665093</v>
      </c>
      <c r="BG929" s="38">
        <v>0.34581445623583401</v>
      </c>
      <c r="BH929" s="38">
        <f t="shared" si="1123"/>
        <v>0.65418554376416593</v>
      </c>
      <c r="BI929" s="38">
        <v>0.3750279718208645</v>
      </c>
      <c r="BJ929" s="38">
        <v>0.62497202817913555</v>
      </c>
      <c r="BK929" s="39">
        <v>0.36799697380691498</v>
      </c>
      <c r="BL929" s="39">
        <f t="shared" si="1124"/>
        <v>0.63200302619308502</v>
      </c>
      <c r="BM929" s="39">
        <v>0.42338938894120298</v>
      </c>
      <c r="BN929" s="39">
        <f t="shared" si="1125"/>
        <v>0.57661061105879696</v>
      </c>
      <c r="BO929" s="39">
        <v>0.33461401919267397</v>
      </c>
      <c r="BP929" s="39">
        <f t="shared" si="1113"/>
        <v>0.66538598080732603</v>
      </c>
      <c r="BQ929" s="39">
        <v>0.3653810701652504</v>
      </c>
      <c r="BR929" s="39">
        <f t="shared" si="1126"/>
        <v>0.63461892983474966</v>
      </c>
      <c r="BS929" s="48">
        <v>0.92655378302925251</v>
      </c>
      <c r="BT929" s="49">
        <v>7.3446216970747505E-2</v>
      </c>
      <c r="BU929" s="219"/>
      <c r="CP929" s="21"/>
      <c r="CR929" s="21"/>
      <c r="CS929" s="22"/>
      <c r="CT929" s="22"/>
    </row>
    <row r="930" spans="38:98" x14ac:dyDescent="0.25">
      <c r="AL930" s="6">
        <v>923</v>
      </c>
      <c r="AM930" s="24">
        <v>0.38189439091067601</v>
      </c>
      <c r="AN930" s="24">
        <f t="shared" si="1114"/>
        <v>0.61810560908932399</v>
      </c>
      <c r="AO930" s="24">
        <v>0.42682544459863597</v>
      </c>
      <c r="AP930" s="24">
        <f t="shared" si="1115"/>
        <v>0.57317455540136408</v>
      </c>
      <c r="AQ930" s="24">
        <v>0.31371484081349499</v>
      </c>
      <c r="AR930" s="24">
        <f t="shared" si="1116"/>
        <v>0.68628515918650501</v>
      </c>
      <c r="AS930" s="24">
        <f t="shared" si="1117"/>
        <v>0.36086594021420354</v>
      </c>
      <c r="AT930" s="25">
        <f t="shared" si="1083"/>
        <v>0.63913405978579652</v>
      </c>
      <c r="AU930" s="213">
        <v>0.39834051574378698</v>
      </c>
      <c r="AV930" s="213">
        <f t="shared" si="1118"/>
        <v>0.60165948425621307</v>
      </c>
      <c r="AW930" s="213">
        <v>0.44760464460527299</v>
      </c>
      <c r="AX930" s="213">
        <f t="shared" ref="AX930" si="1152">1-AW930</f>
        <v>0.55239535539472695</v>
      </c>
      <c r="AY930" s="213">
        <v>0.34508606740515702</v>
      </c>
      <c r="AZ930" s="213">
        <f t="shared" si="1129"/>
        <v>0.65491393259484298</v>
      </c>
      <c r="BA930" s="213">
        <f t="shared" si="1120"/>
        <v>0.38517421914615901</v>
      </c>
      <c r="BB930" s="213">
        <f t="shared" si="1121"/>
        <v>0.6148257808538411</v>
      </c>
      <c r="BC930" s="38">
        <v>0.37671563834898802</v>
      </c>
      <c r="BD930" s="38">
        <f t="shared" si="1122"/>
        <v>0.62328436165101198</v>
      </c>
      <c r="BE930" s="38">
        <v>0.43173043240758602</v>
      </c>
      <c r="BF930" s="38">
        <f t="shared" si="1122"/>
        <v>0.56826956759241398</v>
      </c>
      <c r="BG930" s="38">
        <v>0.346153019383587</v>
      </c>
      <c r="BH930" s="38">
        <f t="shared" si="1123"/>
        <v>0.653846980616413</v>
      </c>
      <c r="BI930" s="38">
        <v>0.37531023625838111</v>
      </c>
      <c r="BJ930" s="38">
        <v>0.62468976374161889</v>
      </c>
      <c r="BK930" s="39">
        <v>0.36823819352963399</v>
      </c>
      <c r="BL930" s="39">
        <f t="shared" si="1124"/>
        <v>0.63176180647036606</v>
      </c>
      <c r="BM930" s="39">
        <v>0.42361620275703898</v>
      </c>
      <c r="BN930" s="39">
        <f t="shared" si="1125"/>
        <v>0.57638379724296107</v>
      </c>
      <c r="BO930" s="39">
        <v>0.33494108614134999</v>
      </c>
      <c r="BP930" s="39">
        <f t="shared" si="1113"/>
        <v>0.66505891385865001</v>
      </c>
      <c r="BQ930" s="39">
        <v>0.36565846625332654</v>
      </c>
      <c r="BR930" s="39">
        <f t="shared" si="1126"/>
        <v>0.63434153374667357</v>
      </c>
      <c r="BS930" s="48">
        <v>0.92662906216723873</v>
      </c>
      <c r="BT930" s="49">
        <v>7.3370937832761302E-2</v>
      </c>
      <c r="BU930" s="219"/>
      <c r="CP930" s="21"/>
      <c r="CR930" s="21"/>
      <c r="CS930" s="22"/>
      <c r="CT930" s="22"/>
    </row>
    <row r="931" spans="38:98" x14ac:dyDescent="0.25">
      <c r="AL931" s="6">
        <v>924</v>
      </c>
      <c r="AM931" s="24">
        <v>0.38213643637838701</v>
      </c>
      <c r="AN931" s="24">
        <f t="shared" si="1114"/>
        <v>0.61786356362161299</v>
      </c>
      <c r="AO931" s="24">
        <v>0.42704096493462701</v>
      </c>
      <c r="AP931" s="24">
        <f t="shared" si="1115"/>
        <v>0.57295903506537305</v>
      </c>
      <c r="AQ931" s="24">
        <v>0.31402241928776597</v>
      </c>
      <c r="AR931" s="24">
        <f t="shared" si="1116"/>
        <v>0.68597758071223403</v>
      </c>
      <c r="AS931" s="24">
        <f t="shared" si="1117"/>
        <v>0.36113203008463657</v>
      </c>
      <c r="AT931" s="25">
        <f t="shared" si="1083"/>
        <v>0.63886796991536343</v>
      </c>
      <c r="AU931" s="213">
        <v>0.39859052194162298</v>
      </c>
      <c r="AV931" s="213">
        <f t="shared" si="1118"/>
        <v>0.60140947805837697</v>
      </c>
      <c r="AW931" s="213">
        <v>0.44784282363605599</v>
      </c>
      <c r="AX931" s="213">
        <f t="shared" ref="AX931" si="1153">1-AW931</f>
        <v>0.55215717636394401</v>
      </c>
      <c r="AY931" s="213">
        <v>0.34542083319292999</v>
      </c>
      <c r="AZ931" s="213">
        <f t="shared" si="1129"/>
        <v>0.65457916680706996</v>
      </c>
      <c r="BA931" s="213">
        <f t="shared" si="1120"/>
        <v>0.38546049450694381</v>
      </c>
      <c r="BB931" s="213">
        <f t="shared" si="1121"/>
        <v>0.61453950549305625</v>
      </c>
      <c r="BC931" s="38">
        <v>0.376955796825236</v>
      </c>
      <c r="BD931" s="38">
        <f t="shared" si="1122"/>
        <v>0.62304420317476406</v>
      </c>
      <c r="BE931" s="38">
        <v>0.43195663420181002</v>
      </c>
      <c r="BF931" s="38">
        <f t="shared" si="1122"/>
        <v>0.56804336579819004</v>
      </c>
      <c r="BG931" s="38">
        <v>0.34649152636375402</v>
      </c>
      <c r="BH931" s="38">
        <f t="shared" si="1123"/>
        <v>0.65350847363624598</v>
      </c>
      <c r="BI931" s="38">
        <v>0.3755924250095663</v>
      </c>
      <c r="BJ931" s="38">
        <v>0.62440757499043364</v>
      </c>
      <c r="BK931" s="39">
        <v>0.36847942326806099</v>
      </c>
      <c r="BL931" s="39">
        <f t="shared" si="1124"/>
        <v>0.63152057673193895</v>
      </c>
      <c r="BM931" s="39">
        <v>0.423842963507787</v>
      </c>
      <c r="BN931" s="39">
        <f t="shared" si="1125"/>
        <v>0.57615703649221306</v>
      </c>
      <c r="BO931" s="39">
        <v>0.33526809117998402</v>
      </c>
      <c r="BP931" s="39">
        <f t="shared" si="1113"/>
        <v>0.66473190882001598</v>
      </c>
      <c r="BQ931" s="39">
        <v>0.36593582476268255</v>
      </c>
      <c r="BR931" s="39">
        <f t="shared" si="1126"/>
        <v>0.63406417523731751</v>
      </c>
      <c r="BS931" s="48">
        <v>0.92670418407307487</v>
      </c>
      <c r="BT931" s="49">
        <v>7.3295815926925106E-2</v>
      </c>
      <c r="BU931" s="219"/>
      <c r="CP931" s="21"/>
      <c r="CR931" s="21"/>
      <c r="CS931" s="22"/>
      <c r="CT931" s="22"/>
    </row>
    <row r="932" spans="38:98" x14ac:dyDescent="0.25">
      <c r="AL932" s="6">
        <v>925</v>
      </c>
      <c r="AM932" s="24">
        <v>0.38237831302046799</v>
      </c>
      <c r="AN932" s="24">
        <f t="shared" si="1114"/>
        <v>0.61762168697953201</v>
      </c>
      <c r="AO932" s="24">
        <v>0.42725633071404101</v>
      </c>
      <c r="AP932" s="24">
        <f t="shared" si="1115"/>
        <v>0.57274366928595899</v>
      </c>
      <c r="AQ932" s="24">
        <v>0.31432986926126999</v>
      </c>
      <c r="AR932" s="24">
        <f t="shared" si="1116"/>
        <v>0.68567013073873007</v>
      </c>
      <c r="AS932" s="24">
        <f t="shared" si="1117"/>
        <v>0.36139797296075871</v>
      </c>
      <c r="AT932" s="25">
        <f t="shared" si="1083"/>
        <v>0.63860202703924129</v>
      </c>
      <c r="AU932" s="213">
        <v>0.39884035492271902</v>
      </c>
      <c r="AV932" s="213">
        <f t="shared" si="1118"/>
        <v>0.60115964507728092</v>
      </c>
      <c r="AW932" s="213">
        <v>0.44808084338551502</v>
      </c>
      <c r="AX932" s="213">
        <f t="shared" ref="AX932" si="1154">1-AW932</f>
        <v>0.55191915661448498</v>
      </c>
      <c r="AY932" s="213">
        <v>0.34575544538548902</v>
      </c>
      <c r="AZ932" s="213">
        <f t="shared" si="1129"/>
        <v>0.65424455461451103</v>
      </c>
      <c r="BA932" s="213">
        <f t="shared" si="1120"/>
        <v>0.38574660888203632</v>
      </c>
      <c r="BB932" s="213">
        <f t="shared" si="1121"/>
        <v>0.61425339111796373</v>
      </c>
      <c r="BC932" s="38">
        <v>0.37719585307053899</v>
      </c>
      <c r="BD932" s="38">
        <f t="shared" si="1122"/>
        <v>0.62280414692946096</v>
      </c>
      <c r="BE932" s="38">
        <v>0.43218275975840897</v>
      </c>
      <c r="BF932" s="38">
        <f t="shared" si="1122"/>
        <v>0.56781724024159108</v>
      </c>
      <c r="BG932" s="38">
        <v>0.34682997790875397</v>
      </c>
      <c r="BH932" s="38">
        <f t="shared" si="1123"/>
        <v>0.65317002209124597</v>
      </c>
      <c r="BI932" s="38">
        <v>0.37587453903432799</v>
      </c>
      <c r="BJ932" s="38">
        <v>0.62412546096567201</v>
      </c>
      <c r="BK932" s="39">
        <v>0.36872066509657703</v>
      </c>
      <c r="BL932" s="39">
        <f t="shared" si="1124"/>
        <v>0.63127933490342292</v>
      </c>
      <c r="BM932" s="39">
        <v>0.42406967222515002</v>
      </c>
      <c r="BN932" s="39">
        <f t="shared" si="1125"/>
        <v>0.57593032777484998</v>
      </c>
      <c r="BO932" s="39">
        <v>0.33559503510613098</v>
      </c>
      <c r="BP932" s="39">
        <f t="shared" si="1113"/>
        <v>0.66440496489386902</v>
      </c>
      <c r="BQ932" s="39">
        <v>0.36621314694054363</v>
      </c>
      <c r="BR932" s="39">
        <f t="shared" si="1126"/>
        <v>0.63378685305945637</v>
      </c>
      <c r="BS932" s="48">
        <v>0.92677914935946903</v>
      </c>
      <c r="BT932" s="49">
        <v>7.3220850640530993E-2</v>
      </c>
      <c r="BU932" s="219"/>
      <c r="CP932" s="21"/>
      <c r="CR932" s="21"/>
      <c r="CS932" s="22"/>
      <c r="CT932" s="22"/>
    </row>
    <row r="933" spans="38:98" x14ac:dyDescent="0.25">
      <c r="AL933" s="6">
        <v>926</v>
      </c>
      <c r="AM933" s="24">
        <v>0.38262002031869502</v>
      </c>
      <c r="AN933" s="24">
        <f t="shared" si="1114"/>
        <v>0.61737997968130498</v>
      </c>
      <c r="AO933" s="24">
        <v>0.42747154237053497</v>
      </c>
      <c r="AP933" s="24">
        <f t="shared" si="1115"/>
        <v>0.57252845762946503</v>
      </c>
      <c r="AQ933" s="24">
        <v>0.31463719042792199</v>
      </c>
      <c r="AR933" s="24">
        <f t="shared" si="1116"/>
        <v>0.68536280957207807</v>
      </c>
      <c r="AS933" s="24">
        <f t="shared" si="1117"/>
        <v>0.36166376864086264</v>
      </c>
      <c r="AT933" s="25">
        <f t="shared" si="1083"/>
        <v>0.63833623135913742</v>
      </c>
      <c r="AU933" s="213">
        <v>0.39909001490360602</v>
      </c>
      <c r="AV933" s="213">
        <f t="shared" si="1118"/>
        <v>0.60090998509639393</v>
      </c>
      <c r="AW933" s="213">
        <v>0.44831870414930503</v>
      </c>
      <c r="AX933" s="213">
        <f t="shared" ref="AX933" si="1155">1-AW933</f>
        <v>0.55168129585069492</v>
      </c>
      <c r="AY933" s="213">
        <v>0.34608990378935001</v>
      </c>
      <c r="AZ933" s="213">
        <f t="shared" si="1129"/>
        <v>0.65391009621064999</v>
      </c>
      <c r="BA933" s="213">
        <f t="shared" si="1120"/>
        <v>0.38603256231755906</v>
      </c>
      <c r="BB933" s="213">
        <f t="shared" si="1121"/>
        <v>0.61396743768244089</v>
      </c>
      <c r="BC933" s="38">
        <v>0.37743580833283402</v>
      </c>
      <c r="BD933" s="38">
        <f t="shared" si="1122"/>
        <v>0.62256419166716603</v>
      </c>
      <c r="BE933" s="38">
        <v>0.43240881010405102</v>
      </c>
      <c r="BF933" s="38">
        <f t="shared" si="1122"/>
        <v>0.56759118989594892</v>
      </c>
      <c r="BG933" s="38">
        <v>0.34716837475100798</v>
      </c>
      <c r="BH933" s="38">
        <f t="shared" si="1123"/>
        <v>0.65283162524899208</v>
      </c>
      <c r="BI933" s="38">
        <v>0.37615657929257396</v>
      </c>
      <c r="BJ933" s="38">
        <v>0.62384342070742604</v>
      </c>
      <c r="BK933" s="39">
        <v>0.36896192108956599</v>
      </c>
      <c r="BL933" s="39">
        <f t="shared" si="1124"/>
        <v>0.63103807891043395</v>
      </c>
      <c r="BM933" s="39">
        <v>0.424296329940832</v>
      </c>
      <c r="BN933" s="39">
        <f t="shared" si="1125"/>
        <v>0.575703670059168</v>
      </c>
      <c r="BO933" s="39">
        <v>0.335921918717343</v>
      </c>
      <c r="BP933" s="39">
        <f t="shared" si="1113"/>
        <v>0.664078081282657</v>
      </c>
      <c r="BQ933" s="39">
        <v>0.36649043403413462</v>
      </c>
      <c r="BR933" s="39">
        <f t="shared" si="1126"/>
        <v>0.63350956596586538</v>
      </c>
      <c r="BS933" s="48">
        <v>0.92685395863912867</v>
      </c>
      <c r="BT933" s="49">
        <v>7.31460413608713E-2</v>
      </c>
      <c r="BU933" s="219"/>
      <c r="CP933" s="21"/>
      <c r="CR933" s="21"/>
      <c r="CS933" s="22"/>
      <c r="CT933" s="22"/>
    </row>
    <row r="934" spans="38:98" x14ac:dyDescent="0.25">
      <c r="AL934" s="6">
        <v>927</v>
      </c>
      <c r="AM934" s="24">
        <v>0.38286155775484199</v>
      </c>
      <c r="AN934" s="24">
        <f t="shared" si="1114"/>
        <v>0.61713844224515801</v>
      </c>
      <c r="AO934" s="24">
        <v>0.42768660033776601</v>
      </c>
      <c r="AP934" s="24">
        <f t="shared" si="1115"/>
        <v>0.57231339966223405</v>
      </c>
      <c r="AQ934" s="24">
        <v>0.31494438248163698</v>
      </c>
      <c r="AR934" s="24">
        <f t="shared" si="1116"/>
        <v>0.68505561751836308</v>
      </c>
      <c r="AS934" s="24">
        <f t="shared" si="1117"/>
        <v>0.36192941692324021</v>
      </c>
      <c r="AT934" s="25">
        <f t="shared" si="1083"/>
        <v>0.6380705830767599</v>
      </c>
      <c r="AU934" s="213">
        <v>0.39933950210081298</v>
      </c>
      <c r="AV934" s="213">
        <f t="shared" si="1118"/>
        <v>0.60066049789918696</v>
      </c>
      <c r="AW934" s="213">
        <v>0.44855640622308202</v>
      </c>
      <c r="AX934" s="213">
        <f t="shared" ref="AX934" si="1156">1-AW934</f>
        <v>0.55144359377691798</v>
      </c>
      <c r="AY934" s="213">
        <v>0.34642420821102998</v>
      </c>
      <c r="AZ934" s="213">
        <f t="shared" si="1129"/>
        <v>0.65357579178896996</v>
      </c>
      <c r="BA934" s="213">
        <f t="shared" si="1120"/>
        <v>0.38631835485963473</v>
      </c>
      <c r="BB934" s="213">
        <f t="shared" si="1121"/>
        <v>0.61368164514036527</v>
      </c>
      <c r="BC934" s="38">
        <v>0.37767566386006102</v>
      </c>
      <c r="BD934" s="38">
        <f t="shared" si="1122"/>
        <v>0.62232433613993898</v>
      </c>
      <c r="BE934" s="38">
        <v>0.43263478626540403</v>
      </c>
      <c r="BF934" s="38">
        <f t="shared" si="1122"/>
        <v>0.56736521373459592</v>
      </c>
      <c r="BG934" s="38">
        <v>0.347506717622932</v>
      </c>
      <c r="BH934" s="38">
        <f t="shared" si="1123"/>
        <v>0.65249328237706794</v>
      </c>
      <c r="BI934" s="38">
        <v>0.37643854674421051</v>
      </c>
      <c r="BJ934" s="38">
        <v>0.62356145325578938</v>
      </c>
      <c r="BK934" s="39">
        <v>0.369203193321407</v>
      </c>
      <c r="BL934" s="39">
        <f t="shared" si="1124"/>
        <v>0.63079680667859295</v>
      </c>
      <c r="BM934" s="39">
        <v>0.42452293768653598</v>
      </c>
      <c r="BN934" s="39">
        <f t="shared" si="1125"/>
        <v>0.57547706231346396</v>
      </c>
      <c r="BO934" s="39">
        <v>0.33624874281117401</v>
      </c>
      <c r="BP934" s="39">
        <f t="shared" si="1113"/>
        <v>0.66375125718882599</v>
      </c>
      <c r="BQ934" s="39">
        <v>0.36676768729067949</v>
      </c>
      <c r="BR934" s="39">
        <f t="shared" si="1126"/>
        <v>0.63323231270932046</v>
      </c>
      <c r="BS934" s="48">
        <v>0.92692861252476177</v>
      </c>
      <c r="BT934" s="49">
        <v>7.3071387475238198E-2</v>
      </c>
      <c r="BU934" s="219"/>
      <c r="CP934" s="21"/>
      <c r="CR934" s="21"/>
      <c r="CS934" s="22"/>
      <c r="CT934" s="22"/>
    </row>
    <row r="935" spans="38:98" x14ac:dyDescent="0.25">
      <c r="AL935" s="6">
        <v>928</v>
      </c>
      <c r="AM935" s="24">
        <v>0.38310292481068497</v>
      </c>
      <c r="AN935" s="24">
        <f t="shared" si="1114"/>
        <v>0.61689707518931503</v>
      </c>
      <c r="AO935" s="24">
        <v>0.42790150504939301</v>
      </c>
      <c r="AP935" s="24">
        <f t="shared" si="1115"/>
        <v>0.57209849495060694</v>
      </c>
      <c r="AQ935" s="24">
        <v>0.31525144511633102</v>
      </c>
      <c r="AR935" s="24">
        <f t="shared" si="1116"/>
        <v>0.68474855488366893</v>
      </c>
      <c r="AS935" s="24">
        <f t="shared" si="1117"/>
        <v>0.36219491760618505</v>
      </c>
      <c r="AT935" s="25">
        <f t="shared" si="1083"/>
        <v>0.63780508239381495</v>
      </c>
      <c r="AU935" s="213">
        <v>0.39958881673087299</v>
      </c>
      <c r="AV935" s="213">
        <f t="shared" si="1118"/>
        <v>0.60041118326912701</v>
      </c>
      <c r="AW935" s="213">
        <v>0.44879394990249999</v>
      </c>
      <c r="AX935" s="213">
        <f t="shared" ref="AX935" si="1157">1-AW935</f>
        <v>0.55120605009750001</v>
      </c>
      <c r="AY935" s="213">
        <v>0.346758358457045</v>
      </c>
      <c r="AZ935" s="213">
        <f t="shared" si="1129"/>
        <v>0.65324164154295494</v>
      </c>
      <c r="BA935" s="213">
        <f t="shared" si="1120"/>
        <v>0.38660398655438633</v>
      </c>
      <c r="BB935" s="213">
        <f t="shared" si="1121"/>
        <v>0.61339601344561356</v>
      </c>
      <c r="BC935" s="38">
        <v>0.37791542090015801</v>
      </c>
      <c r="BD935" s="38">
        <f t="shared" si="1122"/>
        <v>0.62208457909984194</v>
      </c>
      <c r="BE935" s="38">
        <v>0.43286068926913501</v>
      </c>
      <c r="BF935" s="38">
        <f t="shared" si="1122"/>
        <v>0.56713931073086499</v>
      </c>
      <c r="BG935" s="38">
        <v>0.347845007256948</v>
      </c>
      <c r="BH935" s="38">
        <f t="shared" si="1123"/>
        <v>0.652154992743052</v>
      </c>
      <c r="BI935" s="38">
        <v>0.37672044234914615</v>
      </c>
      <c r="BJ935" s="38">
        <v>0.62327955765085385</v>
      </c>
      <c r="BK935" s="39">
        <v>0.36944448386648299</v>
      </c>
      <c r="BL935" s="39">
        <f t="shared" si="1124"/>
        <v>0.63055551613351701</v>
      </c>
      <c r="BM935" s="39">
        <v>0.42474949649396598</v>
      </c>
      <c r="BN935" s="39">
        <f t="shared" si="1125"/>
        <v>0.57525050350603402</v>
      </c>
      <c r="BO935" s="39">
        <v>0.33657550818517701</v>
      </c>
      <c r="BP935" s="39">
        <f t="shared" si="1113"/>
        <v>0.66342449181482299</v>
      </c>
      <c r="BQ935" s="39">
        <v>0.3670449079574033</v>
      </c>
      <c r="BR935" s="39">
        <f t="shared" si="1126"/>
        <v>0.6329550920425967</v>
      </c>
      <c r="BS935" s="48">
        <v>0.927003111629076</v>
      </c>
      <c r="BT935" s="49">
        <v>7.2996888370923996E-2</v>
      </c>
      <c r="BU935" s="219"/>
      <c r="CP935" s="21"/>
      <c r="CR935" s="21"/>
      <c r="CS935" s="22"/>
      <c r="CT935" s="22"/>
    </row>
    <row r="936" spans="38:98" x14ac:dyDescent="0.25">
      <c r="AL936" s="6">
        <v>929</v>
      </c>
      <c r="AM936" s="24">
        <v>0.38334412096800002</v>
      </c>
      <c r="AN936" s="24">
        <f t="shared" si="1114"/>
        <v>0.61665587903200003</v>
      </c>
      <c r="AO936" s="24">
        <v>0.42811625693907301</v>
      </c>
      <c r="AP936" s="24">
        <f t="shared" si="1115"/>
        <v>0.57188374306092693</v>
      </c>
      <c r="AQ936" s="24">
        <v>0.31555837802591902</v>
      </c>
      <c r="AR936" s="24">
        <f t="shared" si="1116"/>
        <v>0.68444162197408098</v>
      </c>
      <c r="AS936" s="24">
        <f t="shared" si="1117"/>
        <v>0.36246027048798957</v>
      </c>
      <c r="AT936" s="25">
        <f t="shared" si="1083"/>
        <v>0.63753972951201054</v>
      </c>
      <c r="AU936" s="213">
        <v>0.39983795901031499</v>
      </c>
      <c r="AV936" s="213">
        <f t="shared" si="1118"/>
        <v>0.60016204098968506</v>
      </c>
      <c r="AW936" s="213">
        <v>0.449031335483215</v>
      </c>
      <c r="AX936" s="213">
        <f t="shared" ref="AX936" si="1158">1-AW936</f>
        <v>0.55096866451678506</v>
      </c>
      <c r="AY936" s="213">
        <v>0.34709235433391</v>
      </c>
      <c r="AZ936" s="213">
        <f t="shared" si="1129"/>
        <v>0.65290764566609005</v>
      </c>
      <c r="BA936" s="213">
        <f t="shared" si="1120"/>
        <v>0.38688945744793568</v>
      </c>
      <c r="BB936" s="213">
        <f t="shared" si="1121"/>
        <v>0.61311054255206443</v>
      </c>
      <c r="BC936" s="38">
        <v>0.37815508070106502</v>
      </c>
      <c r="BD936" s="38">
        <f t="shared" si="1122"/>
        <v>0.62184491929893504</v>
      </c>
      <c r="BE936" s="38">
        <v>0.43308652014191101</v>
      </c>
      <c r="BF936" s="38">
        <f t="shared" si="1122"/>
        <v>0.56691347985808904</v>
      </c>
      <c r="BG936" s="38">
        <v>0.34818324438547299</v>
      </c>
      <c r="BH936" s="38">
        <f t="shared" si="1123"/>
        <v>0.65181675561452701</v>
      </c>
      <c r="BI936" s="38">
        <v>0.37700226706728723</v>
      </c>
      <c r="BJ936" s="38">
        <v>0.62299773293271277</v>
      </c>
      <c r="BK936" s="39">
        <v>0.36968579479917402</v>
      </c>
      <c r="BL936" s="39">
        <f t="shared" si="1124"/>
        <v>0.63031420520082593</v>
      </c>
      <c r="BM936" s="39">
        <v>0.42497600739482599</v>
      </c>
      <c r="BN936" s="39">
        <f t="shared" si="1125"/>
        <v>0.57502399260517401</v>
      </c>
      <c r="BO936" s="39">
        <v>0.33690221563690598</v>
      </c>
      <c r="BP936" s="39">
        <f t="shared" si="1113"/>
        <v>0.66309778436309408</v>
      </c>
      <c r="BQ936" s="39">
        <v>0.3673220972815307</v>
      </c>
      <c r="BR936" s="39">
        <f t="shared" si="1126"/>
        <v>0.63267790271846935</v>
      </c>
      <c r="BS936" s="48">
        <v>0.92707745656477902</v>
      </c>
      <c r="BT936" s="49">
        <v>7.2922543435221004E-2</v>
      </c>
      <c r="BU936" s="219"/>
      <c r="CP936" s="21"/>
      <c r="CR936" s="21"/>
      <c r="CS936" s="22"/>
      <c r="CT936" s="22"/>
    </row>
    <row r="937" spans="38:98" x14ac:dyDescent="0.25">
      <c r="AL937" s="6">
        <v>930</v>
      </c>
      <c r="AM937" s="24">
        <v>0.383585145708561</v>
      </c>
      <c r="AN937" s="24">
        <f t="shared" si="1114"/>
        <v>0.61641485429143894</v>
      </c>
      <c r="AO937" s="24">
        <v>0.42833085644046498</v>
      </c>
      <c r="AP937" s="24">
        <f t="shared" si="1115"/>
        <v>0.57166914355953502</v>
      </c>
      <c r="AQ937" s="24">
        <v>0.31586518090431698</v>
      </c>
      <c r="AR937" s="24">
        <f t="shared" si="1116"/>
        <v>0.68413481909568308</v>
      </c>
      <c r="AS937" s="24">
        <f t="shared" si="1117"/>
        <v>0.36272547536694666</v>
      </c>
      <c r="AT937" s="25">
        <f t="shared" si="1083"/>
        <v>0.63727452463305334</v>
      </c>
      <c r="AU937" s="213">
        <v>0.40008692915567001</v>
      </c>
      <c r="AV937" s="213">
        <f t="shared" si="1118"/>
        <v>0.59991307084432999</v>
      </c>
      <c r="AW937" s="213">
        <v>0.44926856326088199</v>
      </c>
      <c r="AX937" s="213">
        <f t="shared" ref="AX937" si="1159">1-AW937</f>
        <v>0.55073143673911806</v>
      </c>
      <c r="AY937" s="213">
        <v>0.34742619564814298</v>
      </c>
      <c r="AZ937" s="213">
        <f t="shared" si="1129"/>
        <v>0.65257380435185697</v>
      </c>
      <c r="BA937" s="213">
        <f t="shared" si="1120"/>
        <v>0.38717476758640634</v>
      </c>
      <c r="BB937" s="213">
        <f t="shared" si="1121"/>
        <v>0.61282523241359366</v>
      </c>
      <c r="BC937" s="38">
        <v>0.37839464451072002</v>
      </c>
      <c r="BD937" s="38">
        <f t="shared" si="1122"/>
        <v>0.62160535548927998</v>
      </c>
      <c r="BE937" s="38">
        <v>0.4333122799104</v>
      </c>
      <c r="BF937" s="38">
        <f t="shared" si="1122"/>
        <v>0.5666877200896</v>
      </c>
      <c r="BG937" s="38">
        <v>0.34852142974092598</v>
      </c>
      <c r="BH937" s="38">
        <f t="shared" si="1123"/>
        <v>0.65147857025907396</v>
      </c>
      <c r="BI937" s="38">
        <v>0.37728402185854115</v>
      </c>
      <c r="BJ937" s="38">
        <v>0.62271597814145885</v>
      </c>
      <c r="BK937" s="39">
        <v>0.36992712819386298</v>
      </c>
      <c r="BL937" s="39">
        <f t="shared" si="1124"/>
        <v>0.63007287180613702</v>
      </c>
      <c r="BM937" s="39">
        <v>0.42520247142082002</v>
      </c>
      <c r="BN937" s="39">
        <f t="shared" si="1125"/>
        <v>0.57479752857917998</v>
      </c>
      <c r="BO937" s="39">
        <v>0.33722886596391299</v>
      </c>
      <c r="BP937" s="39">
        <f t="shared" si="1113"/>
        <v>0.66277113403608701</v>
      </c>
      <c r="BQ937" s="39">
        <v>0.36759925651028613</v>
      </c>
      <c r="BR937" s="39">
        <f t="shared" si="1126"/>
        <v>0.63240074348971387</v>
      </c>
      <c r="BS937" s="48">
        <v>0.92715164794457849</v>
      </c>
      <c r="BT937" s="49">
        <v>7.2848352055421506E-2</v>
      </c>
      <c r="BU937" s="219"/>
      <c r="CP937" s="21"/>
      <c r="CR937" s="21"/>
      <c r="CS937" s="22"/>
      <c r="CT937" s="22"/>
    </row>
    <row r="938" spans="38:98" x14ac:dyDescent="0.25">
      <c r="AL938" s="6">
        <v>931</v>
      </c>
      <c r="AM938" s="24">
        <v>0.38382599851414501</v>
      </c>
      <c r="AN938" s="24">
        <f t="shared" si="1114"/>
        <v>0.61617400148585499</v>
      </c>
      <c r="AO938" s="24">
        <v>0.42854530398722701</v>
      </c>
      <c r="AP938" s="24">
        <f t="shared" si="1115"/>
        <v>0.57145469601277299</v>
      </c>
      <c r="AQ938" s="24">
        <v>0.31617185344544002</v>
      </c>
      <c r="AR938" s="24">
        <f t="shared" si="1116"/>
        <v>0.68382814655455992</v>
      </c>
      <c r="AS938" s="24">
        <f t="shared" si="1117"/>
        <v>0.36299053204134957</v>
      </c>
      <c r="AT938" s="25">
        <f t="shared" si="1083"/>
        <v>0.63700946795865043</v>
      </c>
      <c r="AU938" s="213">
        <v>0.40033572738346701</v>
      </c>
      <c r="AV938" s="213">
        <f t="shared" si="1118"/>
        <v>0.59966427261653299</v>
      </c>
      <c r="AW938" s="213">
        <v>0.44950563353115602</v>
      </c>
      <c r="AX938" s="213">
        <f t="shared" ref="AX938" si="1160">1-AW938</f>
        <v>0.55049436646884398</v>
      </c>
      <c r="AY938" s="213">
        <v>0.34775988220625798</v>
      </c>
      <c r="AZ938" s="213">
        <f t="shared" si="1129"/>
        <v>0.65224011779374202</v>
      </c>
      <c r="BA938" s="213">
        <f t="shared" si="1120"/>
        <v>0.38745991701591931</v>
      </c>
      <c r="BB938" s="213">
        <f t="shared" si="1121"/>
        <v>0.61254008298408069</v>
      </c>
      <c r="BC938" s="38">
        <v>0.378634113577062</v>
      </c>
      <c r="BD938" s="38">
        <f t="shared" si="1122"/>
        <v>0.621365886422938</v>
      </c>
      <c r="BE938" s="38">
        <v>0.433537969601269</v>
      </c>
      <c r="BF938" s="38">
        <f t="shared" si="1122"/>
        <v>0.566462030398731</v>
      </c>
      <c r="BG938" s="38">
        <v>0.34885956405572699</v>
      </c>
      <c r="BH938" s="38">
        <f t="shared" si="1123"/>
        <v>0.65114043594427296</v>
      </c>
      <c r="BI938" s="38">
        <v>0.3775657076828155</v>
      </c>
      <c r="BJ938" s="38">
        <v>0.6224342923171845</v>
      </c>
      <c r="BK938" s="39">
        <v>0.37016848612493197</v>
      </c>
      <c r="BL938" s="39">
        <f t="shared" si="1124"/>
        <v>0.62983151387506808</v>
      </c>
      <c r="BM938" s="39">
        <v>0.42542888960365</v>
      </c>
      <c r="BN938" s="39">
        <f t="shared" si="1125"/>
        <v>0.57457111039635</v>
      </c>
      <c r="BO938" s="39">
        <v>0.33755545996375202</v>
      </c>
      <c r="BP938" s="39">
        <f t="shared" si="1113"/>
        <v>0.66244454003624798</v>
      </c>
      <c r="BQ938" s="39">
        <v>0.36787638689089436</v>
      </c>
      <c r="BR938" s="39">
        <f t="shared" si="1126"/>
        <v>0.6321236131091057</v>
      </c>
      <c r="BS938" s="48">
        <v>0.92722568638118241</v>
      </c>
      <c r="BT938" s="49">
        <v>7.2774313618817602E-2</v>
      </c>
      <c r="BU938" s="219"/>
      <c r="CP938" s="21"/>
      <c r="CR938" s="21"/>
      <c r="CS938" s="22"/>
      <c r="CT938" s="22"/>
    </row>
    <row r="939" spans="38:98" x14ac:dyDescent="0.25">
      <c r="AL939" s="6">
        <v>932</v>
      </c>
      <c r="AM939" s="24">
        <v>0.38406667886652601</v>
      </c>
      <c r="AN939" s="24">
        <f t="shared" si="1114"/>
        <v>0.61593332113347399</v>
      </c>
      <c r="AO939" s="24">
        <v>0.428759600013016</v>
      </c>
      <c r="AP939" s="24">
        <f t="shared" si="1115"/>
        <v>0.57124039998698395</v>
      </c>
      <c r="AQ939" s="24">
        <v>0.31647839534320399</v>
      </c>
      <c r="AR939" s="24">
        <f t="shared" si="1116"/>
        <v>0.68352160465679601</v>
      </c>
      <c r="AS939" s="24">
        <f t="shared" si="1117"/>
        <v>0.36325544030949058</v>
      </c>
      <c r="AT939" s="25">
        <f t="shared" si="1083"/>
        <v>0.63674455969050947</v>
      </c>
      <c r="AU939" s="213">
        <v>0.400584353910239</v>
      </c>
      <c r="AV939" s="213">
        <f t="shared" si="1118"/>
        <v>0.59941564608976106</v>
      </c>
      <c r="AW939" s="213">
        <v>0.44974254658969298</v>
      </c>
      <c r="AX939" s="213">
        <f t="shared" ref="AX939" si="1161">1-AW939</f>
        <v>0.55025745341030707</v>
      </c>
      <c r="AY939" s="213">
        <v>0.34809341381477299</v>
      </c>
      <c r="AZ939" s="213">
        <f t="shared" si="1129"/>
        <v>0.65190658618522701</v>
      </c>
      <c r="BA939" s="213">
        <f t="shared" si="1120"/>
        <v>0.38774490578259907</v>
      </c>
      <c r="BB939" s="213">
        <f t="shared" si="1121"/>
        <v>0.61225509421740099</v>
      </c>
      <c r="BC939" s="38">
        <v>0.37887348914802998</v>
      </c>
      <c r="BD939" s="38">
        <f t="shared" si="1122"/>
        <v>0.62112651085197002</v>
      </c>
      <c r="BE939" s="38">
        <v>0.43376359024118599</v>
      </c>
      <c r="BF939" s="38">
        <f t="shared" si="1122"/>
        <v>0.56623640975881395</v>
      </c>
      <c r="BG939" s="38">
        <v>0.34919764806229497</v>
      </c>
      <c r="BH939" s="38">
        <f t="shared" si="1123"/>
        <v>0.65080235193770508</v>
      </c>
      <c r="BI939" s="38">
        <v>0.37784732550001776</v>
      </c>
      <c r="BJ939" s="38">
        <v>0.62215267449998235</v>
      </c>
      <c r="BK939" s="39">
        <v>0.37040987066676101</v>
      </c>
      <c r="BL939" s="39">
        <f t="shared" si="1124"/>
        <v>0.62959012933323899</v>
      </c>
      <c r="BM939" s="39">
        <v>0.42565526297502099</v>
      </c>
      <c r="BN939" s="39">
        <f t="shared" si="1125"/>
        <v>0.57434473702497901</v>
      </c>
      <c r="BO939" s="39">
        <v>0.33788199843397598</v>
      </c>
      <c r="BP939" s="39">
        <f t="shared" si="1113"/>
        <v>0.66211800156602396</v>
      </c>
      <c r="BQ939" s="39">
        <v>0.3681534896705797</v>
      </c>
      <c r="BR939" s="39">
        <f t="shared" si="1126"/>
        <v>0.63184651032942019</v>
      </c>
      <c r="BS939" s="48">
        <v>0.92729957248729833</v>
      </c>
      <c r="BT939" s="49">
        <v>7.2700427512701699E-2</v>
      </c>
      <c r="BU939" s="219"/>
      <c r="CP939" s="21"/>
      <c r="CR939" s="21"/>
      <c r="CS939" s="22"/>
      <c r="CT939" s="22"/>
    </row>
    <row r="940" spans="38:98" x14ac:dyDescent="0.25">
      <c r="AL940" s="6">
        <v>933</v>
      </c>
      <c r="AM940" s="24">
        <v>0.384307186247481</v>
      </c>
      <c r="AN940" s="24">
        <f t="shared" si="1114"/>
        <v>0.61569281375251905</v>
      </c>
      <c r="AO940" s="24">
        <v>0.42897374495148999</v>
      </c>
      <c r="AP940" s="24">
        <f t="shared" si="1115"/>
        <v>0.57102625504851001</v>
      </c>
      <c r="AQ940" s="24">
        <v>0.316784806291523</v>
      </c>
      <c r="AR940" s="24">
        <f t="shared" si="1116"/>
        <v>0.68321519370847694</v>
      </c>
      <c r="AS940" s="24">
        <f t="shared" si="1117"/>
        <v>0.36352019996966239</v>
      </c>
      <c r="AT940" s="25">
        <f t="shared" ref="AT940:AT1003" si="1162">(AP940*0.23)+(AN940*0.31)+(AR940*0.46)</f>
        <v>0.63647980003033755</v>
      </c>
      <c r="AU940" s="213">
        <v>0.400832808952514</v>
      </c>
      <c r="AV940" s="213">
        <f t="shared" si="1118"/>
        <v>0.59916719104748606</v>
      </c>
      <c r="AW940" s="213">
        <v>0.44997930273214798</v>
      </c>
      <c r="AX940" s="213">
        <f t="shared" ref="AX940" si="1163">1-AW940</f>
        <v>0.55002069726785208</v>
      </c>
      <c r="AY940" s="213">
        <v>0.34842679028020401</v>
      </c>
      <c r="AZ940" s="213">
        <f t="shared" si="1129"/>
        <v>0.65157320971979593</v>
      </c>
      <c r="BA940" s="213">
        <f t="shared" si="1120"/>
        <v>0.38802973393256723</v>
      </c>
      <c r="BB940" s="213">
        <f t="shared" si="1121"/>
        <v>0.61197026606743288</v>
      </c>
      <c r="BC940" s="38">
        <v>0.379112772471563</v>
      </c>
      <c r="BD940" s="38">
        <f t="shared" si="1122"/>
        <v>0.62088722752843695</v>
      </c>
      <c r="BE940" s="38">
        <v>0.433989142856819</v>
      </c>
      <c r="BF940" s="38">
        <f t="shared" si="1122"/>
        <v>0.566010857143181</v>
      </c>
      <c r="BG940" s="38">
        <v>0.349535682493049</v>
      </c>
      <c r="BH940" s="38">
        <f t="shared" si="1123"/>
        <v>0.650464317506951</v>
      </c>
      <c r="BI940" s="38">
        <v>0.37812887627005543</v>
      </c>
      <c r="BJ940" s="38">
        <v>0.62187112372994457</v>
      </c>
      <c r="BK940" s="39">
        <v>0.37065128389373198</v>
      </c>
      <c r="BL940" s="39">
        <f t="shared" si="1124"/>
        <v>0.62934871610626808</v>
      </c>
      <c r="BM940" s="39">
        <v>0.42588159256663499</v>
      </c>
      <c r="BN940" s="39">
        <f t="shared" si="1125"/>
        <v>0.57411840743336495</v>
      </c>
      <c r="BO940" s="39">
        <v>0.338208482172139</v>
      </c>
      <c r="BP940" s="39">
        <f t="shared" si="1113"/>
        <v>0.66179151782786105</v>
      </c>
      <c r="BQ940" s="39">
        <v>0.36843056609656694</v>
      </c>
      <c r="BR940" s="39">
        <f t="shared" si="1126"/>
        <v>0.63156943390343323</v>
      </c>
      <c r="BS940" s="48">
        <v>0.92737330687563391</v>
      </c>
      <c r="BT940" s="49">
        <v>7.2626693124366107E-2</v>
      </c>
      <c r="BU940" s="219"/>
      <c r="CP940" s="21"/>
      <c r="CR940" s="21"/>
      <c r="CS940" s="22"/>
      <c r="CT940" s="22"/>
    </row>
    <row r="941" spans="38:98" x14ac:dyDescent="0.25">
      <c r="AL941" s="6">
        <v>934</v>
      </c>
      <c r="AM941" s="24">
        <v>0.38454752013878402</v>
      </c>
      <c r="AN941" s="24">
        <f t="shared" si="1114"/>
        <v>0.61545247986121598</v>
      </c>
      <c r="AO941" s="24">
        <v>0.42918773923630799</v>
      </c>
      <c r="AP941" s="24">
        <f t="shared" si="1115"/>
        <v>0.57081226076369207</v>
      </c>
      <c r="AQ941" s="24">
        <v>0.31709108598431401</v>
      </c>
      <c r="AR941" s="24">
        <f t="shared" si="1116"/>
        <v>0.68290891401568599</v>
      </c>
      <c r="AS941" s="24">
        <f t="shared" si="1117"/>
        <v>0.36378481082015834</v>
      </c>
      <c r="AT941" s="25">
        <f t="shared" si="1162"/>
        <v>0.63621518917984177</v>
      </c>
      <c r="AU941" s="213">
        <v>0.40108109272682402</v>
      </c>
      <c r="AV941" s="213">
        <f t="shared" si="1118"/>
        <v>0.59891890727317598</v>
      </c>
      <c r="AW941" s="213">
        <v>0.45021590225417502</v>
      </c>
      <c r="AX941" s="213">
        <f t="shared" ref="AX941" si="1164">1-AW941</f>
        <v>0.54978409774582504</v>
      </c>
      <c r="AY941" s="213">
        <v>0.34876001140906598</v>
      </c>
      <c r="AZ941" s="213">
        <f t="shared" si="1129"/>
        <v>0.65123998859093402</v>
      </c>
      <c r="BA941" s="213">
        <f t="shared" si="1120"/>
        <v>0.38831440151194607</v>
      </c>
      <c r="BB941" s="213">
        <f t="shared" si="1121"/>
        <v>0.61168559848805404</v>
      </c>
      <c r="BC941" s="38">
        <v>0.37935196479559902</v>
      </c>
      <c r="BD941" s="38">
        <f t="shared" si="1122"/>
        <v>0.62064803520440104</v>
      </c>
      <c r="BE941" s="38">
        <v>0.434214628474834</v>
      </c>
      <c r="BF941" s="38">
        <f t="shared" si="1122"/>
        <v>0.56578537152516595</v>
      </c>
      <c r="BG941" s="38">
        <v>0.34987366808040798</v>
      </c>
      <c r="BH941" s="38">
        <f t="shared" si="1123"/>
        <v>0.65012633191959202</v>
      </c>
      <c r="BI941" s="38">
        <v>0.3784103609528352</v>
      </c>
      <c r="BJ941" s="38">
        <v>0.62158963904716491</v>
      </c>
      <c r="BK941" s="39">
        <v>0.37089272788022598</v>
      </c>
      <c r="BL941" s="39">
        <f t="shared" si="1124"/>
        <v>0.62910727211977402</v>
      </c>
      <c r="BM941" s="39">
        <v>0.42610787941019801</v>
      </c>
      <c r="BN941" s="39">
        <f t="shared" si="1125"/>
        <v>0.57389212058980199</v>
      </c>
      <c r="BO941" s="39">
        <v>0.338534911975794</v>
      </c>
      <c r="BP941" s="39">
        <f t="shared" si="1113"/>
        <v>0.661465088024206</v>
      </c>
      <c r="BQ941" s="39">
        <v>0.36870761741608082</v>
      </c>
      <c r="BR941" s="39">
        <f t="shared" si="1126"/>
        <v>0.63129238258391918</v>
      </c>
      <c r="BS941" s="48">
        <v>0.92744689015889714</v>
      </c>
      <c r="BT941" s="49">
        <v>7.25531098411029E-2</v>
      </c>
      <c r="BU941" s="219"/>
      <c r="CP941" s="21"/>
      <c r="CR941" s="21"/>
      <c r="CS941" s="22"/>
      <c r="CT941" s="22"/>
    </row>
    <row r="942" spans="38:98" x14ac:dyDescent="0.25">
      <c r="AL942" s="6">
        <v>935</v>
      </c>
      <c r="AM942" s="24">
        <v>0.38478768002220998</v>
      </c>
      <c r="AN942" s="24">
        <f t="shared" si="1114"/>
        <v>0.61521231997779002</v>
      </c>
      <c r="AO942" s="24">
        <v>0.42940158330112699</v>
      </c>
      <c r="AP942" s="24">
        <f t="shared" si="1115"/>
        <v>0.57059841669887301</v>
      </c>
      <c r="AQ942" s="24">
        <v>0.31739723411549098</v>
      </c>
      <c r="AR942" s="24">
        <f t="shared" si="1116"/>
        <v>0.68260276588450908</v>
      </c>
      <c r="AS942" s="24">
        <f t="shared" si="1117"/>
        <v>0.36404927265927012</v>
      </c>
      <c r="AT942" s="25">
        <f t="shared" si="1162"/>
        <v>0.63595072734072988</v>
      </c>
      <c r="AU942" s="213">
        <v>0.40132920544969802</v>
      </c>
      <c r="AV942" s="213">
        <f t="shared" si="1118"/>
        <v>0.59867079455030203</v>
      </c>
      <c r="AW942" s="213">
        <v>0.45045234545143098</v>
      </c>
      <c r="AX942" s="213">
        <f t="shared" ref="AX942" si="1165">1-AW942</f>
        <v>0.54954765454856902</v>
      </c>
      <c r="AY942" s="213">
        <v>0.34909307700787601</v>
      </c>
      <c r="AZ942" s="213">
        <f t="shared" si="1129"/>
        <v>0.65090692299212405</v>
      </c>
      <c r="BA942" s="213">
        <f t="shared" si="1120"/>
        <v>0.38859890856685847</v>
      </c>
      <c r="BB942" s="213">
        <f t="shared" si="1121"/>
        <v>0.61140109143314159</v>
      </c>
      <c r="BC942" s="38">
        <v>0.37959106736807802</v>
      </c>
      <c r="BD942" s="38">
        <f t="shared" si="1122"/>
        <v>0.62040893263192198</v>
      </c>
      <c r="BE942" s="38">
        <v>0.43444004812190001</v>
      </c>
      <c r="BF942" s="38">
        <f t="shared" si="1122"/>
        <v>0.56555995187810004</v>
      </c>
      <c r="BG942" s="38">
        <v>0.35021160555678998</v>
      </c>
      <c r="BH942" s="38">
        <f t="shared" si="1123"/>
        <v>0.64978839444321002</v>
      </c>
      <c r="BI942" s="38">
        <v>0.37869178050826457</v>
      </c>
      <c r="BJ942" s="38">
        <v>0.62130821949173543</v>
      </c>
      <c r="BK942" s="39">
        <v>0.37113420470062602</v>
      </c>
      <c r="BL942" s="39">
        <f t="shared" si="1124"/>
        <v>0.62886579529937392</v>
      </c>
      <c r="BM942" s="39">
        <v>0.42633412453741198</v>
      </c>
      <c r="BN942" s="39">
        <f t="shared" si="1125"/>
        <v>0.57366587546258807</v>
      </c>
      <c r="BO942" s="39">
        <v>0.33886128864249399</v>
      </c>
      <c r="BP942" s="39">
        <f t="shared" si="1113"/>
        <v>0.66113871135750601</v>
      </c>
      <c r="BQ942" s="39">
        <v>0.36898464487634608</v>
      </c>
      <c r="BR942" s="39">
        <f t="shared" si="1126"/>
        <v>0.63101535512365392</v>
      </c>
      <c r="BS942" s="48">
        <v>0.92752032294979558</v>
      </c>
      <c r="BT942" s="49">
        <v>7.2479677050204402E-2</v>
      </c>
      <c r="BU942" s="219"/>
      <c r="CP942" s="21"/>
      <c r="CR942" s="21"/>
      <c r="CS942" s="22"/>
      <c r="CT942" s="22"/>
    </row>
    <row r="943" spans="38:98" x14ac:dyDescent="0.25">
      <c r="AL943" s="6">
        <v>936</v>
      </c>
      <c r="AM943" s="24">
        <v>0.38502766537953598</v>
      </c>
      <c r="AN943" s="24">
        <f t="shared" si="1114"/>
        <v>0.61497233462046408</v>
      </c>
      <c r="AO943" s="24">
        <v>0.42961527757960399</v>
      </c>
      <c r="AP943" s="24">
        <f t="shared" si="1115"/>
        <v>0.57038472242039595</v>
      </c>
      <c r="AQ943" s="24">
        <v>0.31770325037897101</v>
      </c>
      <c r="AR943" s="24">
        <f t="shared" si="1116"/>
        <v>0.68229674962102904</v>
      </c>
      <c r="AS943" s="24">
        <f t="shared" si="1117"/>
        <v>0.36431358528529179</v>
      </c>
      <c r="AT943" s="25">
        <f t="shared" si="1162"/>
        <v>0.63568641471470833</v>
      </c>
      <c r="AU943" s="213">
        <v>0.40157714733766797</v>
      </c>
      <c r="AV943" s="213">
        <f t="shared" si="1118"/>
        <v>0.59842285266233208</v>
      </c>
      <c r="AW943" s="213">
        <v>0.45068863261956899</v>
      </c>
      <c r="AX943" s="213">
        <f t="shared" ref="AX943" si="1166">1-AW943</f>
        <v>0.54931136738043107</v>
      </c>
      <c r="AY943" s="213">
        <v>0.34942598688315002</v>
      </c>
      <c r="AZ943" s="213">
        <f t="shared" si="1129"/>
        <v>0.65057401311685004</v>
      </c>
      <c r="BA943" s="213">
        <f t="shared" si="1120"/>
        <v>0.38888325514342692</v>
      </c>
      <c r="BB943" s="213">
        <f t="shared" si="1121"/>
        <v>0.61111674485657308</v>
      </c>
      <c r="BC943" s="38">
        <v>0.37983008143693903</v>
      </c>
      <c r="BD943" s="38">
        <f t="shared" si="1122"/>
        <v>0.62016991856306092</v>
      </c>
      <c r="BE943" s="38">
        <v>0.43466540282468302</v>
      </c>
      <c r="BF943" s="38">
        <f t="shared" si="1122"/>
        <v>0.56533459717531698</v>
      </c>
      <c r="BG943" s="38">
        <v>0.35054949565461602</v>
      </c>
      <c r="BH943" s="38">
        <f t="shared" si="1123"/>
        <v>0.64945050434538398</v>
      </c>
      <c r="BI943" s="38">
        <v>0.37897313589625159</v>
      </c>
      <c r="BJ943" s="38">
        <v>0.62102686410374841</v>
      </c>
      <c r="BK943" s="39">
        <v>0.371375716429312</v>
      </c>
      <c r="BL943" s="39">
        <f t="shared" si="1124"/>
        <v>0.628624283570688</v>
      </c>
      <c r="BM943" s="39">
        <v>0.42656032897998097</v>
      </c>
      <c r="BN943" s="39">
        <f t="shared" si="1125"/>
        <v>0.57343967102001903</v>
      </c>
      <c r="BO943" s="39">
        <v>0.339187612969792</v>
      </c>
      <c r="BP943" s="39">
        <f t="shared" si="1113"/>
        <v>0.66081238703020806</v>
      </c>
      <c r="BQ943" s="39">
        <v>0.36926164972458664</v>
      </c>
      <c r="BR943" s="39">
        <f t="shared" si="1126"/>
        <v>0.63073835027541336</v>
      </c>
      <c r="BS943" s="48">
        <v>0.92759360586103701</v>
      </c>
      <c r="BT943" s="49">
        <v>7.2406394138963007E-2</v>
      </c>
      <c r="BU943" s="219"/>
      <c r="CP943" s="21"/>
      <c r="CR943" s="21"/>
      <c r="CS943" s="22"/>
      <c r="CT943" s="22"/>
    </row>
    <row r="944" spans="38:98" x14ac:dyDescent="0.25">
      <c r="AL944" s="6">
        <v>937</v>
      </c>
      <c r="AM944" s="24">
        <v>0.385267475692536</v>
      </c>
      <c r="AN944" s="24">
        <f t="shared" si="1114"/>
        <v>0.61473252430746395</v>
      </c>
      <c r="AO944" s="24">
        <v>0.429828822505399</v>
      </c>
      <c r="AP944" s="24">
        <f t="shared" si="1115"/>
        <v>0.570171177494601</v>
      </c>
      <c r="AQ944" s="24">
        <v>0.31800913446866902</v>
      </c>
      <c r="AR944" s="24">
        <f t="shared" si="1116"/>
        <v>0.68199086553133093</v>
      </c>
      <c r="AS944" s="24">
        <f t="shared" si="1117"/>
        <v>0.3645777484965157</v>
      </c>
      <c r="AT944" s="25">
        <f t="shared" si="1162"/>
        <v>0.6354222515034843</v>
      </c>
      <c r="AU944" s="213">
        <v>0.40182491860726399</v>
      </c>
      <c r="AV944" s="213">
        <f t="shared" si="1118"/>
        <v>0.59817508139273601</v>
      </c>
      <c r="AW944" s="213">
        <v>0.45092476405424597</v>
      </c>
      <c r="AX944" s="213">
        <f t="shared" ref="AX944:AX1006" si="1167">1-AW944</f>
        <v>0.54907523594575403</v>
      </c>
      <c r="AY944" s="213">
        <v>0.34975874084140401</v>
      </c>
      <c r="AZ944" s="213">
        <f t="shared" si="1129"/>
        <v>0.65024125915859599</v>
      </c>
      <c r="BA944" s="213">
        <f t="shared" si="1120"/>
        <v>0.38916744128777425</v>
      </c>
      <c r="BB944" s="213">
        <f t="shared" si="1121"/>
        <v>0.61083255871222575</v>
      </c>
      <c r="BC944" s="38">
        <v>0.38006900825012002</v>
      </c>
      <c r="BD944" s="38">
        <f t="shared" si="1122"/>
        <v>0.61993099174987998</v>
      </c>
      <c r="BE944" s="38">
        <v>0.434890693609852</v>
      </c>
      <c r="BF944" s="38">
        <f t="shared" si="1122"/>
        <v>0.565109306390148</v>
      </c>
      <c r="BG944" s="38">
        <v>0.35088733910630299</v>
      </c>
      <c r="BH944" s="38">
        <f t="shared" si="1123"/>
        <v>0.64911266089369701</v>
      </c>
      <c r="BI944" s="38">
        <v>0.37925442807670257</v>
      </c>
      <c r="BJ944" s="38">
        <v>0.62074557192329749</v>
      </c>
      <c r="BK944" s="39">
        <v>0.37161726514066701</v>
      </c>
      <c r="BL944" s="39">
        <f t="shared" si="1124"/>
        <v>0.62838273485933294</v>
      </c>
      <c r="BM944" s="39">
        <v>0.42678649376960798</v>
      </c>
      <c r="BN944" s="39">
        <f t="shared" si="1125"/>
        <v>0.57321350623039202</v>
      </c>
      <c r="BO944" s="39">
        <v>0.339513885755242</v>
      </c>
      <c r="BP944" s="39">
        <f t="shared" si="1113"/>
        <v>0.660486114244758</v>
      </c>
      <c r="BQ944" s="39">
        <v>0.36953863320802793</v>
      </c>
      <c r="BR944" s="39">
        <f t="shared" si="1126"/>
        <v>0.63046136679197207</v>
      </c>
      <c r="BS944" s="48">
        <v>0.92766673950532919</v>
      </c>
      <c r="BT944" s="49">
        <v>7.2333260494670801E-2</v>
      </c>
      <c r="BU944" s="219"/>
      <c r="CP944" s="21"/>
      <c r="CR944" s="21"/>
      <c r="CS944" s="22"/>
      <c r="CT944" s="22"/>
    </row>
    <row r="945" spans="38:98" x14ac:dyDescent="0.25">
      <c r="AL945" s="6">
        <v>938</v>
      </c>
      <c r="AM945" s="24">
        <v>0.38550711044298602</v>
      </c>
      <c r="AN945" s="24">
        <f t="shared" si="1114"/>
        <v>0.61449288955701398</v>
      </c>
      <c r="AO945" s="24">
        <v>0.43004221851216901</v>
      </c>
      <c r="AP945" s="24">
        <f t="shared" si="1115"/>
        <v>0.56995778148783094</v>
      </c>
      <c r="AQ945" s="24">
        <v>0.318314886078499</v>
      </c>
      <c r="AR945" s="24">
        <f t="shared" si="1116"/>
        <v>0.681685113921501</v>
      </c>
      <c r="AS945" s="24">
        <f t="shared" si="1117"/>
        <v>0.36484176209123409</v>
      </c>
      <c r="AT945" s="25">
        <f t="shared" si="1162"/>
        <v>0.63515823790876591</v>
      </c>
      <c r="AU945" s="213">
        <v>0.40207251947501599</v>
      </c>
      <c r="AV945" s="213">
        <f t="shared" si="1118"/>
        <v>0.59792748052498401</v>
      </c>
      <c r="AW945" s="213">
        <v>0.451160740051117</v>
      </c>
      <c r="AX945" s="213">
        <f t="shared" si="1167"/>
        <v>0.54883925994888294</v>
      </c>
      <c r="AY945" s="213">
        <v>0.35009133868915399</v>
      </c>
      <c r="AZ945" s="213">
        <f t="shared" si="1129"/>
        <v>0.64990866131084601</v>
      </c>
      <c r="BA945" s="213">
        <f t="shared" si="1120"/>
        <v>0.38945146704602268</v>
      </c>
      <c r="BB945" s="213">
        <f t="shared" si="1121"/>
        <v>0.61054853295397726</v>
      </c>
      <c r="BC945" s="38">
        <v>0.38030784905555998</v>
      </c>
      <c r="BD945" s="38">
        <f t="shared" si="1122"/>
        <v>0.61969215094443997</v>
      </c>
      <c r="BE945" s="38">
        <v>0.43511592150407402</v>
      </c>
      <c r="BF945" s="38">
        <f t="shared" si="1122"/>
        <v>0.56488407849592592</v>
      </c>
      <c r="BG945" s="38">
        <v>0.35122513664427202</v>
      </c>
      <c r="BH945" s="38">
        <f t="shared" si="1123"/>
        <v>0.64877486335572798</v>
      </c>
      <c r="BI945" s="38">
        <v>0.37953565800952577</v>
      </c>
      <c r="BJ945" s="38">
        <v>0.62046434199047429</v>
      </c>
      <c r="BK945" s="39">
        <v>0.371858852909071</v>
      </c>
      <c r="BL945" s="39">
        <f t="shared" si="1124"/>
        <v>0.62814114709092905</v>
      </c>
      <c r="BM945" s="39">
        <v>0.42701261993799799</v>
      </c>
      <c r="BN945" s="39">
        <f t="shared" si="1125"/>
        <v>0.57298738006200201</v>
      </c>
      <c r="BO945" s="39">
        <v>0.33984010779639601</v>
      </c>
      <c r="BP945" s="39">
        <f t="shared" si="1113"/>
        <v>0.66015989220360405</v>
      </c>
      <c r="BQ945" s="39">
        <v>0.36981559657389373</v>
      </c>
      <c r="BR945" s="39">
        <f t="shared" si="1126"/>
        <v>0.63018440342610638</v>
      </c>
      <c r="BS945" s="48">
        <v>0.92773972449537978</v>
      </c>
      <c r="BT945" s="49">
        <v>7.2260275504620206E-2</v>
      </c>
      <c r="BU945" s="219"/>
      <c r="CP945" s="21"/>
      <c r="CR945" s="21"/>
      <c r="CS945" s="22"/>
      <c r="CT945" s="22"/>
    </row>
    <row r="946" spans="38:98" x14ac:dyDescent="0.25">
      <c r="AL946" s="6">
        <v>939</v>
      </c>
      <c r="AM946" s="24">
        <v>0.38574656911266098</v>
      </c>
      <c r="AN946" s="24">
        <f t="shared" si="1114"/>
        <v>0.61425343088733908</v>
      </c>
      <c r="AO946" s="24">
        <v>0.43025546603357201</v>
      </c>
      <c r="AP946" s="24">
        <f t="shared" si="1115"/>
        <v>0.56974453396642799</v>
      </c>
      <c r="AQ946" s="24">
        <v>0.31862050490237798</v>
      </c>
      <c r="AR946" s="24">
        <f t="shared" si="1116"/>
        <v>0.68137949509762197</v>
      </c>
      <c r="AS946" s="24">
        <f t="shared" si="1117"/>
        <v>0.36510562586774037</v>
      </c>
      <c r="AT946" s="25">
        <f t="shared" si="1162"/>
        <v>0.63489437413225969</v>
      </c>
      <c r="AU946" s="213">
        <v>0.40231995015745597</v>
      </c>
      <c r="AV946" s="213">
        <f t="shared" si="1118"/>
        <v>0.59768004984254408</v>
      </c>
      <c r="AW946" s="213">
        <v>0.45139656090583702</v>
      </c>
      <c r="AX946" s="213">
        <f t="shared" si="1167"/>
        <v>0.54860343909416298</v>
      </c>
      <c r="AY946" s="213">
        <v>0.35042378023291698</v>
      </c>
      <c r="AZ946" s="213">
        <f t="shared" si="1129"/>
        <v>0.64957621976708302</v>
      </c>
      <c r="BA946" s="213">
        <f t="shared" si="1120"/>
        <v>0.3897353324642957</v>
      </c>
      <c r="BB946" s="213">
        <f t="shared" si="1121"/>
        <v>0.61026466753570441</v>
      </c>
      <c r="BC946" s="38">
        <v>0.38054660510119798</v>
      </c>
      <c r="BD946" s="38">
        <f t="shared" si="1122"/>
        <v>0.61945339489880202</v>
      </c>
      <c r="BE946" s="38">
        <v>0.43534108753401601</v>
      </c>
      <c r="BF946" s="38">
        <f t="shared" si="1122"/>
        <v>0.56465891246598399</v>
      </c>
      <c r="BG946" s="38">
        <v>0.35156288900094002</v>
      </c>
      <c r="BH946" s="38">
        <f t="shared" si="1123"/>
        <v>0.64843711099905998</v>
      </c>
      <c r="BI946" s="38">
        <v>0.37981682665462746</v>
      </c>
      <c r="BJ946" s="38">
        <v>0.62018317334537254</v>
      </c>
      <c r="BK946" s="39">
        <v>0.37210048180890698</v>
      </c>
      <c r="BL946" s="39">
        <f t="shared" si="1124"/>
        <v>0.62789951819109302</v>
      </c>
      <c r="BM946" s="39">
        <v>0.42723870851685303</v>
      </c>
      <c r="BN946" s="39">
        <f t="shared" si="1125"/>
        <v>0.57276129148314703</v>
      </c>
      <c r="BO946" s="39">
        <v>0.340166279890809</v>
      </c>
      <c r="BP946" s="39">
        <f t="shared" si="1113"/>
        <v>0.65983372010919106</v>
      </c>
      <c r="BQ946" s="39">
        <v>0.37009254106940953</v>
      </c>
      <c r="BR946" s="39">
        <f t="shared" si="1126"/>
        <v>0.62990745893059064</v>
      </c>
      <c r="BS946" s="48">
        <v>0.92781256144389668</v>
      </c>
      <c r="BT946" s="49">
        <v>7.2187438556103295E-2</v>
      </c>
      <c r="BU946" s="219"/>
      <c r="CP946" s="21"/>
      <c r="CR946" s="21"/>
      <c r="CS946" s="22"/>
      <c r="CT946" s="22"/>
    </row>
    <row r="947" spans="38:98" x14ac:dyDescent="0.25">
      <c r="AL947" s="6">
        <v>940</v>
      </c>
      <c r="AM947" s="24">
        <v>0.385985851183337</v>
      </c>
      <c r="AN947" s="24">
        <f t="shared" si="1114"/>
        <v>0.61401414881666305</v>
      </c>
      <c r="AO947" s="24">
        <v>0.43046856550326601</v>
      </c>
      <c r="AP947" s="24">
        <f t="shared" si="1115"/>
        <v>0.56953143449673393</v>
      </c>
      <c r="AQ947" s="24">
        <v>0.318925990634221</v>
      </c>
      <c r="AR947" s="24">
        <f t="shared" si="1116"/>
        <v>0.681074009365779</v>
      </c>
      <c r="AS947" s="24">
        <f t="shared" si="1117"/>
        <v>0.36536933962432733</v>
      </c>
      <c r="AT947" s="25">
        <f t="shared" si="1162"/>
        <v>0.63463066037567273</v>
      </c>
      <c r="AU947" s="213">
        <v>0.40256721087111202</v>
      </c>
      <c r="AV947" s="213">
        <f t="shared" si="1118"/>
        <v>0.59743278912888798</v>
      </c>
      <c r="AW947" s="213">
        <v>0.45163222691406102</v>
      </c>
      <c r="AX947" s="213">
        <f t="shared" si="1167"/>
        <v>0.54836777308593898</v>
      </c>
      <c r="AY947" s="213">
        <v>0.350756065279208</v>
      </c>
      <c r="AZ947" s="213">
        <f t="shared" si="1129"/>
        <v>0.649243934720792</v>
      </c>
      <c r="BA947" s="213">
        <f t="shared" si="1120"/>
        <v>0.39001903758871448</v>
      </c>
      <c r="BB947" s="213">
        <f t="shared" si="1121"/>
        <v>0.60998096241128552</v>
      </c>
      <c r="BC947" s="38">
        <v>0.380785277634973</v>
      </c>
      <c r="BD947" s="38">
        <f t="shared" si="1122"/>
        <v>0.61921472236502706</v>
      </c>
      <c r="BE947" s="38">
        <v>0.435566192726345</v>
      </c>
      <c r="BF947" s="38">
        <f t="shared" si="1122"/>
        <v>0.564433807273655</v>
      </c>
      <c r="BG947" s="38">
        <v>0.35190059690872799</v>
      </c>
      <c r="BH947" s="38">
        <f t="shared" si="1123"/>
        <v>0.64809940309127201</v>
      </c>
      <c r="BI947" s="38">
        <v>0.38009793497191585</v>
      </c>
      <c r="BJ947" s="38">
        <v>0.6199020650280842</v>
      </c>
      <c r="BK947" s="39">
        <v>0.372342153914555</v>
      </c>
      <c r="BL947" s="39">
        <f t="shared" si="1124"/>
        <v>0.62765784608544495</v>
      </c>
      <c r="BM947" s="39">
        <v>0.42746476053787802</v>
      </c>
      <c r="BN947" s="39">
        <f t="shared" si="1125"/>
        <v>0.57253523946212193</v>
      </c>
      <c r="BO947" s="39">
        <v>0.34049240283603399</v>
      </c>
      <c r="BP947" s="39">
        <f t="shared" si="1113"/>
        <v>0.65950759716396601</v>
      </c>
      <c r="BQ947" s="39">
        <v>0.37036946794179959</v>
      </c>
      <c r="BR947" s="39">
        <f t="shared" si="1126"/>
        <v>0.6296305320582003</v>
      </c>
      <c r="BS947" s="48">
        <v>0.92788525096358743</v>
      </c>
      <c r="BT947" s="49">
        <v>7.2114749036412601E-2</v>
      </c>
      <c r="BU947" s="219"/>
      <c r="CP947" s="21"/>
      <c r="CR947" s="21"/>
      <c r="CS947" s="22"/>
      <c r="CT947" s="22"/>
    </row>
    <row r="948" spans="38:98" x14ac:dyDescent="0.25">
      <c r="AL948" s="6">
        <v>941</v>
      </c>
      <c r="AM948" s="24">
        <v>0.38622495613678898</v>
      </c>
      <c r="AN948" s="24">
        <f t="shared" si="1114"/>
        <v>0.61377504386321102</v>
      </c>
      <c r="AO948" s="24">
        <v>0.43068151735490801</v>
      </c>
      <c r="AP948" s="24">
        <f t="shared" si="1115"/>
        <v>0.56931848264509199</v>
      </c>
      <c r="AQ948" s="24">
        <v>0.31923134296794298</v>
      </c>
      <c r="AR948" s="24">
        <f t="shared" si="1116"/>
        <v>0.68076865703205702</v>
      </c>
      <c r="AS948" s="24">
        <f t="shared" si="1117"/>
        <v>0.3656329031592872</v>
      </c>
      <c r="AT948" s="25">
        <f t="shared" si="1162"/>
        <v>0.63436709684071291</v>
      </c>
      <c r="AU948" s="213">
        <v>0.40281430183251599</v>
      </c>
      <c r="AV948" s="213">
        <f t="shared" si="1118"/>
        <v>0.59718569816748401</v>
      </c>
      <c r="AW948" s="213">
        <v>0.451867738371445</v>
      </c>
      <c r="AX948" s="213">
        <f t="shared" si="1167"/>
        <v>0.548132261628555</v>
      </c>
      <c r="AY948" s="213">
        <v>0.35108819363454402</v>
      </c>
      <c r="AZ948" s="213">
        <f t="shared" si="1129"/>
        <v>0.64891180636545598</v>
      </c>
      <c r="BA948" s="213">
        <f t="shared" si="1120"/>
        <v>0.39030258246540256</v>
      </c>
      <c r="BB948" s="213">
        <f t="shared" si="1121"/>
        <v>0.6096974175345975</v>
      </c>
      <c r="BC948" s="38">
        <v>0.38102386790482301</v>
      </c>
      <c r="BD948" s="38">
        <f t="shared" si="1122"/>
        <v>0.61897613209517699</v>
      </c>
      <c r="BE948" s="38">
        <v>0.43579123810773002</v>
      </c>
      <c r="BF948" s="38">
        <f t="shared" si="1122"/>
        <v>0.56420876189226998</v>
      </c>
      <c r="BG948" s="38">
        <v>0.35223826110005302</v>
      </c>
      <c r="BH948" s="38">
        <f t="shared" si="1123"/>
        <v>0.64776173889994704</v>
      </c>
      <c r="BI948" s="38">
        <v>0.38037898392129743</v>
      </c>
      <c r="BJ948" s="38">
        <v>0.61962101607870268</v>
      </c>
      <c r="BK948" s="39">
        <v>0.372583871300398</v>
      </c>
      <c r="BL948" s="39">
        <f t="shared" si="1124"/>
        <v>0.62741612869960206</v>
      </c>
      <c r="BM948" s="39">
        <v>0.42769077703277603</v>
      </c>
      <c r="BN948" s="39">
        <f t="shared" si="1125"/>
        <v>0.57230922296722397</v>
      </c>
      <c r="BO948" s="39">
        <v>0.34081847742962301</v>
      </c>
      <c r="BP948" s="39">
        <f t="shared" si="1113"/>
        <v>0.65918152257037699</v>
      </c>
      <c r="BQ948" s="39">
        <v>0.37064637843828852</v>
      </c>
      <c r="BR948" s="39">
        <f t="shared" si="1126"/>
        <v>0.6293536215617116</v>
      </c>
      <c r="BS948" s="48">
        <v>0.92795779366715991</v>
      </c>
      <c r="BT948" s="49">
        <v>7.20422063328401E-2</v>
      </c>
      <c r="BU948" s="219"/>
      <c r="CP948" s="21"/>
      <c r="CR948" s="21"/>
      <c r="CS948" s="22"/>
      <c r="CT948" s="22"/>
    </row>
    <row r="949" spans="38:98" x14ac:dyDescent="0.25">
      <c r="AL949" s="6">
        <v>942</v>
      </c>
      <c r="AM949" s="24">
        <v>0.38646388345479199</v>
      </c>
      <c r="AN949" s="24">
        <f t="shared" si="1114"/>
        <v>0.61353611654520801</v>
      </c>
      <c r="AO949" s="24">
        <v>0.43089432202215699</v>
      </c>
      <c r="AP949" s="24">
        <f t="shared" si="1115"/>
        <v>0.56910567797784295</v>
      </c>
      <c r="AQ949" s="24">
        <v>0.31953656159746002</v>
      </c>
      <c r="AR949" s="24">
        <f t="shared" si="1116"/>
        <v>0.68046343840253998</v>
      </c>
      <c r="AS949" s="24">
        <f t="shared" si="1117"/>
        <v>0.36589631627091324</v>
      </c>
      <c r="AT949" s="25">
        <f t="shared" si="1162"/>
        <v>0.63410368372908676</v>
      </c>
      <c r="AU949" s="213">
        <v>0.40306122325819799</v>
      </c>
      <c r="AV949" s="213">
        <f t="shared" si="1118"/>
        <v>0.59693877674180196</v>
      </c>
      <c r="AW949" s="213">
        <v>0.45210309557364198</v>
      </c>
      <c r="AX949" s="213">
        <f t="shared" si="1167"/>
        <v>0.54789690442635797</v>
      </c>
      <c r="AY949" s="213">
        <v>0.351420165105441</v>
      </c>
      <c r="AZ949" s="213">
        <f t="shared" si="1129"/>
        <v>0.64857983489455906</v>
      </c>
      <c r="BA949" s="213">
        <f t="shared" si="1120"/>
        <v>0.39058596714048188</v>
      </c>
      <c r="BB949" s="213">
        <f t="shared" si="1121"/>
        <v>0.60941403285951812</v>
      </c>
      <c r="BC949" s="38">
        <v>0.38126237715868899</v>
      </c>
      <c r="BD949" s="38">
        <f t="shared" si="1122"/>
        <v>0.61873762284131106</v>
      </c>
      <c r="BE949" s="38">
        <v>0.43601622470483797</v>
      </c>
      <c r="BF949" s="38">
        <f t="shared" si="1122"/>
        <v>0.56398377529516197</v>
      </c>
      <c r="BG949" s="38">
        <v>0.352575882307336</v>
      </c>
      <c r="BH949" s="38">
        <f t="shared" si="1123"/>
        <v>0.64742411769266406</v>
      </c>
      <c r="BI949" s="38">
        <v>0.38065997446268091</v>
      </c>
      <c r="BJ949" s="38">
        <v>0.61934002553731915</v>
      </c>
      <c r="BK949" s="39">
        <v>0.37282563604081598</v>
      </c>
      <c r="BL949" s="39">
        <f t="shared" si="1124"/>
        <v>0.62717436395918402</v>
      </c>
      <c r="BM949" s="39">
        <v>0.42791675903325099</v>
      </c>
      <c r="BN949" s="39">
        <f t="shared" si="1125"/>
        <v>0.57208324096674901</v>
      </c>
      <c r="BO949" s="39">
        <v>0.34114450446913103</v>
      </c>
      <c r="BP949" s="39">
        <f t="shared" si="1113"/>
        <v>0.65885549553086897</v>
      </c>
      <c r="BQ949" s="39">
        <v>0.37092327380610096</v>
      </c>
      <c r="BR949" s="39">
        <f t="shared" si="1126"/>
        <v>0.62907672619389898</v>
      </c>
      <c r="BS949" s="48">
        <v>0.9280301901673218</v>
      </c>
      <c r="BT949" s="49">
        <v>7.19698098326782E-2</v>
      </c>
      <c r="BU949" s="219"/>
      <c r="CP949" s="21"/>
      <c r="CR949" s="21"/>
      <c r="CS949" s="22"/>
      <c r="CT949" s="22"/>
    </row>
    <row r="950" spans="38:98" x14ac:dyDescent="0.25">
      <c r="AL950" s="6">
        <v>943</v>
      </c>
      <c r="AM950" s="24">
        <v>0.38670263261912202</v>
      </c>
      <c r="AN950" s="24">
        <f t="shared" si="1114"/>
        <v>0.61329736738087792</v>
      </c>
      <c r="AO950" s="24">
        <v>0.43110697993867098</v>
      </c>
      <c r="AP950" s="24">
        <f t="shared" si="1115"/>
        <v>0.56889302006132902</v>
      </c>
      <c r="AQ950" s="24">
        <v>0.31984164621668698</v>
      </c>
      <c r="AR950" s="24">
        <f t="shared" si="1116"/>
        <v>0.68015835378331302</v>
      </c>
      <c r="AS950" s="24">
        <f t="shared" si="1117"/>
        <v>0.36615957875749816</v>
      </c>
      <c r="AT950" s="25">
        <f t="shared" si="1162"/>
        <v>0.63384042124250184</v>
      </c>
      <c r="AU950" s="213">
        <v>0.40330797536468899</v>
      </c>
      <c r="AV950" s="213">
        <f t="shared" si="1118"/>
        <v>0.59669202463531101</v>
      </c>
      <c r="AW950" s="213">
        <v>0.45233829881630999</v>
      </c>
      <c r="AX950" s="213">
        <f t="shared" si="1167"/>
        <v>0.54766170118368995</v>
      </c>
      <c r="AY950" s="213">
        <v>0.35175197949841502</v>
      </c>
      <c r="AZ950" s="213">
        <f t="shared" si="1129"/>
        <v>0.64824802050158503</v>
      </c>
      <c r="BA950" s="213">
        <f t="shared" si="1120"/>
        <v>0.39086919166007578</v>
      </c>
      <c r="BB950" s="213">
        <f t="shared" si="1121"/>
        <v>0.60913080833992428</v>
      </c>
      <c r="BC950" s="38">
        <v>0.38150080664450797</v>
      </c>
      <c r="BD950" s="38">
        <f t="shared" si="1122"/>
        <v>0.61849919335549197</v>
      </c>
      <c r="BE950" s="38">
        <v>0.43624115354433601</v>
      </c>
      <c r="BF950" s="38">
        <f t="shared" si="1122"/>
        <v>0.56375884645566399</v>
      </c>
      <c r="BG950" s="38">
        <v>0.352913461262995</v>
      </c>
      <c r="BH950" s="38">
        <f t="shared" si="1123"/>
        <v>0.64708653873700506</v>
      </c>
      <c r="BI950" s="38">
        <v>0.38094090755597243</v>
      </c>
      <c r="BJ950" s="38">
        <v>0.61905909244402757</v>
      </c>
      <c r="BK950" s="39">
        <v>0.373067450210192</v>
      </c>
      <c r="BL950" s="39">
        <f t="shared" si="1124"/>
        <v>0.62693254978980795</v>
      </c>
      <c r="BM950" s="39">
        <v>0.42814270757100498</v>
      </c>
      <c r="BN950" s="39">
        <f t="shared" si="1125"/>
        <v>0.57185729242899508</v>
      </c>
      <c r="BO950" s="39">
        <v>0.34147048475211</v>
      </c>
      <c r="BP950" s="39">
        <f t="shared" si="1113"/>
        <v>0.65852951524789005</v>
      </c>
      <c r="BQ950" s="39">
        <v>0.37120015529246131</v>
      </c>
      <c r="BR950" s="39">
        <f t="shared" si="1126"/>
        <v>0.6287998447075388</v>
      </c>
      <c r="BS950" s="48">
        <v>0.92810244107678086</v>
      </c>
      <c r="BT950" s="42">
        <v>7.1897558923219196E-2</v>
      </c>
      <c r="BU950" s="219"/>
      <c r="CP950" s="21"/>
      <c r="CR950" s="21"/>
      <c r="CS950" s="22"/>
      <c r="CT950" s="22"/>
    </row>
    <row r="951" spans="38:98" x14ac:dyDescent="0.25">
      <c r="AL951" s="6">
        <v>944</v>
      </c>
      <c r="AM951" s="24">
        <v>0.386941203111555</v>
      </c>
      <c r="AN951" s="24">
        <f t="shared" si="1114"/>
        <v>0.613058796888445</v>
      </c>
      <c r="AO951" s="24">
        <v>0.431319491538107</v>
      </c>
      <c r="AP951" s="24">
        <f t="shared" si="1115"/>
        <v>0.568680508461893</v>
      </c>
      <c r="AQ951" s="24">
        <v>0.32014659651954003</v>
      </c>
      <c r="AR951" s="24">
        <f t="shared" si="1116"/>
        <v>0.67985340348045997</v>
      </c>
      <c r="AS951" s="24">
        <f t="shared" si="1117"/>
        <v>0.36642269041733511</v>
      </c>
      <c r="AT951" s="25">
        <f t="shared" si="1162"/>
        <v>0.63357730958266489</v>
      </c>
      <c r="AU951" s="213">
        <v>0.403554558368518</v>
      </c>
      <c r="AV951" s="213">
        <f t="shared" si="1118"/>
        <v>0.59644544163148194</v>
      </c>
      <c r="AW951" s="213">
        <v>0.45257334839510199</v>
      </c>
      <c r="AX951" s="213">
        <f t="shared" si="1167"/>
        <v>0.54742665160489801</v>
      </c>
      <c r="AY951" s="213">
        <v>0.35208363661998199</v>
      </c>
      <c r="AZ951" s="213">
        <f t="shared" si="1129"/>
        <v>0.64791636338001801</v>
      </c>
      <c r="BA951" s="213">
        <f t="shared" si="1120"/>
        <v>0.39115225607030574</v>
      </c>
      <c r="BB951" s="213">
        <f t="shared" si="1121"/>
        <v>0.60884774392969421</v>
      </c>
      <c r="BC951" s="38">
        <v>0.38173915761021898</v>
      </c>
      <c r="BD951" s="38">
        <f t="shared" si="1122"/>
        <v>0.61826084238978107</v>
      </c>
      <c r="BE951" s="38">
        <v>0.436466025652891</v>
      </c>
      <c r="BF951" s="38">
        <f t="shared" si="1122"/>
        <v>0.56353397434710906</v>
      </c>
      <c r="BG951" s="38">
        <v>0.35325099869944998</v>
      </c>
      <c r="BH951" s="38">
        <f t="shared" si="1123"/>
        <v>0.64674900130055002</v>
      </c>
      <c r="BI951" s="38">
        <v>0.38122178416107982</v>
      </c>
      <c r="BJ951" s="38">
        <v>0.61877821583892023</v>
      </c>
      <c r="BK951" s="39">
        <v>0.373309315882906</v>
      </c>
      <c r="BL951" s="39">
        <f t="shared" si="1124"/>
        <v>0.62669068411709405</v>
      </c>
      <c r="BM951" s="39">
        <v>0.42836862367774398</v>
      </c>
      <c r="BN951" s="39">
        <f t="shared" si="1125"/>
        <v>0.57163137632225602</v>
      </c>
      <c r="BO951" s="39">
        <v>0.34179641907611402</v>
      </c>
      <c r="BP951" s="39">
        <f t="shared" si="1113"/>
        <v>0.65820358092388598</v>
      </c>
      <c r="BQ951" s="39">
        <v>0.37147702414459444</v>
      </c>
      <c r="BR951" s="39">
        <f t="shared" si="1126"/>
        <v>0.62852297585540562</v>
      </c>
      <c r="BS951" s="48">
        <v>0.92817454700824475</v>
      </c>
      <c r="BT951" s="49">
        <v>7.1825452991755204E-2</v>
      </c>
      <c r="BU951" s="219"/>
      <c r="CP951" s="21"/>
      <c r="CR951" s="21"/>
      <c r="CS951" s="22"/>
      <c r="CT951" s="22"/>
    </row>
    <row r="952" spans="38:98" x14ac:dyDescent="0.25">
      <c r="AL952" s="6">
        <v>945</v>
      </c>
      <c r="AM952" s="24">
        <v>0.38717959441386501</v>
      </c>
      <c r="AN952" s="24">
        <f t="shared" si="1114"/>
        <v>0.61282040558613504</v>
      </c>
      <c r="AO952" s="24">
        <v>0.43153185725412402</v>
      </c>
      <c r="AP952" s="24">
        <f t="shared" si="1115"/>
        <v>0.56846814274587598</v>
      </c>
      <c r="AQ952" s="24">
        <v>0.32045141219993301</v>
      </c>
      <c r="AR952" s="24">
        <f t="shared" si="1116"/>
        <v>0.67954858780006699</v>
      </c>
      <c r="AS952" s="24">
        <f t="shared" si="1117"/>
        <v>0.36668565104871587</v>
      </c>
      <c r="AT952" s="25">
        <f t="shared" si="1162"/>
        <v>0.63331434895128425</v>
      </c>
      <c r="AU952" s="213">
        <v>0.40380097248621799</v>
      </c>
      <c r="AV952" s="213">
        <f t="shared" si="1118"/>
        <v>0.59619902751378206</v>
      </c>
      <c r="AW952" s="213">
        <v>0.45280824460567498</v>
      </c>
      <c r="AX952" s="213">
        <f t="shared" si="1167"/>
        <v>0.54719175539432507</v>
      </c>
      <c r="AY952" s="213">
        <v>0.35241513627665799</v>
      </c>
      <c r="AZ952" s="213">
        <f t="shared" si="1129"/>
        <v>0.64758486372334201</v>
      </c>
      <c r="BA952" s="213">
        <f t="shared" si="1120"/>
        <v>0.39143516041729554</v>
      </c>
      <c r="BB952" s="213">
        <f t="shared" si="1121"/>
        <v>0.60856483958270458</v>
      </c>
      <c r="BC952" s="38">
        <v>0.38197743130376099</v>
      </c>
      <c r="BD952" s="38">
        <f t="shared" si="1122"/>
        <v>0.61802256869623906</v>
      </c>
      <c r="BE952" s="38">
        <v>0.43669084205717201</v>
      </c>
      <c r="BF952" s="38">
        <f t="shared" si="1122"/>
        <v>0.56330915794282799</v>
      </c>
      <c r="BG952" s="38">
        <v>0.35358849534911801</v>
      </c>
      <c r="BH952" s="38">
        <f t="shared" si="1123"/>
        <v>0.64641150465088204</v>
      </c>
      <c r="BI952" s="38">
        <v>0.3815026052379098</v>
      </c>
      <c r="BJ952" s="38">
        <v>0.61849739476209031</v>
      </c>
      <c r="BK952" s="39">
        <v>0.37355123513334099</v>
      </c>
      <c r="BL952" s="39">
        <f t="shared" si="1124"/>
        <v>0.62644876486665901</v>
      </c>
      <c r="BM952" s="39">
        <v>0.42859450838516999</v>
      </c>
      <c r="BN952" s="39">
        <f t="shared" si="1125"/>
        <v>0.57140549161483001</v>
      </c>
      <c r="BO952" s="39">
        <v>0.34212230823869499</v>
      </c>
      <c r="BP952" s="39">
        <f t="shared" si="1113"/>
        <v>0.65787769176130495</v>
      </c>
      <c r="BQ952" s="39">
        <v>0.37175388160972456</v>
      </c>
      <c r="BR952" s="39">
        <f t="shared" si="1126"/>
        <v>0.62824611839027544</v>
      </c>
      <c r="BS952" s="48">
        <v>0.92824650857442137</v>
      </c>
      <c r="BT952" s="49">
        <v>7.1753491425578603E-2</v>
      </c>
      <c r="BU952" s="219"/>
      <c r="CP952" s="21"/>
      <c r="CR952" s="21"/>
      <c r="CS952" s="22"/>
      <c r="CT952" s="22"/>
    </row>
    <row r="953" spans="38:98" x14ac:dyDescent="0.25">
      <c r="AL953" s="6">
        <v>946</v>
      </c>
      <c r="AM953" s="24">
        <v>0.38741780600782699</v>
      </c>
      <c r="AN953" s="24">
        <f t="shared" si="1114"/>
        <v>0.61258219399217295</v>
      </c>
      <c r="AO953" s="24">
        <v>0.43174407752037902</v>
      </c>
      <c r="AP953" s="24">
        <f t="shared" si="1115"/>
        <v>0.56825592247962098</v>
      </c>
      <c r="AQ953" s="24">
        <v>0.32075609295178298</v>
      </c>
      <c r="AR953" s="24">
        <f t="shared" si="1116"/>
        <v>0.67924390704821702</v>
      </c>
      <c r="AS953" s="24">
        <f t="shared" si="1117"/>
        <v>0.36694846044993368</v>
      </c>
      <c r="AT953" s="25">
        <f t="shared" si="1162"/>
        <v>0.63305153955006621</v>
      </c>
      <c r="AU953" s="213">
        <v>0.40404721793431703</v>
      </c>
      <c r="AV953" s="213">
        <f t="shared" si="1118"/>
        <v>0.59595278206568292</v>
      </c>
      <c r="AW953" s="213">
        <v>0.45304298774368301</v>
      </c>
      <c r="AX953" s="213">
        <f t="shared" si="1167"/>
        <v>0.54695701225631699</v>
      </c>
      <c r="AY953" s="213">
        <v>0.35274647827495997</v>
      </c>
      <c r="AZ953" s="213">
        <f t="shared" si="1129"/>
        <v>0.64725352172504003</v>
      </c>
      <c r="BA953" s="213">
        <f t="shared" si="1120"/>
        <v>0.391717904747167</v>
      </c>
      <c r="BB953" s="213">
        <f t="shared" si="1121"/>
        <v>0.60828209525283305</v>
      </c>
      <c r="BC953" s="38">
        <v>0.38221562897307398</v>
      </c>
      <c r="BD953" s="38">
        <f t="shared" si="1122"/>
        <v>0.61778437102692596</v>
      </c>
      <c r="BE953" s="38">
        <v>0.43691560378384497</v>
      </c>
      <c r="BF953" s="38">
        <f t="shared" si="1122"/>
        <v>0.56308439621615503</v>
      </c>
      <c r="BG953" s="38">
        <v>0.35392595194442</v>
      </c>
      <c r="BH953" s="38">
        <f t="shared" si="1123"/>
        <v>0.64607404805558</v>
      </c>
      <c r="BI953" s="38">
        <v>0.3817833717463705</v>
      </c>
      <c r="BJ953" s="38">
        <v>0.61821662825362944</v>
      </c>
      <c r="BK953" s="39">
        <v>0.37379321003587801</v>
      </c>
      <c r="BL953" s="39">
        <f t="shared" si="1124"/>
        <v>0.62620678996412193</v>
      </c>
      <c r="BM953" s="39">
        <v>0.42882036272498703</v>
      </c>
      <c r="BN953" s="39">
        <f t="shared" si="1125"/>
        <v>0.57117963727501297</v>
      </c>
      <c r="BO953" s="39">
        <v>0.342448153037408</v>
      </c>
      <c r="BP953" s="39">
        <f t="shared" si="1113"/>
        <v>0.65755184696259206</v>
      </c>
      <c r="BQ953" s="39">
        <v>0.37203072893507688</v>
      </c>
      <c r="BR953" s="39">
        <f t="shared" si="1126"/>
        <v>0.62796927106492317</v>
      </c>
      <c r="BS953" s="48">
        <v>0.92831832638801826</v>
      </c>
      <c r="BT953" s="49">
        <v>7.1681673611981703E-2</v>
      </c>
      <c r="BU953" s="219"/>
      <c r="CP953" s="21"/>
      <c r="CR953" s="21"/>
      <c r="CS953" s="22"/>
      <c r="CT953" s="22"/>
    </row>
    <row r="954" spans="38:98" x14ac:dyDescent="0.25">
      <c r="AL954" s="6">
        <v>947</v>
      </c>
      <c r="AM954" s="24">
        <v>0.38765583737521903</v>
      </c>
      <c r="AN954" s="24">
        <f t="shared" si="1114"/>
        <v>0.61234416262478097</v>
      </c>
      <c r="AO954" s="24">
        <v>0.43195615277053001</v>
      </c>
      <c r="AP954" s="24">
        <f t="shared" si="1115"/>
        <v>0.56804384722946999</v>
      </c>
      <c r="AQ954" s="24">
        <v>0.32106063846900501</v>
      </c>
      <c r="AR954" s="24">
        <f t="shared" si="1116"/>
        <v>0.67893936153099499</v>
      </c>
      <c r="AS954" s="24">
        <f t="shared" si="1117"/>
        <v>0.36721111841928211</v>
      </c>
      <c r="AT954" s="25">
        <f t="shared" si="1162"/>
        <v>0.63278888158071789</v>
      </c>
      <c r="AU954" s="213">
        <v>0.40429329492934701</v>
      </c>
      <c r="AV954" s="213">
        <f t="shared" si="1118"/>
        <v>0.59570670507065304</v>
      </c>
      <c r="AW954" s="213">
        <v>0.45327757810478198</v>
      </c>
      <c r="AX954" s="213">
        <f t="shared" si="1167"/>
        <v>0.54672242189521802</v>
      </c>
      <c r="AY954" s="213">
        <v>0.35307766242140398</v>
      </c>
      <c r="AZ954" s="213">
        <f t="shared" si="1129"/>
        <v>0.64692233757859596</v>
      </c>
      <c r="BA954" s="213">
        <f t="shared" si="1120"/>
        <v>0.39200048910604324</v>
      </c>
      <c r="BB954" s="213">
        <f t="shared" si="1121"/>
        <v>0.60799951089395676</v>
      </c>
      <c r="BC954" s="38">
        <v>0.38245375186609498</v>
      </c>
      <c r="BD954" s="38">
        <f t="shared" si="1122"/>
        <v>0.61754624813390502</v>
      </c>
      <c r="BE954" s="38">
        <v>0.43714031185957802</v>
      </c>
      <c r="BF954" s="38">
        <f t="shared" si="1122"/>
        <v>0.56285968814042198</v>
      </c>
      <c r="BG954" s="38">
        <v>0.35426336921777501</v>
      </c>
      <c r="BH954" s="38">
        <f t="shared" si="1123"/>
        <v>0.64573663078222499</v>
      </c>
      <c r="BI954" s="38">
        <v>0.38206408464636893</v>
      </c>
      <c r="BJ954" s="38">
        <v>0.61793591535363113</v>
      </c>
      <c r="BK954" s="39">
        <v>0.37403524266489802</v>
      </c>
      <c r="BL954" s="39">
        <f t="shared" si="1124"/>
        <v>0.62596475733510193</v>
      </c>
      <c r="BM954" s="39">
        <v>0.42904618772889902</v>
      </c>
      <c r="BN954" s="39">
        <f t="shared" si="1125"/>
        <v>0.57095381227110098</v>
      </c>
      <c r="BO954" s="39">
        <v>0.342773954269805</v>
      </c>
      <c r="BP954" s="39">
        <f t="shared" si="1113"/>
        <v>0.65722604573019505</v>
      </c>
      <c r="BQ954" s="39">
        <v>0.37230756736787551</v>
      </c>
      <c r="BR954" s="39">
        <f t="shared" si="1126"/>
        <v>0.6276924326321246</v>
      </c>
      <c r="BS954" s="48">
        <v>0.9283900010617433</v>
      </c>
      <c r="BT954" s="49">
        <v>7.1609998938256703E-2</v>
      </c>
      <c r="BU954" s="219"/>
      <c r="CP954" s="21"/>
      <c r="CR954" s="21"/>
      <c r="CS954" s="22"/>
      <c r="CT954" s="22"/>
    </row>
    <row r="955" spans="38:98" x14ac:dyDescent="0.25">
      <c r="AL955" s="6">
        <v>948</v>
      </c>
      <c r="AM955" s="24">
        <v>0.38789368799781299</v>
      </c>
      <c r="AN955" s="24">
        <f t="shared" si="1114"/>
        <v>0.61210631200218701</v>
      </c>
      <c r="AO955" s="24">
        <v>0.43216808343823598</v>
      </c>
      <c r="AP955" s="24">
        <f t="shared" si="1115"/>
        <v>0.56783191656176402</v>
      </c>
      <c r="AQ955" s="24">
        <v>0.321365048445514</v>
      </c>
      <c r="AR955" s="24">
        <f t="shared" si="1116"/>
        <v>0.67863495155448605</v>
      </c>
      <c r="AS955" s="24">
        <f t="shared" si="1117"/>
        <v>0.36747362475505274</v>
      </c>
      <c r="AT955" s="25">
        <f t="shared" si="1162"/>
        <v>0.63252637524494726</v>
      </c>
      <c r="AU955" s="213">
        <v>0.40453920368783802</v>
      </c>
      <c r="AV955" s="213">
        <f t="shared" si="1118"/>
        <v>0.59546079631216198</v>
      </c>
      <c r="AW955" s="213">
        <v>0.45351201598462598</v>
      </c>
      <c r="AX955" s="213">
        <f t="shared" si="1167"/>
        <v>0.54648798401537402</v>
      </c>
      <c r="AY955" s="213">
        <v>0.35340868852250501</v>
      </c>
      <c r="AZ955" s="213">
        <f t="shared" si="1129"/>
        <v>0.64659131147749505</v>
      </c>
      <c r="BA955" s="213">
        <f t="shared" si="1120"/>
        <v>0.39228291354004607</v>
      </c>
      <c r="BB955" s="213">
        <f t="shared" si="1121"/>
        <v>0.60771708645995393</v>
      </c>
      <c r="BC955" s="38">
        <v>0.38269180123076502</v>
      </c>
      <c r="BD955" s="38">
        <f t="shared" si="1122"/>
        <v>0.61730819876923504</v>
      </c>
      <c r="BE955" s="38">
        <v>0.43736496731104002</v>
      </c>
      <c r="BF955" s="38">
        <f t="shared" si="1122"/>
        <v>0.56263503268895998</v>
      </c>
      <c r="BG955" s="38">
        <v>0.35460074790160101</v>
      </c>
      <c r="BH955" s="38">
        <f t="shared" si="1123"/>
        <v>0.64539925209839899</v>
      </c>
      <c r="BI955" s="38">
        <v>0.38234474489781278</v>
      </c>
      <c r="BJ955" s="38">
        <v>0.61765525510218722</v>
      </c>
      <c r="BK955" s="39">
        <v>0.374277335094784</v>
      </c>
      <c r="BL955" s="39">
        <f t="shared" si="1124"/>
        <v>0.625722664905216</v>
      </c>
      <c r="BM955" s="39">
        <v>0.42927198442860898</v>
      </c>
      <c r="BN955" s="39">
        <f t="shared" si="1125"/>
        <v>0.57072801557139097</v>
      </c>
      <c r="BO955" s="39">
        <v>0.34309971273344098</v>
      </c>
      <c r="BP955" s="39">
        <f t="shared" si="1113"/>
        <v>0.65690028726655902</v>
      </c>
      <c r="BQ955" s="39">
        <v>0.37258439815534594</v>
      </c>
      <c r="BR955" s="39">
        <f t="shared" si="1126"/>
        <v>0.62741560184465406</v>
      </c>
      <c r="BS955" s="48">
        <v>0.92846153320830416</v>
      </c>
      <c r="BT955" s="49">
        <v>7.1538466791695801E-2</v>
      </c>
      <c r="BU955" s="219"/>
      <c r="CP955" s="21"/>
      <c r="CR955" s="21"/>
      <c r="CS955" s="22"/>
      <c r="CT955" s="22"/>
    </row>
    <row r="956" spans="38:98" x14ac:dyDescent="0.25">
      <c r="AL956" s="6">
        <v>949</v>
      </c>
      <c r="AM956" s="24">
        <v>0.38813135735738702</v>
      </c>
      <c r="AN956" s="24">
        <f t="shared" si="1114"/>
        <v>0.61186864264261298</v>
      </c>
      <c r="AO956" s="24">
        <v>0.43237986995715399</v>
      </c>
      <c r="AP956" s="24">
        <f t="shared" si="1115"/>
        <v>0.56762013004284606</v>
      </c>
      <c r="AQ956" s="24">
        <v>0.32166932257522601</v>
      </c>
      <c r="AR956" s="24">
        <f t="shared" si="1116"/>
        <v>0.67833067742477393</v>
      </c>
      <c r="AS956" s="24">
        <f t="shared" si="1117"/>
        <v>0.36773597925553936</v>
      </c>
      <c r="AT956" s="25">
        <f t="shared" si="1162"/>
        <v>0.63226402074446064</v>
      </c>
      <c r="AU956" s="213">
        <v>0.40478494442632001</v>
      </c>
      <c r="AV956" s="213">
        <f t="shared" si="1118"/>
        <v>0.59521505557367993</v>
      </c>
      <c r="AW956" s="213">
        <v>0.45374630167887198</v>
      </c>
      <c r="AX956" s="213">
        <f t="shared" si="1167"/>
        <v>0.54625369832112802</v>
      </c>
      <c r="AY956" s="213">
        <v>0.35373955638478</v>
      </c>
      <c r="AZ956" s="213">
        <f t="shared" si="1129"/>
        <v>0.64626044361521995</v>
      </c>
      <c r="BA956" s="213">
        <f t="shared" si="1120"/>
        <v>0.39256517809529856</v>
      </c>
      <c r="BB956" s="213">
        <f t="shared" si="1121"/>
        <v>0.60743482190470144</v>
      </c>
      <c r="BC956" s="38">
        <v>0.38292977831502101</v>
      </c>
      <c r="BD956" s="38">
        <f t="shared" si="1122"/>
        <v>0.61707022168497905</v>
      </c>
      <c r="BE956" s="38">
        <v>0.437589571164896</v>
      </c>
      <c r="BF956" s="38">
        <f t="shared" si="1122"/>
        <v>0.56241042883510395</v>
      </c>
      <c r="BG956" s="38">
        <v>0.354938088728317</v>
      </c>
      <c r="BH956" s="38">
        <f t="shared" si="1123"/>
        <v>0.645061911271683</v>
      </c>
      <c r="BI956" s="38">
        <v>0.38262535346060844</v>
      </c>
      <c r="BJ956" s="38">
        <v>0.61737464653939167</v>
      </c>
      <c r="BK956" s="39">
        <v>0.37451948939991497</v>
      </c>
      <c r="BL956" s="39">
        <f t="shared" si="1124"/>
        <v>0.62548051060008503</v>
      </c>
      <c r="BM956" s="39">
        <v>0.42949775385582101</v>
      </c>
      <c r="BN956" s="39">
        <f t="shared" si="1125"/>
        <v>0.57050224614417899</v>
      </c>
      <c r="BO956" s="39">
        <v>0.343425429225867</v>
      </c>
      <c r="BP956" s="39">
        <f t="shared" si="1113"/>
        <v>0.65657457077413306</v>
      </c>
      <c r="BQ956" s="39">
        <v>0.37286122254471132</v>
      </c>
      <c r="BR956" s="39">
        <f t="shared" si="1126"/>
        <v>0.62713877745528879</v>
      </c>
      <c r="BS956" s="48">
        <v>0.92853292344040872</v>
      </c>
      <c r="BT956" s="49">
        <v>7.1467076559591294E-2</v>
      </c>
      <c r="BU956" s="219"/>
      <c r="CP956" s="21"/>
      <c r="CR956" s="21"/>
      <c r="CS956" s="22"/>
      <c r="CT956" s="22"/>
    </row>
    <row r="957" spans="38:98" x14ac:dyDescent="0.25">
      <c r="AL957" s="6">
        <v>950</v>
      </c>
      <c r="AM957" s="24">
        <v>0.388368844935716</v>
      </c>
      <c r="AN957" s="24">
        <f t="shared" si="1114"/>
        <v>0.611631155064284</v>
      </c>
      <c r="AO957" s="24">
        <v>0.43259151276094199</v>
      </c>
      <c r="AP957" s="24">
        <f t="shared" si="1115"/>
        <v>0.56740848723905801</v>
      </c>
      <c r="AQ957" s="24">
        <v>0.321973460552056</v>
      </c>
      <c r="AR957" s="24">
        <f t="shared" si="1116"/>
        <v>0.678026539447944</v>
      </c>
      <c r="AS957" s="24">
        <f t="shared" si="1117"/>
        <v>0.36799818171903442</v>
      </c>
      <c r="AT957" s="25">
        <f t="shared" si="1162"/>
        <v>0.63200181828096569</v>
      </c>
      <c r="AU957" s="213">
        <v>0.40503051736132401</v>
      </c>
      <c r="AV957" s="213">
        <f t="shared" si="1118"/>
        <v>0.59496948263867599</v>
      </c>
      <c r="AW957" s="213">
        <v>0.45398043548317302</v>
      </c>
      <c r="AX957" s="213">
        <f t="shared" si="1167"/>
        <v>0.54601956451682698</v>
      </c>
      <c r="AY957" s="213">
        <v>0.35407026581474599</v>
      </c>
      <c r="AZ957" s="213">
        <f t="shared" si="1129"/>
        <v>0.64592973418525401</v>
      </c>
      <c r="BA957" s="213">
        <f t="shared" si="1120"/>
        <v>0.39284728281792336</v>
      </c>
      <c r="BB957" s="213">
        <f t="shared" si="1121"/>
        <v>0.60715271718207664</v>
      </c>
      <c r="BC957" s="38">
        <v>0.38316768436680299</v>
      </c>
      <c r="BD957" s="38">
        <f t="shared" si="1122"/>
        <v>0.61683231563319696</v>
      </c>
      <c r="BE957" s="38">
        <v>0.43781412444781498</v>
      </c>
      <c r="BF957" s="38">
        <f t="shared" si="1122"/>
        <v>0.56218587555218502</v>
      </c>
      <c r="BG957" s="38">
        <v>0.35527539243034301</v>
      </c>
      <c r="BH957" s="38">
        <f t="shared" si="1123"/>
        <v>0.64472460756965699</v>
      </c>
      <c r="BI957" s="38">
        <v>0.38290591129466417</v>
      </c>
      <c r="BJ957" s="38">
        <v>0.61709408870533589</v>
      </c>
      <c r="BK957" s="39">
        <v>0.37476170765467498</v>
      </c>
      <c r="BL957" s="39">
        <f t="shared" si="1124"/>
        <v>0.62523829234532502</v>
      </c>
      <c r="BM957" s="39">
        <v>0.429723497042239</v>
      </c>
      <c r="BN957" s="39">
        <f t="shared" si="1125"/>
        <v>0.570276502957761</v>
      </c>
      <c r="BO957" s="39">
        <v>0.34375110454463798</v>
      </c>
      <c r="BP957" s="39">
        <f t="shared" si="1113"/>
        <v>0.65624889545536202</v>
      </c>
      <c r="BQ957" s="39">
        <v>0.37313804178319765</v>
      </c>
      <c r="BR957" s="39">
        <f t="shared" si="1126"/>
        <v>0.62686195821680224</v>
      </c>
      <c r="BS957" s="48">
        <v>0.92860417237076454</v>
      </c>
      <c r="BT957" s="49">
        <v>7.1395827629235506E-2</v>
      </c>
      <c r="BU957" s="219"/>
      <c r="CP957" s="21"/>
      <c r="CR957" s="21"/>
      <c r="CS957" s="22"/>
      <c r="CT957" s="22"/>
    </row>
    <row r="958" spans="38:98" x14ac:dyDescent="0.25">
      <c r="AL958" s="6">
        <v>951</v>
      </c>
      <c r="AM958" s="24">
        <v>0.38860615021457401</v>
      </c>
      <c r="AN958" s="24">
        <f t="shared" si="1114"/>
        <v>0.61139384978542599</v>
      </c>
      <c r="AO958" s="24">
        <v>0.43280301228325802</v>
      </c>
      <c r="AP958" s="24">
        <f t="shared" si="1115"/>
        <v>0.56719698771674198</v>
      </c>
      <c r="AQ958" s="24">
        <v>0.32227746206991997</v>
      </c>
      <c r="AR958" s="24">
        <f t="shared" si="1116"/>
        <v>0.67772253793007997</v>
      </c>
      <c r="AS958" s="24">
        <f t="shared" si="1117"/>
        <v>0.36826023194383051</v>
      </c>
      <c r="AT958" s="25">
        <f t="shared" si="1162"/>
        <v>0.6317397680561696</v>
      </c>
      <c r="AU958" s="213">
        <v>0.40527592270938001</v>
      </c>
      <c r="AV958" s="213">
        <f t="shared" si="1118"/>
        <v>0.59472407729061993</v>
      </c>
      <c r="AW958" s="213">
        <v>0.45421441769318699</v>
      </c>
      <c r="AX958" s="213">
        <f t="shared" si="1167"/>
        <v>0.54578558230681296</v>
      </c>
      <c r="AY958" s="213">
        <v>0.35440081661891698</v>
      </c>
      <c r="AZ958" s="213">
        <f t="shared" si="1129"/>
        <v>0.64559918338108302</v>
      </c>
      <c r="BA958" s="213">
        <f t="shared" si="1120"/>
        <v>0.39312922775404258</v>
      </c>
      <c r="BB958" s="213">
        <f t="shared" si="1121"/>
        <v>0.60687077224595742</v>
      </c>
      <c r="BC958" s="38">
        <v>0.38340552063404898</v>
      </c>
      <c r="BD958" s="38">
        <f t="shared" si="1122"/>
        <v>0.61659447936595102</v>
      </c>
      <c r="BE958" s="38">
        <v>0.438038628186463</v>
      </c>
      <c r="BF958" s="38">
        <f t="shared" si="1122"/>
        <v>0.561961371813537</v>
      </c>
      <c r="BG958" s="38">
        <v>0.35561265974009698</v>
      </c>
      <c r="BH958" s="38">
        <f t="shared" si="1123"/>
        <v>0.64438734025990296</v>
      </c>
      <c r="BI958" s="38">
        <v>0.38318641935988629</v>
      </c>
      <c r="BJ958" s="38">
        <v>0.61681358064011371</v>
      </c>
      <c r="BK958" s="39">
        <v>0.37500399193344403</v>
      </c>
      <c r="BL958" s="39">
        <f t="shared" si="1124"/>
        <v>0.62499600806655597</v>
      </c>
      <c r="BM958" s="39">
        <v>0.42994921501956601</v>
      </c>
      <c r="BN958" s="39">
        <f t="shared" si="1125"/>
        <v>0.57005078498043393</v>
      </c>
      <c r="BO958" s="39">
        <v>0.34407673948730599</v>
      </c>
      <c r="BP958" s="39">
        <f t="shared" si="1113"/>
        <v>0.65592326051269401</v>
      </c>
      <c r="BQ958" s="39">
        <v>0.37341485711802858</v>
      </c>
      <c r="BR958" s="39">
        <f t="shared" si="1126"/>
        <v>0.62658514288197142</v>
      </c>
      <c r="BS958" s="48">
        <v>0.92867528061207938</v>
      </c>
      <c r="BT958" s="49">
        <v>7.1324719387920593E-2</v>
      </c>
      <c r="BU958" s="219"/>
      <c r="CP958" s="21"/>
      <c r="CR958" s="21"/>
      <c r="CS958" s="22"/>
      <c r="CT958" s="22"/>
    </row>
    <row r="959" spans="38:98" x14ac:dyDescent="0.25">
      <c r="AL959" s="6">
        <v>952</v>
      </c>
      <c r="AM959" s="24">
        <v>0.38884327267573698</v>
      </c>
      <c r="AN959" s="24">
        <f t="shared" si="1114"/>
        <v>0.61115672732426307</v>
      </c>
      <c r="AO959" s="24">
        <v>0.43301436895776102</v>
      </c>
      <c r="AP959" s="24">
        <f t="shared" si="1115"/>
        <v>0.56698563104223898</v>
      </c>
      <c r="AQ959" s="24">
        <v>0.322581326822732</v>
      </c>
      <c r="AR959" s="24">
        <f t="shared" si="1116"/>
        <v>0.677418673177268</v>
      </c>
      <c r="AS959" s="24">
        <f t="shared" si="1117"/>
        <v>0.36852212972822024</v>
      </c>
      <c r="AT959" s="25">
        <f t="shared" si="1162"/>
        <v>0.63147787027177982</v>
      </c>
      <c r="AU959" s="213">
        <v>0.40552116068701899</v>
      </c>
      <c r="AV959" s="213">
        <f t="shared" si="1118"/>
        <v>0.59447883931298096</v>
      </c>
      <c r="AW959" s="213">
        <v>0.45444824860456601</v>
      </c>
      <c r="AX959" s="213">
        <f t="shared" si="1167"/>
        <v>0.54555175139543399</v>
      </c>
      <c r="AY959" s="213">
        <v>0.35473120860381102</v>
      </c>
      <c r="AZ959" s="213">
        <f t="shared" si="1129"/>
        <v>0.64526879139618898</v>
      </c>
      <c r="BA959" s="213">
        <f t="shared" si="1120"/>
        <v>0.39341101294977909</v>
      </c>
      <c r="BB959" s="213">
        <f t="shared" si="1121"/>
        <v>0.6065889870502208</v>
      </c>
      <c r="BC959" s="38">
        <v>0.38364328836469902</v>
      </c>
      <c r="BD959" s="38">
        <f t="shared" si="1122"/>
        <v>0.61635671163530104</v>
      </c>
      <c r="BE959" s="38">
        <v>0.43826308340751002</v>
      </c>
      <c r="BF959" s="38">
        <f t="shared" si="1122"/>
        <v>0.56173691659248992</v>
      </c>
      <c r="BG959" s="38">
        <v>0.355949891389999</v>
      </c>
      <c r="BH959" s="38">
        <f t="shared" si="1123"/>
        <v>0.644050108610001</v>
      </c>
      <c r="BI959" s="38">
        <v>0.38346687861618356</v>
      </c>
      <c r="BJ959" s="38">
        <v>0.61653312138381655</v>
      </c>
      <c r="BK959" s="39">
        <v>0.375246344310604</v>
      </c>
      <c r="BL959" s="39">
        <f t="shared" si="1124"/>
        <v>0.624753655689396</v>
      </c>
      <c r="BM959" s="39">
        <v>0.43017490881950499</v>
      </c>
      <c r="BN959" s="39">
        <f t="shared" si="1125"/>
        <v>0.56982509118049496</v>
      </c>
      <c r="BO959" s="39">
        <v>0.34440233485142602</v>
      </c>
      <c r="BP959" s="39">
        <f t="shared" si="1113"/>
        <v>0.65559766514857398</v>
      </c>
      <c r="BQ959" s="39">
        <v>0.37369166979642937</v>
      </c>
      <c r="BR959" s="39">
        <f t="shared" si="1126"/>
        <v>0.62630833020357057</v>
      </c>
      <c r="BS959" s="48">
        <v>0.92874624877706113</v>
      </c>
      <c r="BT959" s="49">
        <v>7.1253751222938894E-2</v>
      </c>
      <c r="BU959" s="219"/>
      <c r="CP959" s="21"/>
      <c r="CR959" s="21"/>
      <c r="CS959" s="22"/>
      <c r="CT959" s="22"/>
    </row>
    <row r="960" spans="38:98" x14ac:dyDescent="0.25">
      <c r="AL960" s="6">
        <v>953</v>
      </c>
      <c r="AM960" s="24">
        <v>0.38908021180098201</v>
      </c>
      <c r="AN960" s="24">
        <f t="shared" si="1114"/>
        <v>0.61091978819901804</v>
      </c>
      <c r="AO960" s="24">
        <v>0.433225583218107</v>
      </c>
      <c r="AP960" s="24">
        <f t="shared" si="1115"/>
        <v>0.566774416781893</v>
      </c>
      <c r="AQ960" s="24">
        <v>0.32288505450440902</v>
      </c>
      <c r="AR960" s="24">
        <f t="shared" si="1116"/>
        <v>0.67711494549559093</v>
      </c>
      <c r="AS960" s="24">
        <f t="shared" si="1117"/>
        <v>0.36878387487049719</v>
      </c>
      <c r="AT960" s="25">
        <f t="shared" si="1162"/>
        <v>0.63121612512950276</v>
      </c>
      <c r="AU960" s="213">
        <v>0.40576623151077101</v>
      </c>
      <c r="AV960" s="213">
        <f t="shared" si="1118"/>
        <v>0.59423376848922893</v>
      </c>
      <c r="AW960" s="213">
        <v>0.45468192851296801</v>
      </c>
      <c r="AX960" s="213">
        <f t="shared" si="1167"/>
        <v>0.54531807148703204</v>
      </c>
      <c r="AY960" s="213">
        <v>0.35506144157594399</v>
      </c>
      <c r="AZ960" s="213">
        <f t="shared" si="1129"/>
        <v>0.64493855842405601</v>
      </c>
      <c r="BA960" s="213">
        <f t="shared" si="1120"/>
        <v>0.39369263845125591</v>
      </c>
      <c r="BB960" s="213">
        <f t="shared" si="1121"/>
        <v>0.60630736154874409</v>
      </c>
      <c r="BC960" s="38">
        <v>0.38388098880669003</v>
      </c>
      <c r="BD960" s="38">
        <f t="shared" si="1122"/>
        <v>0.61611901119330992</v>
      </c>
      <c r="BE960" s="38">
        <v>0.43848749113762198</v>
      </c>
      <c r="BF960" s="38">
        <f t="shared" si="1122"/>
        <v>0.56151250886237802</v>
      </c>
      <c r="BG960" s="38">
        <v>0.35628708811246801</v>
      </c>
      <c r="BH960" s="38">
        <f t="shared" si="1123"/>
        <v>0.64371291188753199</v>
      </c>
      <c r="BI960" s="38">
        <v>0.38374729002346231</v>
      </c>
      <c r="BJ960" s="38">
        <v>0.6162527099765378</v>
      </c>
      <c r="BK960" s="39">
        <v>0.375488766860537</v>
      </c>
      <c r="BL960" s="39">
        <f t="shared" si="1124"/>
        <v>0.624511233139463</v>
      </c>
      <c r="BM960" s="39">
        <v>0.43040057947376098</v>
      </c>
      <c r="BN960" s="39">
        <f t="shared" si="1125"/>
        <v>0.56959942052623902</v>
      </c>
      <c r="BO960" s="39">
        <v>0.34472789143455002</v>
      </c>
      <c r="BP960" s="39">
        <f t="shared" si="1113"/>
        <v>0.65527210856545004</v>
      </c>
      <c r="BQ960" s="39">
        <v>0.37396848106562453</v>
      </c>
      <c r="BR960" s="39">
        <f t="shared" si="1126"/>
        <v>0.62603151893437559</v>
      </c>
      <c r="BS960" s="48">
        <v>0.92881707747841724</v>
      </c>
      <c r="BT960" s="49">
        <v>7.11829225215828E-2</v>
      </c>
      <c r="BU960" s="219"/>
      <c r="CP960" s="21"/>
      <c r="CR960" s="21"/>
      <c r="CS960" s="22"/>
      <c r="CT960" s="22"/>
    </row>
    <row r="961" spans="38:98" x14ac:dyDescent="0.25">
      <c r="AL961" s="6">
        <v>954</v>
      </c>
      <c r="AM961" s="24">
        <v>0.38931696707208202</v>
      </c>
      <c r="AN961" s="24">
        <f t="shared" si="1114"/>
        <v>0.61068303292791803</v>
      </c>
      <c r="AO961" s="24">
        <v>0.43343665549795501</v>
      </c>
      <c r="AP961" s="24">
        <f t="shared" si="1115"/>
        <v>0.56656334450204504</v>
      </c>
      <c r="AQ961" s="24">
        <v>0.323188644808866</v>
      </c>
      <c r="AR961" s="24">
        <f t="shared" si="1116"/>
        <v>0.676811355191134</v>
      </c>
      <c r="AS961" s="24">
        <f t="shared" si="1117"/>
        <v>0.36904546716895348</v>
      </c>
      <c r="AT961" s="25">
        <f t="shared" si="1162"/>
        <v>0.63095453283104663</v>
      </c>
      <c r="AU961" s="213">
        <v>0.40601113539716699</v>
      </c>
      <c r="AV961" s="213">
        <f t="shared" si="1118"/>
        <v>0.59398886460283307</v>
      </c>
      <c r="AW961" s="213">
        <v>0.45491545771404601</v>
      </c>
      <c r="AX961" s="213">
        <f t="shared" si="1167"/>
        <v>0.54508454228595404</v>
      </c>
      <c r="AY961" s="213">
        <v>0.355391515341831</v>
      </c>
      <c r="AZ961" s="213">
        <f t="shared" si="1129"/>
        <v>0.644608484658169</v>
      </c>
      <c r="BA961" s="213">
        <f t="shared" si="1120"/>
        <v>0.39397410430459462</v>
      </c>
      <c r="BB961" s="213">
        <f t="shared" si="1121"/>
        <v>0.60602589569540544</v>
      </c>
      <c r="BC961" s="38">
        <v>0.38411862320796297</v>
      </c>
      <c r="BD961" s="38">
        <f t="shared" si="1122"/>
        <v>0.61588137679203703</v>
      </c>
      <c r="BE961" s="38">
        <v>0.438711852403466</v>
      </c>
      <c r="BF961" s="38">
        <f t="shared" si="1122"/>
        <v>0.561288147596534</v>
      </c>
      <c r="BG961" s="38">
        <v>0.35662425063992198</v>
      </c>
      <c r="BH961" s="38">
        <f t="shared" si="1123"/>
        <v>0.64337574936007802</v>
      </c>
      <c r="BI961" s="38">
        <v>0.38402765454162979</v>
      </c>
      <c r="BJ961" s="38">
        <v>0.61597234545837021</v>
      </c>
      <c r="BK961" s="39">
        <v>0.37573126165762399</v>
      </c>
      <c r="BL961" s="39">
        <f t="shared" si="1124"/>
        <v>0.62426873834237595</v>
      </c>
      <c r="BM961" s="39">
        <v>0.43062622801403699</v>
      </c>
      <c r="BN961" s="39">
        <f t="shared" si="1125"/>
        <v>0.56937377198596306</v>
      </c>
      <c r="BO961" s="39">
        <v>0.34505341003423101</v>
      </c>
      <c r="BP961" s="39">
        <f t="shared" si="1113"/>
        <v>0.65494658996576893</v>
      </c>
      <c r="BQ961" s="39">
        <v>0.3742452921728382</v>
      </c>
      <c r="BR961" s="39">
        <f t="shared" si="1126"/>
        <v>0.62575470782716169</v>
      </c>
      <c r="BS961" s="48">
        <v>0.9288877673288557</v>
      </c>
      <c r="BT961" s="49">
        <v>7.1112232671144304E-2</v>
      </c>
      <c r="BU961" s="219"/>
      <c r="CP961" s="21"/>
      <c r="CR961" s="21"/>
      <c r="CS961" s="22"/>
      <c r="CT961" s="22"/>
    </row>
    <row r="962" spans="38:98" x14ac:dyDescent="0.25">
      <c r="AL962" s="6">
        <v>955</v>
      </c>
      <c r="AM962" s="24">
        <v>0.38955353797081299</v>
      </c>
      <c r="AN962" s="24">
        <f t="shared" si="1114"/>
        <v>0.61044646202918695</v>
      </c>
      <c r="AO962" s="24">
        <v>0.433647586230962</v>
      </c>
      <c r="AP962" s="24">
        <f t="shared" si="1115"/>
        <v>0.566352413769038</v>
      </c>
      <c r="AQ962" s="24">
        <v>0.323492097430018</v>
      </c>
      <c r="AR962" s="24">
        <f t="shared" si="1116"/>
        <v>0.67650790256998206</v>
      </c>
      <c r="AS962" s="24">
        <f t="shared" si="1117"/>
        <v>0.36930690642188158</v>
      </c>
      <c r="AT962" s="25">
        <f t="shared" si="1162"/>
        <v>0.63069309357811854</v>
      </c>
      <c r="AU962" s="213">
        <v>0.40625587256273599</v>
      </c>
      <c r="AV962" s="213">
        <f t="shared" si="1118"/>
        <v>0.59374412743726401</v>
      </c>
      <c r="AW962" s="213">
        <v>0.455148836503457</v>
      </c>
      <c r="AX962" s="213">
        <f t="shared" si="1167"/>
        <v>0.54485116349654295</v>
      </c>
      <c r="AY962" s="213">
        <v>0.35572142970798898</v>
      </c>
      <c r="AZ962" s="213">
        <f t="shared" si="1129"/>
        <v>0.64427857029201108</v>
      </c>
      <c r="BA962" s="213">
        <f t="shared" si="1120"/>
        <v>0.39425541055591817</v>
      </c>
      <c r="BB962" s="213">
        <f t="shared" si="1121"/>
        <v>0.60574458944408183</v>
      </c>
      <c r="BC962" s="38">
        <v>0.384356192816456</v>
      </c>
      <c r="BD962" s="38">
        <f t="shared" si="1122"/>
        <v>0.61564380718354395</v>
      </c>
      <c r="BE962" s="38">
        <v>0.43893616823171</v>
      </c>
      <c r="BF962" s="38">
        <f t="shared" si="1122"/>
        <v>0.56106383176829</v>
      </c>
      <c r="BG962" s="38">
        <v>0.35696137970478098</v>
      </c>
      <c r="BH962" s="38">
        <f t="shared" si="1123"/>
        <v>0.64303862029521897</v>
      </c>
      <c r="BI962" s="38">
        <v>0.38430797313059389</v>
      </c>
      <c r="BJ962" s="38">
        <v>0.61569202686940605</v>
      </c>
      <c r="BK962" s="39">
        <v>0.37597383077624702</v>
      </c>
      <c r="BL962" s="39">
        <f t="shared" si="1124"/>
        <v>0.62402616922375298</v>
      </c>
      <c r="BM962" s="39">
        <v>0.43085185547203603</v>
      </c>
      <c r="BN962" s="39">
        <f t="shared" si="1125"/>
        <v>0.56914814452796403</v>
      </c>
      <c r="BO962" s="39">
        <v>0.34537889144802397</v>
      </c>
      <c r="BP962" s="39">
        <f t="shared" si="1113"/>
        <v>0.65462110855197597</v>
      </c>
      <c r="BQ962" s="39">
        <v>0.37452210436529587</v>
      </c>
      <c r="BR962" s="39">
        <f t="shared" si="1126"/>
        <v>0.62547789563470413</v>
      </c>
      <c r="BS962" s="48">
        <v>0.92895831894108416</v>
      </c>
      <c r="BT962" s="49">
        <v>7.1041681058915798E-2</v>
      </c>
      <c r="BU962" s="219"/>
      <c r="CP962" s="21"/>
      <c r="CR962" s="21"/>
      <c r="CS962" s="22"/>
      <c r="CT962" s="22"/>
    </row>
    <row r="963" spans="38:98" x14ac:dyDescent="0.25">
      <c r="AL963" s="6">
        <v>956</v>
      </c>
      <c r="AM963" s="24">
        <v>0.38978992397895101</v>
      </c>
      <c r="AN963" s="24">
        <f t="shared" si="1114"/>
        <v>0.61021007602104893</v>
      </c>
      <c r="AO963" s="24">
        <v>0.43385837585078801</v>
      </c>
      <c r="AP963" s="24">
        <f t="shared" si="1115"/>
        <v>0.56614162414921199</v>
      </c>
      <c r="AQ963" s="24">
        <v>0.32379541206177997</v>
      </c>
      <c r="AR963" s="24">
        <f t="shared" si="1116"/>
        <v>0.67620458793822003</v>
      </c>
      <c r="AS963" s="24">
        <f t="shared" si="1117"/>
        <v>0.36956819242757488</v>
      </c>
      <c r="AT963" s="25">
        <f t="shared" si="1162"/>
        <v>0.63043180757242512</v>
      </c>
      <c r="AU963" s="213">
        <v>0.40650044322401102</v>
      </c>
      <c r="AV963" s="213">
        <f t="shared" si="1118"/>
        <v>0.59349955677598898</v>
      </c>
      <c r="AW963" s="213">
        <v>0.45538206517685498</v>
      </c>
      <c r="AX963" s="213">
        <f t="shared" si="1167"/>
        <v>0.54461793482314502</v>
      </c>
      <c r="AY963" s="213">
        <v>0.35605118448093398</v>
      </c>
      <c r="AZ963" s="213">
        <f t="shared" si="1129"/>
        <v>0.64394881551906602</v>
      </c>
      <c r="BA963" s="213">
        <f t="shared" si="1120"/>
        <v>0.39453655725134973</v>
      </c>
      <c r="BB963" s="213">
        <f t="shared" si="1121"/>
        <v>0.60546344274865027</v>
      </c>
      <c r="BC963" s="38">
        <v>0.38459369888010703</v>
      </c>
      <c r="BD963" s="38">
        <f t="shared" si="1122"/>
        <v>0.61540630111989292</v>
      </c>
      <c r="BE963" s="38">
        <v>0.43916043964902102</v>
      </c>
      <c r="BF963" s="38">
        <f t="shared" si="1122"/>
        <v>0.56083956035097904</v>
      </c>
      <c r="BG963" s="38">
        <v>0.35729847603946402</v>
      </c>
      <c r="BH963" s="38">
        <f t="shared" si="1123"/>
        <v>0.64270152396053604</v>
      </c>
      <c r="BI963" s="38">
        <v>0.38458824675026149</v>
      </c>
      <c r="BJ963" s="38">
        <v>0.61541175324973851</v>
      </c>
      <c r="BK963" s="39">
        <v>0.37621647629078597</v>
      </c>
      <c r="BL963" s="39">
        <f t="shared" si="1124"/>
        <v>0.62378352370921397</v>
      </c>
      <c r="BM963" s="39">
        <v>0.43107746287946302</v>
      </c>
      <c r="BN963" s="39">
        <f t="shared" si="1125"/>
        <v>0.56892253712053698</v>
      </c>
      <c r="BO963" s="39">
        <v>0.34570433647347998</v>
      </c>
      <c r="BP963" s="39">
        <f t="shared" si="1113"/>
        <v>0.65429566352652002</v>
      </c>
      <c r="BQ963" s="39">
        <v>0.37479891889022099</v>
      </c>
      <c r="BR963" s="39">
        <f t="shared" si="1126"/>
        <v>0.62520108110977912</v>
      </c>
      <c r="BS963" s="48">
        <v>0.92902873292781041</v>
      </c>
      <c r="BT963" s="49">
        <v>7.0971267072189606E-2</v>
      </c>
      <c r="BU963" s="219"/>
      <c r="CP963" s="21"/>
      <c r="CR963" s="21"/>
      <c r="CS963" s="22"/>
      <c r="CT963" s="22"/>
    </row>
    <row r="964" spans="38:98" x14ac:dyDescent="0.25">
      <c r="AL964" s="6">
        <v>957</v>
      </c>
      <c r="AM964" s="24">
        <v>0.39002612457827202</v>
      </c>
      <c r="AN964" s="24">
        <f t="shared" si="1114"/>
        <v>0.60997387542172798</v>
      </c>
      <c r="AO964" s="24">
        <v>0.434069024791089</v>
      </c>
      <c r="AP964" s="24">
        <f t="shared" si="1115"/>
        <v>0.565930975208911</v>
      </c>
      <c r="AQ964" s="24">
        <v>0.32409858839806899</v>
      </c>
      <c r="AR964" s="24">
        <f t="shared" si="1116"/>
        <v>0.67590141160193107</v>
      </c>
      <c r="AS964" s="24">
        <f t="shared" si="1117"/>
        <v>0.36982932498432652</v>
      </c>
      <c r="AT964" s="25">
        <f t="shared" si="1162"/>
        <v>0.63017067501567348</v>
      </c>
      <c r="AU964" s="213">
        <v>0.406744847597521</v>
      </c>
      <c r="AV964" s="213">
        <f t="shared" si="1118"/>
        <v>0.59325515240247895</v>
      </c>
      <c r="AW964" s="213">
        <v>0.455615144029896</v>
      </c>
      <c r="AX964" s="213">
        <f t="shared" si="1167"/>
        <v>0.544384855970104</v>
      </c>
      <c r="AY964" s="213">
        <v>0.356380779467183</v>
      </c>
      <c r="AZ964" s="213">
        <f t="shared" si="1129"/>
        <v>0.64361922053281706</v>
      </c>
      <c r="BA964" s="213">
        <f t="shared" si="1120"/>
        <v>0.39481754443701178</v>
      </c>
      <c r="BB964" s="213">
        <f t="shared" si="1121"/>
        <v>0.60518245556298833</v>
      </c>
      <c r="BC964" s="38">
        <v>0.38483114264685597</v>
      </c>
      <c r="BD964" s="38">
        <f t="shared" si="1122"/>
        <v>0.61516885735314397</v>
      </c>
      <c r="BE964" s="38">
        <v>0.43938466768206802</v>
      </c>
      <c r="BF964" s="38">
        <f t="shared" si="1122"/>
        <v>0.56061533231793192</v>
      </c>
      <c r="BG964" s="38">
        <v>0.35763554037639</v>
      </c>
      <c r="BH964" s="38">
        <f t="shared" si="1123"/>
        <v>0.64236445962361</v>
      </c>
      <c r="BI964" s="38">
        <v>0.38486847636054039</v>
      </c>
      <c r="BJ964" s="38">
        <v>0.61513152363945955</v>
      </c>
      <c r="BK964" s="39">
        <v>0.37645920027562402</v>
      </c>
      <c r="BL964" s="39">
        <f t="shared" si="1124"/>
        <v>0.62354079972437604</v>
      </c>
      <c r="BM964" s="39">
        <v>0.43130305126801999</v>
      </c>
      <c r="BN964" s="39">
        <f t="shared" si="1125"/>
        <v>0.56869694873197996</v>
      </c>
      <c r="BO964" s="39">
        <v>0.346029745908154</v>
      </c>
      <c r="BP964" s="39">
        <f t="shared" si="1113"/>
        <v>0.65397025409184595</v>
      </c>
      <c r="BQ964" s="39">
        <v>0.37507573699483887</v>
      </c>
      <c r="BR964" s="39">
        <f t="shared" si="1126"/>
        <v>0.62492426300516113</v>
      </c>
      <c r="BS964" s="48">
        <v>0.92909900990174221</v>
      </c>
      <c r="BT964" s="49">
        <v>7.0900990098257802E-2</v>
      </c>
      <c r="BU964" s="219"/>
      <c r="CP964" s="21"/>
      <c r="CR964" s="21"/>
      <c r="CS964" s="22"/>
      <c r="CT964" s="22"/>
    </row>
    <row r="965" spans="38:98" x14ac:dyDescent="0.25">
      <c r="AL965" s="6">
        <v>958</v>
      </c>
      <c r="AM965" s="24">
        <v>0.39026213925054898</v>
      </c>
      <c r="AN965" s="24">
        <f t="shared" si="1114"/>
        <v>0.60973786074945102</v>
      </c>
      <c r="AO965" s="24">
        <v>0.43427953348552301</v>
      </c>
      <c r="AP965" s="24">
        <f t="shared" si="1115"/>
        <v>0.56572046651447705</v>
      </c>
      <c r="AQ965" s="24">
        <v>0.32440162613279899</v>
      </c>
      <c r="AR965" s="24">
        <f t="shared" si="1116"/>
        <v>0.67559837386720101</v>
      </c>
      <c r="AS965" s="24">
        <f t="shared" si="1117"/>
        <v>0.37009030389042802</v>
      </c>
      <c r="AT965" s="25">
        <f t="shared" si="1162"/>
        <v>0.62990969610957204</v>
      </c>
      <c r="AU965" s="213">
        <v>0.40698908589979599</v>
      </c>
      <c r="AV965" s="213">
        <f t="shared" si="1118"/>
        <v>0.59301091410020401</v>
      </c>
      <c r="AW965" s="213">
        <v>0.45584807335823502</v>
      </c>
      <c r="AX965" s="213">
        <f t="shared" si="1167"/>
        <v>0.54415192664176493</v>
      </c>
      <c r="AY965" s="213">
        <v>0.35671021447325002</v>
      </c>
      <c r="AZ965" s="213">
        <f t="shared" si="1129"/>
        <v>0.64328978552674998</v>
      </c>
      <c r="BA965" s="213">
        <f t="shared" si="1120"/>
        <v>0.39509837215902577</v>
      </c>
      <c r="BB965" s="213">
        <f t="shared" si="1121"/>
        <v>0.60490162784097423</v>
      </c>
      <c r="BC965" s="38">
        <v>0.38506852536464198</v>
      </c>
      <c r="BD965" s="38">
        <f t="shared" si="1122"/>
        <v>0.61493147463535802</v>
      </c>
      <c r="BE965" s="38">
        <v>0.43960885335751698</v>
      </c>
      <c r="BF965" s="38">
        <f t="shared" si="1122"/>
        <v>0.56039114664248302</v>
      </c>
      <c r="BG965" s="38">
        <v>0.357972573447978</v>
      </c>
      <c r="BH965" s="38">
        <f t="shared" si="1123"/>
        <v>0.64202742655202205</v>
      </c>
      <c r="BI965" s="38">
        <v>0.38514866292133781</v>
      </c>
      <c r="BJ965" s="38">
        <v>0.61485133707866224</v>
      </c>
      <c r="BK965" s="39">
        <v>0.37670200480514299</v>
      </c>
      <c r="BL965" s="39">
        <f t="shared" si="1124"/>
        <v>0.62329799519485696</v>
      </c>
      <c r="BM965" s="39">
        <v>0.43152862166941203</v>
      </c>
      <c r="BN965" s="39">
        <f t="shared" si="1125"/>
        <v>0.56847137833058792</v>
      </c>
      <c r="BO965" s="39">
        <v>0.34635512054959899</v>
      </c>
      <c r="BP965" s="39">
        <f t="shared" si="1113"/>
        <v>0.65364487945040106</v>
      </c>
      <c r="BQ965" s="39">
        <v>0.37535255992637462</v>
      </c>
      <c r="BR965" s="39">
        <f t="shared" si="1126"/>
        <v>0.62464744007362549</v>
      </c>
      <c r="BS965" s="48">
        <v>0.92916915047558724</v>
      </c>
      <c r="BT965" s="49">
        <v>7.0830849524412806E-2</v>
      </c>
      <c r="BU965" s="219"/>
      <c r="CP965" s="21"/>
      <c r="CR965" s="21"/>
      <c r="CS965" s="22"/>
      <c r="CT965" s="22"/>
    </row>
    <row r="966" spans="38:98" x14ac:dyDescent="0.25">
      <c r="AL966" s="6">
        <v>959</v>
      </c>
      <c r="AM966" s="24">
        <v>0.39049796747755999</v>
      </c>
      <c r="AN966" s="24">
        <f t="shared" si="1114"/>
        <v>0.60950203252244006</v>
      </c>
      <c r="AO966" s="24">
        <v>0.43448990236774898</v>
      </c>
      <c r="AP966" s="24">
        <f t="shared" si="1115"/>
        <v>0.56551009763225102</v>
      </c>
      <c r="AQ966" s="24">
        <v>0.324704524959886</v>
      </c>
      <c r="AR966" s="24">
        <f t="shared" si="1116"/>
        <v>0.675295475040114</v>
      </c>
      <c r="AS966" s="24">
        <f t="shared" si="1117"/>
        <v>0.37035112894417344</v>
      </c>
      <c r="AT966" s="25">
        <f t="shared" si="1162"/>
        <v>0.62964887105582656</v>
      </c>
      <c r="AU966" s="213">
        <v>0.40723315834736701</v>
      </c>
      <c r="AV966" s="213">
        <f t="shared" si="1118"/>
        <v>0.59276684165263305</v>
      </c>
      <c r="AW966" s="213">
        <v>0.45608085345752702</v>
      </c>
      <c r="AX966" s="213">
        <f t="shared" si="1167"/>
        <v>0.54391914654247298</v>
      </c>
      <c r="AY966" s="213">
        <v>0.35703948930565399</v>
      </c>
      <c r="AZ966" s="213">
        <f t="shared" si="1129"/>
        <v>0.64296051069434601</v>
      </c>
      <c r="BA966" s="213">
        <f t="shared" si="1120"/>
        <v>0.39537904046351585</v>
      </c>
      <c r="BB966" s="213">
        <f t="shared" si="1121"/>
        <v>0.6046209595364842</v>
      </c>
      <c r="BC966" s="38">
        <v>0.38530584828140302</v>
      </c>
      <c r="BD966" s="38">
        <f t="shared" si="1122"/>
        <v>0.61469415171859698</v>
      </c>
      <c r="BE966" s="38">
        <v>0.43983299770203599</v>
      </c>
      <c r="BF966" s="38">
        <f t="shared" si="1122"/>
        <v>0.56016700229796401</v>
      </c>
      <c r="BG966" s="38">
        <v>0.35830957598664598</v>
      </c>
      <c r="BH966" s="38">
        <f t="shared" si="1123"/>
        <v>0.64169042401335408</v>
      </c>
      <c r="BI966" s="38">
        <v>0.38542880739256036</v>
      </c>
      <c r="BJ966" s="38">
        <v>0.61457119260743975</v>
      </c>
      <c r="BK966" s="39">
        <v>0.37694489195372299</v>
      </c>
      <c r="BL966" s="39">
        <f t="shared" si="1124"/>
        <v>0.62305510804627695</v>
      </c>
      <c r="BM966" s="39">
        <v>0.43175417511534198</v>
      </c>
      <c r="BN966" s="39">
        <f t="shared" si="1125"/>
        <v>0.56824582488465802</v>
      </c>
      <c r="BO966" s="39">
        <v>0.346680461195367</v>
      </c>
      <c r="BP966" s="39">
        <f t="shared" si="1113"/>
        <v>0.653319538804633</v>
      </c>
      <c r="BQ966" s="39">
        <v>0.37562938893205167</v>
      </c>
      <c r="BR966" s="39">
        <f t="shared" si="1126"/>
        <v>0.62437061106794844</v>
      </c>
      <c r="BS966" s="48">
        <v>0.92923915526205314</v>
      </c>
      <c r="BT966" s="49">
        <v>7.0760844737946901E-2</v>
      </c>
      <c r="BU966" s="219"/>
      <c r="CP966" s="21"/>
      <c r="CR966" s="21"/>
      <c r="CS966" s="22"/>
      <c r="CT966" s="22"/>
    </row>
    <row r="967" spans="38:98" x14ac:dyDescent="0.25">
      <c r="AL967" s="6">
        <v>960</v>
      </c>
      <c r="AM967" s="24">
        <v>0.39073360874107899</v>
      </c>
      <c r="AN967" s="24">
        <f t="shared" si="1114"/>
        <v>0.60926639125892101</v>
      </c>
      <c r="AO967" s="24">
        <v>0.43470013187142498</v>
      </c>
      <c r="AP967" s="24">
        <f t="shared" si="1115"/>
        <v>0.56529986812857502</v>
      </c>
      <c r="AQ967" s="24">
        <v>0.32500728457324601</v>
      </c>
      <c r="AR967" s="24">
        <f t="shared" si="1116"/>
        <v>0.67499271542675399</v>
      </c>
      <c r="AS967" s="24">
        <f t="shared" si="1117"/>
        <v>0.3706117999438554</v>
      </c>
      <c r="AT967" s="25">
        <f t="shared" si="1162"/>
        <v>0.6293882000561446</v>
      </c>
      <c r="AU967" s="213">
        <v>0.40747706515676402</v>
      </c>
      <c r="AV967" s="213">
        <f t="shared" si="1118"/>
        <v>0.59252293484323593</v>
      </c>
      <c r="AW967" s="213">
        <v>0.45631348462342702</v>
      </c>
      <c r="AX967" s="213">
        <f t="shared" si="1167"/>
        <v>0.54368651537657298</v>
      </c>
      <c r="AY967" s="213">
        <v>0.35736860377090801</v>
      </c>
      <c r="AZ967" s="213">
        <f t="shared" si="1129"/>
        <v>0.64263139622909193</v>
      </c>
      <c r="BA967" s="213">
        <f t="shared" si="1120"/>
        <v>0.39565954939660275</v>
      </c>
      <c r="BB967" s="213">
        <f t="shared" si="1121"/>
        <v>0.60434045060339725</v>
      </c>
      <c r="BC967" s="38">
        <v>0.38554311264507901</v>
      </c>
      <c r="BD967" s="38">
        <f t="shared" si="1122"/>
        <v>0.61445688735492099</v>
      </c>
      <c r="BE967" s="38">
        <v>0.44005710174229301</v>
      </c>
      <c r="BF967" s="38">
        <f t="shared" si="1122"/>
        <v>0.55994289825770704</v>
      </c>
      <c r="BG967" s="38">
        <v>0.358646548724814</v>
      </c>
      <c r="BH967" s="38">
        <f t="shared" si="1123"/>
        <v>0.64135345127518595</v>
      </c>
      <c r="BI967" s="38">
        <v>0.38570891073411628</v>
      </c>
      <c r="BJ967" s="38">
        <v>0.61429108926588372</v>
      </c>
      <c r="BK967" s="39">
        <v>0.37718786379574598</v>
      </c>
      <c r="BL967" s="39">
        <f t="shared" si="1124"/>
        <v>0.62281213620425402</v>
      </c>
      <c r="BM967" s="39">
        <v>0.431979712637514</v>
      </c>
      <c r="BN967" s="39">
        <f t="shared" si="1125"/>
        <v>0.568020287362486</v>
      </c>
      <c r="BO967" s="39">
        <v>0.34700576864301302</v>
      </c>
      <c r="BP967" s="39">
        <f t="shared" si="1113"/>
        <v>0.65299423135698698</v>
      </c>
      <c r="BQ967" s="39">
        <v>0.37590622525909545</v>
      </c>
      <c r="BR967" s="39">
        <f t="shared" si="1126"/>
        <v>0.62409377474090455</v>
      </c>
      <c r="BS967" s="48">
        <v>0.9293090248738477</v>
      </c>
      <c r="BT967" s="49">
        <v>7.06909751261523E-2</v>
      </c>
      <c r="BU967" s="219"/>
      <c r="CP967" s="21"/>
      <c r="CR967" s="21"/>
      <c r="CS967" s="22"/>
      <c r="CT967" s="22"/>
    </row>
    <row r="968" spans="38:98" x14ac:dyDescent="0.25">
      <c r="AL968" s="6">
        <v>961</v>
      </c>
      <c r="AM968" s="24">
        <v>0.39096906252288199</v>
      </c>
      <c r="AN968" s="24">
        <f t="shared" si="1114"/>
        <v>0.60903093747711801</v>
      </c>
      <c r="AO968" s="24">
        <v>0.43491022243020799</v>
      </c>
      <c r="AP968" s="24">
        <f t="shared" si="1115"/>
        <v>0.56508977756979206</v>
      </c>
      <c r="AQ968" s="24">
        <v>0.32530990466679299</v>
      </c>
      <c r="AR968" s="24">
        <f t="shared" si="1116"/>
        <v>0.67469009533320701</v>
      </c>
      <c r="AS968" s="24">
        <f t="shared" si="1117"/>
        <v>0.37087231668776605</v>
      </c>
      <c r="AT968" s="25">
        <f t="shared" si="1162"/>
        <v>0.62912768331223401</v>
      </c>
      <c r="AU968" s="213">
        <v>0.40772080654451798</v>
      </c>
      <c r="AV968" s="213">
        <f t="shared" si="1118"/>
        <v>0.59227919345548208</v>
      </c>
      <c r="AW968" s="213">
        <v>0.45654596715159002</v>
      </c>
      <c r="AX968" s="213">
        <f t="shared" si="1167"/>
        <v>0.54345403284840998</v>
      </c>
      <c r="AY968" s="213">
        <v>0.35769755767553102</v>
      </c>
      <c r="AZ968" s="213">
        <f t="shared" si="1129"/>
        <v>0.64230244232446898</v>
      </c>
      <c r="BA968" s="213">
        <f t="shared" si="1120"/>
        <v>0.39593989900441057</v>
      </c>
      <c r="BB968" s="213">
        <f t="shared" si="1121"/>
        <v>0.60406010099558949</v>
      </c>
      <c r="BC968" s="38">
        <v>0.38578031970360699</v>
      </c>
      <c r="BD968" s="38">
        <f t="shared" si="1122"/>
        <v>0.61421968029639307</v>
      </c>
      <c r="BE968" s="38">
        <v>0.44028116650495402</v>
      </c>
      <c r="BF968" s="38">
        <f t="shared" si="1122"/>
        <v>0.55971883349504603</v>
      </c>
      <c r="BG968" s="38">
        <v>0.35898349239490202</v>
      </c>
      <c r="BH968" s="38">
        <f t="shared" si="1123"/>
        <v>0.64101650760509798</v>
      </c>
      <c r="BI968" s="38">
        <v>0.38598897390591252</v>
      </c>
      <c r="BJ968" s="38">
        <v>0.61401102609408742</v>
      </c>
      <c r="BK968" s="39">
        <v>0.377430922405594</v>
      </c>
      <c r="BL968" s="39">
        <f t="shared" si="1124"/>
        <v>0.62256907759440594</v>
      </c>
      <c r="BM968" s="39">
        <v>0.43220523526763099</v>
      </c>
      <c r="BN968" s="39">
        <f t="shared" si="1125"/>
        <v>0.56779476473236901</v>
      </c>
      <c r="BO968" s="39">
        <v>0.34733104369008999</v>
      </c>
      <c r="BP968" s="39">
        <f t="shared" ref="BP968:BP1007" si="1168">1-BO968</f>
        <v>0.65266895630990995</v>
      </c>
      <c r="BQ968" s="39">
        <v>0.37618307015473068</v>
      </c>
      <c r="BR968" s="39">
        <f t="shared" si="1126"/>
        <v>0.62381692984526937</v>
      </c>
      <c r="BS968" s="48">
        <v>0.9293787599236788</v>
      </c>
      <c r="BT968" s="49">
        <v>7.0621240076321201E-2</v>
      </c>
      <c r="BU968" s="219"/>
      <c r="CP968" s="21"/>
      <c r="CR968" s="21"/>
      <c r="CS968" s="22"/>
      <c r="CT968" s="22"/>
    </row>
    <row r="969" spans="38:98" x14ac:dyDescent="0.25">
      <c r="AL969" s="6">
        <v>962</v>
      </c>
      <c r="AM969" s="24">
        <v>0.391204328304743</v>
      </c>
      <c r="AN969" s="24">
        <f t="shared" ref="AN969:AN1007" si="1169">1-AM969</f>
        <v>0.60879567169525695</v>
      </c>
      <c r="AO969" s="24">
        <v>0.43512017447775603</v>
      </c>
      <c r="AP969" s="24">
        <f t="shared" ref="AP969:AP1007" si="1170">1-AO969</f>
        <v>0.56487982552224403</v>
      </c>
      <c r="AQ969" s="24">
        <v>0.325612384934443</v>
      </c>
      <c r="AR969" s="24">
        <f t="shared" ref="AR969:AR1007" si="1171">1-AQ969</f>
        <v>0.674387615065557</v>
      </c>
      <c r="AS969" s="24">
        <f t="shared" ref="AS969:AS1007" si="1172">(AO969*0.23)+(AM969*0.31)+(AQ969*0.46)</f>
        <v>0.37113267897419799</v>
      </c>
      <c r="AT969" s="25">
        <f t="shared" si="1162"/>
        <v>0.62886732102580201</v>
      </c>
      <c r="AU969" s="213">
        <v>0.40796438272716001</v>
      </c>
      <c r="AV969" s="213">
        <f t="shared" ref="AV969:AV1007" si="1173">1-AU969</f>
        <v>0.59203561727284004</v>
      </c>
      <c r="AW969" s="213">
        <v>0.456778301337672</v>
      </c>
      <c r="AX969" s="213">
        <f t="shared" si="1167"/>
        <v>0.54322169866232795</v>
      </c>
      <c r="AY969" s="213">
        <v>0.35802635082603701</v>
      </c>
      <c r="AZ969" s="213">
        <f t="shared" si="1129"/>
        <v>0.64197364917396293</v>
      </c>
      <c r="BA969" s="213">
        <f t="shared" ref="BA969:BA1007" si="1174">(AW969*0.23)+(AU969*0.31)+(AY969*0.46)</f>
        <v>0.39622008933306119</v>
      </c>
      <c r="BB969" s="213">
        <f t="shared" ref="BB969:BB1007" si="1175">(AX969*0.23)+(AV969*0.31)+(AZ969*0.46)</f>
        <v>0.60377991066693881</v>
      </c>
      <c r="BC969" s="38">
        <v>0.38601747070492798</v>
      </c>
      <c r="BD969" s="38">
        <f t="shared" ref="BD969:BF1007" si="1176">1-BC969</f>
        <v>0.61398252929507202</v>
      </c>
      <c r="BE969" s="38">
        <v>0.440505193016688</v>
      </c>
      <c r="BF969" s="38">
        <f t="shared" si="1176"/>
        <v>0.559494806983312</v>
      </c>
      <c r="BG969" s="38">
        <v>0.359320407729327</v>
      </c>
      <c r="BH969" s="38">
        <f t="shared" ref="BH969:BH1007" si="1177">1-BG969</f>
        <v>0.64067959227067295</v>
      </c>
      <c r="BI969" s="38">
        <v>0.38626899786785629</v>
      </c>
      <c r="BJ969" s="38">
        <v>0.6137310021321436</v>
      </c>
      <c r="BK969" s="39">
        <v>0.37767406985764901</v>
      </c>
      <c r="BL969" s="39">
        <f t="shared" ref="BL969:BL1007" si="1178">1-BK969</f>
        <v>0.62232593014235094</v>
      </c>
      <c r="BM969" s="39">
        <v>0.43243074403739601</v>
      </c>
      <c r="BN969" s="39">
        <f t="shared" ref="BN969:BN1007" si="1179">1-BM969</f>
        <v>0.56756925596260399</v>
      </c>
      <c r="BO969" s="39">
        <v>0.34765628713414998</v>
      </c>
      <c r="BP969" s="39">
        <f t="shared" si="1168"/>
        <v>0.65234371286585002</v>
      </c>
      <c r="BQ969" s="39">
        <v>0.37645992486618124</v>
      </c>
      <c r="BR969" s="39">
        <f t="shared" ref="BR969:BR1007" si="1180">(BN969*0.23)+(BL969*0.31)+(BP969*0.46)</f>
        <v>0.62354007513381871</v>
      </c>
      <c r="BS969" s="48">
        <v>0.92944836102425399</v>
      </c>
      <c r="BT969" s="49">
        <v>7.0551638975745998E-2</v>
      </c>
      <c r="BU969" s="219"/>
      <c r="CP969" s="21"/>
      <c r="CR969" s="21"/>
      <c r="CS969" s="22"/>
      <c r="CT969" s="22"/>
    </row>
    <row r="970" spans="38:98" x14ac:dyDescent="0.25">
      <c r="AL970" s="6">
        <v>963</v>
      </c>
      <c r="AM970" s="24">
        <v>0.39143940556843998</v>
      </c>
      <c r="AN970" s="24">
        <f t="shared" si="1169"/>
        <v>0.60856059443155996</v>
      </c>
      <c r="AO970" s="24">
        <v>0.43532998844772702</v>
      </c>
      <c r="AP970" s="24">
        <f t="shared" si="1170"/>
        <v>0.56467001155227292</v>
      </c>
      <c r="AQ970" s="24">
        <v>0.32591472507011199</v>
      </c>
      <c r="AR970" s="24">
        <f t="shared" si="1171"/>
        <v>0.67408527492988801</v>
      </c>
      <c r="AS970" s="24">
        <f t="shared" si="1172"/>
        <v>0.37139288660144515</v>
      </c>
      <c r="AT970" s="25">
        <f t="shared" si="1162"/>
        <v>0.62860711339855491</v>
      </c>
      <c r="AU970" s="213">
        <v>0.40820779392121898</v>
      </c>
      <c r="AV970" s="213">
        <f t="shared" si="1173"/>
        <v>0.59179220607878102</v>
      </c>
      <c r="AW970" s="213">
        <v>0.45701048747732897</v>
      </c>
      <c r="AX970" s="213">
        <f t="shared" si="1167"/>
        <v>0.54298951252267103</v>
      </c>
      <c r="AY970" s="213">
        <v>0.35835498302894397</v>
      </c>
      <c r="AZ970" s="213">
        <f t="shared" si="1129"/>
        <v>0.64164501697105603</v>
      </c>
      <c r="BA970" s="213">
        <f t="shared" si="1174"/>
        <v>0.39650012042867777</v>
      </c>
      <c r="BB970" s="213">
        <f t="shared" si="1175"/>
        <v>0.60349987957132223</v>
      </c>
      <c r="BC970" s="38">
        <v>0.38625456689697901</v>
      </c>
      <c r="BD970" s="38">
        <f t="shared" si="1176"/>
        <v>0.61374543310302099</v>
      </c>
      <c r="BE970" s="38">
        <v>0.44072918230416203</v>
      </c>
      <c r="BF970" s="38">
        <f t="shared" si="1176"/>
        <v>0.55927081769583797</v>
      </c>
      <c r="BG970" s="38">
        <v>0.35965729546051001</v>
      </c>
      <c r="BH970" s="38">
        <f t="shared" si="1177"/>
        <v>0.64034270453949005</v>
      </c>
      <c r="BI970" s="38">
        <v>0.38654898357985534</v>
      </c>
      <c r="BJ970" s="38">
        <v>0.61345101642014466</v>
      </c>
      <c r="BK970" s="39">
        <v>0.37791730822629099</v>
      </c>
      <c r="BL970" s="39">
        <f t="shared" si="1178"/>
        <v>0.62208269177370901</v>
      </c>
      <c r="BM970" s="39">
        <v>0.43265623997851499</v>
      </c>
      <c r="BN970" s="39">
        <f t="shared" si="1179"/>
        <v>0.56734376002148501</v>
      </c>
      <c r="BO970" s="39">
        <v>0.347981499772748</v>
      </c>
      <c r="BP970" s="39">
        <f t="shared" si="1168"/>
        <v>0.65201850022725205</v>
      </c>
      <c r="BQ970" s="39">
        <v>0.37673679064067278</v>
      </c>
      <c r="BR970" s="39">
        <f t="shared" si="1180"/>
        <v>0.62326320935932733</v>
      </c>
      <c r="BS970" s="48">
        <v>0.92951782878828115</v>
      </c>
      <c r="BT970" s="49">
        <v>7.0482171211718805E-2</v>
      </c>
      <c r="BU970" s="219"/>
      <c r="CP970" s="21"/>
      <c r="CR970" s="21"/>
      <c r="CS970" s="22"/>
      <c r="CT970" s="22"/>
    </row>
    <row r="971" spans="38:98" x14ac:dyDescent="0.25">
      <c r="AL971" s="6">
        <v>964</v>
      </c>
      <c r="AM971" s="24">
        <v>0.39167429379574598</v>
      </c>
      <c r="AN971" s="24">
        <f t="shared" si="1169"/>
        <v>0.60832570620425397</v>
      </c>
      <c r="AO971" s="24">
        <v>0.43553966477377998</v>
      </c>
      <c r="AP971" s="24">
        <f t="shared" si="1170"/>
        <v>0.56446033522622008</v>
      </c>
      <c r="AQ971" s="24">
        <v>0.32621692476771602</v>
      </c>
      <c r="AR971" s="24">
        <f t="shared" si="1171"/>
        <v>0.67378307523228398</v>
      </c>
      <c r="AS971" s="24">
        <f t="shared" si="1172"/>
        <v>0.37165293936780003</v>
      </c>
      <c r="AT971" s="25">
        <f t="shared" si="1162"/>
        <v>0.62834706063219992</v>
      </c>
      <c r="AU971" s="213">
        <v>0.40845104034322699</v>
      </c>
      <c r="AV971" s="213">
        <f t="shared" si="1173"/>
        <v>0.59154895965677301</v>
      </c>
      <c r="AW971" s="213">
        <v>0.457242525866214</v>
      </c>
      <c r="AX971" s="213">
        <f t="shared" si="1167"/>
        <v>0.54275747413378594</v>
      </c>
      <c r="AY971" s="213">
        <v>0.35868345409076702</v>
      </c>
      <c r="AZ971" s="213">
        <f t="shared" ref="AZ971:AZ1007" si="1181">1-AY971</f>
        <v>0.64131654590923293</v>
      </c>
      <c r="BA971" s="213">
        <f t="shared" si="1174"/>
        <v>0.39677999233738243</v>
      </c>
      <c r="BB971" s="213">
        <f t="shared" si="1175"/>
        <v>0.60322000766261752</v>
      </c>
      <c r="BC971" s="38">
        <v>0.38649160952770001</v>
      </c>
      <c r="BD971" s="38">
        <f t="shared" si="1176"/>
        <v>0.61350839047229999</v>
      </c>
      <c r="BE971" s="38">
        <v>0.44095313539404302</v>
      </c>
      <c r="BF971" s="38">
        <f t="shared" si="1176"/>
        <v>0.55904686460595698</v>
      </c>
      <c r="BG971" s="38">
        <v>0.35999415632086901</v>
      </c>
      <c r="BH971" s="38">
        <f t="shared" si="1177"/>
        <v>0.64000584367913094</v>
      </c>
      <c r="BI971" s="38">
        <v>0.38682893200181667</v>
      </c>
      <c r="BJ971" s="38">
        <v>0.61317106799818333</v>
      </c>
      <c r="BK971" s="39">
        <v>0.37816063958590201</v>
      </c>
      <c r="BL971" s="39">
        <f t="shared" si="1178"/>
        <v>0.62183936041409793</v>
      </c>
      <c r="BM971" s="39">
        <v>0.43288172412268899</v>
      </c>
      <c r="BN971" s="39">
        <f t="shared" si="1179"/>
        <v>0.56711827587731101</v>
      </c>
      <c r="BO971" s="39">
        <v>0.34830668240343599</v>
      </c>
      <c r="BP971" s="39">
        <f t="shared" si="1168"/>
        <v>0.65169331759656401</v>
      </c>
      <c r="BQ971" s="39">
        <v>0.37701366872542863</v>
      </c>
      <c r="BR971" s="39">
        <f t="shared" si="1180"/>
        <v>0.62298633127457137</v>
      </c>
      <c r="BS971" s="48">
        <v>0.92958716382846796</v>
      </c>
      <c r="BT971" s="49">
        <v>7.0412836171532003E-2</v>
      </c>
      <c r="BU971" s="219"/>
      <c r="CP971" s="21"/>
      <c r="CR971" s="21"/>
      <c r="CS971" s="22"/>
      <c r="CT971" s="22"/>
    </row>
    <row r="972" spans="38:98" x14ac:dyDescent="0.25">
      <c r="AL972" s="6">
        <v>965</v>
      </c>
      <c r="AM972" s="24">
        <v>0.39190899246843702</v>
      </c>
      <c r="AN972" s="24">
        <f t="shared" si="1169"/>
        <v>0.60809100753156298</v>
      </c>
      <c r="AO972" s="24">
        <v>0.435749203889571</v>
      </c>
      <c r="AP972" s="24">
        <f t="shared" si="1170"/>
        <v>0.56425079611042905</v>
      </c>
      <c r="AQ972" s="24">
        <v>0.326518983721168</v>
      </c>
      <c r="AR972" s="24">
        <f t="shared" si="1171"/>
        <v>0.67348101627883206</v>
      </c>
      <c r="AS972" s="24">
        <f t="shared" si="1172"/>
        <v>0.37191283707155409</v>
      </c>
      <c r="AT972" s="25">
        <f t="shared" si="1162"/>
        <v>0.62808716292844591</v>
      </c>
      <c r="AU972" s="213">
        <v>0.40869412220971402</v>
      </c>
      <c r="AV972" s="213">
        <f t="shared" si="1173"/>
        <v>0.59130587779028598</v>
      </c>
      <c r="AW972" s="213">
        <v>0.45747441679998302</v>
      </c>
      <c r="AX972" s="213">
        <f t="shared" si="1167"/>
        <v>0.54252558320001698</v>
      </c>
      <c r="AY972" s="213">
        <v>0.35901176381802202</v>
      </c>
      <c r="AZ972" s="213">
        <f t="shared" si="1181"/>
        <v>0.64098823618197798</v>
      </c>
      <c r="BA972" s="213">
        <f t="shared" si="1174"/>
        <v>0.39705970510529753</v>
      </c>
      <c r="BB972" s="213">
        <f t="shared" si="1175"/>
        <v>0.60294029489470247</v>
      </c>
      <c r="BC972" s="38">
        <v>0.38672859984503</v>
      </c>
      <c r="BD972" s="38">
        <f t="shared" si="1176"/>
        <v>0.61327140015496995</v>
      </c>
      <c r="BE972" s="38">
        <v>0.441177053313</v>
      </c>
      <c r="BF972" s="38">
        <f t="shared" si="1176"/>
        <v>0.55882294668700006</v>
      </c>
      <c r="BG972" s="38">
        <v>0.36033099104282201</v>
      </c>
      <c r="BH972" s="38">
        <f t="shared" si="1177"/>
        <v>0.63966900895717793</v>
      </c>
      <c r="BI972" s="38">
        <v>0.38710884409364743</v>
      </c>
      <c r="BJ972" s="38">
        <v>0.61289115590635257</v>
      </c>
      <c r="BK972" s="39">
        <v>0.37840406601086501</v>
      </c>
      <c r="BL972" s="39">
        <f t="shared" si="1178"/>
        <v>0.62159593398913504</v>
      </c>
      <c r="BM972" s="39">
        <v>0.43310719750162302</v>
      </c>
      <c r="BN972" s="39">
        <f t="shared" si="1179"/>
        <v>0.56689280249837704</v>
      </c>
      <c r="BO972" s="39">
        <v>0.348631835823768</v>
      </c>
      <c r="BP972" s="39">
        <f t="shared" si="1168"/>
        <v>0.651368164176232</v>
      </c>
      <c r="BQ972" s="39">
        <v>0.37729056036767472</v>
      </c>
      <c r="BR972" s="39">
        <f t="shared" si="1180"/>
        <v>0.62270943963232528</v>
      </c>
      <c r="BS972" s="48">
        <v>0.92965636675752217</v>
      </c>
      <c r="BT972" s="49">
        <v>7.0343633242477804E-2</v>
      </c>
      <c r="BU972" s="219"/>
      <c r="CP972" s="21"/>
      <c r="CR972" s="21"/>
      <c r="CS972" s="22"/>
      <c r="CT972" s="22"/>
    </row>
    <row r="973" spans="38:98" x14ac:dyDescent="0.25">
      <c r="AL973" s="6">
        <v>966</v>
      </c>
      <c r="AM973" s="24">
        <v>0.39214350106828799</v>
      </c>
      <c r="AN973" s="24">
        <f t="shared" si="1169"/>
        <v>0.60785649893171201</v>
      </c>
      <c r="AO973" s="24">
        <v>0.43595860622875998</v>
      </c>
      <c r="AP973" s="24">
        <f t="shared" si="1170"/>
        <v>0.56404139377124007</v>
      </c>
      <c r="AQ973" s="24">
        <v>0.32682090162438499</v>
      </c>
      <c r="AR973" s="24">
        <f t="shared" si="1171"/>
        <v>0.67317909837561496</v>
      </c>
      <c r="AS973" s="24">
        <f t="shared" si="1172"/>
        <v>0.37217257951100113</v>
      </c>
      <c r="AT973" s="25">
        <f t="shared" si="1162"/>
        <v>0.62782742048899887</v>
      </c>
      <c r="AU973" s="213">
        <v>0.40893703973720902</v>
      </c>
      <c r="AV973" s="213">
        <f t="shared" si="1173"/>
        <v>0.59106296026279104</v>
      </c>
      <c r="AW973" s="213">
        <v>0.45770616057429198</v>
      </c>
      <c r="AX973" s="213">
        <f t="shared" si="1167"/>
        <v>0.54229383942570797</v>
      </c>
      <c r="AY973" s="213">
        <v>0.35933991201722598</v>
      </c>
      <c r="AZ973" s="213">
        <f t="shared" si="1181"/>
        <v>0.64066008798277396</v>
      </c>
      <c r="BA973" s="213">
        <f t="shared" si="1174"/>
        <v>0.39733925877854592</v>
      </c>
      <c r="BB973" s="213">
        <f t="shared" si="1175"/>
        <v>0.60266074122145419</v>
      </c>
      <c r="BC973" s="38">
        <v>0.38696553909690701</v>
      </c>
      <c r="BD973" s="38">
        <f t="shared" si="1176"/>
        <v>0.61303446090309299</v>
      </c>
      <c r="BE973" s="38">
        <v>0.44140093708769801</v>
      </c>
      <c r="BF973" s="38">
        <f t="shared" si="1176"/>
        <v>0.55859906291230199</v>
      </c>
      <c r="BG973" s="38">
        <v>0.36066780035878998</v>
      </c>
      <c r="BH973" s="38">
        <f t="shared" si="1177"/>
        <v>0.63933219964121002</v>
      </c>
      <c r="BI973" s="38">
        <v>0.38738872081525511</v>
      </c>
      <c r="BJ973" s="38">
        <v>0.61261127918474489</v>
      </c>
      <c r="BK973" s="39">
        <v>0.378647589575559</v>
      </c>
      <c r="BL973" s="39">
        <f t="shared" si="1178"/>
        <v>0.621352410424441</v>
      </c>
      <c r="BM973" s="39">
        <v>0.43333266114702002</v>
      </c>
      <c r="BN973" s="39">
        <f t="shared" si="1179"/>
        <v>0.56666733885297993</v>
      </c>
      <c r="BO973" s="39">
        <v>0.34895696083129701</v>
      </c>
      <c r="BP973" s="39">
        <f t="shared" si="1168"/>
        <v>0.65104303916870299</v>
      </c>
      <c r="BQ973" s="39">
        <v>0.37756746681463454</v>
      </c>
      <c r="BR973" s="39">
        <f t="shared" si="1180"/>
        <v>0.62243253318536551</v>
      </c>
      <c r="BS973" s="48">
        <v>0.92972543818815145</v>
      </c>
      <c r="BT973" s="42">
        <v>7.0274561811848504E-2</v>
      </c>
      <c r="BU973" s="219"/>
      <c r="CP973" s="21"/>
      <c r="CR973" s="21"/>
      <c r="CS973" s="22"/>
      <c r="CT973" s="22"/>
    </row>
    <row r="974" spans="38:98" x14ac:dyDescent="0.25">
      <c r="AL974" s="6">
        <v>967</v>
      </c>
      <c r="AM974" s="24">
        <v>0.39237781907707597</v>
      </c>
      <c r="AN974" s="24">
        <f t="shared" si="1169"/>
        <v>0.60762218092292408</v>
      </c>
      <c r="AO974" s="24">
        <v>0.43616787222500297</v>
      </c>
      <c r="AP974" s="24">
        <f t="shared" si="1170"/>
        <v>0.56383212777499703</v>
      </c>
      <c r="AQ974" s="24">
        <v>0.32712267817128299</v>
      </c>
      <c r="AR974" s="24">
        <f t="shared" si="1171"/>
        <v>0.67287732182871696</v>
      </c>
      <c r="AS974" s="24">
        <f t="shared" si="1172"/>
        <v>0.37243216648443445</v>
      </c>
      <c r="AT974" s="25">
        <f t="shared" si="1162"/>
        <v>0.62756783351556567</v>
      </c>
      <c r="AU974" s="213">
        <v>0.40917979314224401</v>
      </c>
      <c r="AV974" s="213">
        <f t="shared" si="1173"/>
        <v>0.59082020685775594</v>
      </c>
      <c r="AW974" s="213">
        <v>0.45793775748479598</v>
      </c>
      <c r="AX974" s="213">
        <f t="shared" si="1167"/>
        <v>0.54206224251520396</v>
      </c>
      <c r="AY974" s="213">
        <v>0.359667898494894</v>
      </c>
      <c r="AZ974" s="213">
        <f t="shared" si="1181"/>
        <v>0.640332101505106</v>
      </c>
      <c r="BA974" s="213">
        <f t="shared" si="1174"/>
        <v>0.39761865340324998</v>
      </c>
      <c r="BB974" s="213">
        <f t="shared" si="1175"/>
        <v>0.60238134659675002</v>
      </c>
      <c r="BC974" s="38">
        <v>0.38720242853127101</v>
      </c>
      <c r="BD974" s="38">
        <f t="shared" si="1176"/>
        <v>0.61279757146872904</v>
      </c>
      <c r="BE974" s="38">
        <v>0.44162478774480601</v>
      </c>
      <c r="BF974" s="38">
        <f t="shared" si="1176"/>
        <v>0.55837521225519393</v>
      </c>
      <c r="BG974" s="38">
        <v>0.36100458500119198</v>
      </c>
      <c r="BH974" s="38">
        <f t="shared" si="1177"/>
        <v>0.63899541499880796</v>
      </c>
      <c r="BI974" s="38">
        <v>0.38766856312654774</v>
      </c>
      <c r="BJ974" s="38">
        <v>0.61233143687345226</v>
      </c>
      <c r="BK974" s="39">
        <v>0.37889121235436801</v>
      </c>
      <c r="BL974" s="39">
        <f t="shared" si="1178"/>
        <v>0.62110878764563204</v>
      </c>
      <c r="BM974" s="39">
        <v>0.43355811609058498</v>
      </c>
      <c r="BN974" s="39">
        <f t="shared" si="1179"/>
        <v>0.56644188390941497</v>
      </c>
      <c r="BO974" s="39">
        <v>0.349282058223576</v>
      </c>
      <c r="BP974" s="39">
        <f t="shared" si="1168"/>
        <v>0.65071794177642395</v>
      </c>
      <c r="BQ974" s="39">
        <v>0.37784438931353359</v>
      </c>
      <c r="BR974" s="39">
        <f t="shared" si="1180"/>
        <v>0.62215561068646641</v>
      </c>
      <c r="BS974" s="48">
        <v>0.9297943787330637</v>
      </c>
      <c r="BT974" s="49">
        <v>7.0205621266936302E-2</v>
      </c>
      <c r="BU974" s="219"/>
      <c r="CP974" s="21"/>
      <c r="CR974" s="21"/>
      <c r="CS974" s="22"/>
      <c r="CT974" s="22"/>
    </row>
    <row r="975" spans="38:98" x14ac:dyDescent="0.25">
      <c r="AL975" s="6">
        <v>968</v>
      </c>
      <c r="AM975" s="24">
        <v>0.39261194597657501</v>
      </c>
      <c r="AN975" s="24">
        <f t="shared" si="1169"/>
        <v>0.60738805402342499</v>
      </c>
      <c r="AO975" s="24">
        <v>0.43637700231196003</v>
      </c>
      <c r="AP975" s="24">
        <f t="shared" si="1170"/>
        <v>0.56362299768804003</v>
      </c>
      <c r="AQ975" s="24">
        <v>0.32742431305577702</v>
      </c>
      <c r="AR975" s="24">
        <f t="shared" si="1171"/>
        <v>0.67257568694422298</v>
      </c>
      <c r="AS975" s="24">
        <f t="shared" si="1172"/>
        <v>0.37269159779014649</v>
      </c>
      <c r="AT975" s="25">
        <f t="shared" si="1162"/>
        <v>0.62730840220985362</v>
      </c>
      <c r="AU975" s="213">
        <v>0.40942238264135</v>
      </c>
      <c r="AV975" s="213">
        <f t="shared" si="1173"/>
        <v>0.59057761735865</v>
      </c>
      <c r="AW975" s="213">
        <v>0.45816920782714998</v>
      </c>
      <c r="AX975" s="213">
        <f t="shared" si="1167"/>
        <v>0.54183079217285002</v>
      </c>
      <c r="AY975" s="213">
        <v>0.35999572305754401</v>
      </c>
      <c r="AZ975" s="213">
        <f t="shared" si="1181"/>
        <v>0.64000427694245599</v>
      </c>
      <c r="BA975" s="213">
        <f t="shared" si="1174"/>
        <v>0.39789788902553325</v>
      </c>
      <c r="BB975" s="213">
        <f t="shared" si="1175"/>
        <v>0.60210211097446675</v>
      </c>
      <c r="BC975" s="38">
        <v>0.38743926939605899</v>
      </c>
      <c r="BD975" s="38">
        <f t="shared" si="1176"/>
        <v>0.61256073060394101</v>
      </c>
      <c r="BE975" s="38">
        <v>0.44184860631099199</v>
      </c>
      <c r="BF975" s="38">
        <f t="shared" si="1176"/>
        <v>0.55815139368900801</v>
      </c>
      <c r="BG975" s="38">
        <v>0.36134134570244503</v>
      </c>
      <c r="BH975" s="38">
        <f t="shared" si="1177"/>
        <v>0.63865865429755497</v>
      </c>
      <c r="BI975" s="38">
        <v>0.38794837198743115</v>
      </c>
      <c r="BJ975" s="38">
        <v>0.61205162801256885</v>
      </c>
      <c r="BK975" s="39">
        <v>0.37913493642167201</v>
      </c>
      <c r="BL975" s="39">
        <f t="shared" si="1178"/>
        <v>0.62086506357832794</v>
      </c>
      <c r="BM975" s="39">
        <v>0.43378356336401902</v>
      </c>
      <c r="BN975" s="39">
        <f t="shared" si="1179"/>
        <v>0.56621643663598098</v>
      </c>
      <c r="BO975" s="39">
        <v>0.34960712879815897</v>
      </c>
      <c r="BP975" s="39">
        <f t="shared" si="1168"/>
        <v>0.65039287120184097</v>
      </c>
      <c r="BQ975" s="39">
        <v>0.37812132911159585</v>
      </c>
      <c r="BR975" s="39">
        <f t="shared" si="1180"/>
        <v>0.62187867088840409</v>
      </c>
      <c r="BS975" s="48">
        <v>0.92986318900496645</v>
      </c>
      <c r="BT975" s="49">
        <v>7.0136810995033494E-2</v>
      </c>
      <c r="BU975" s="219"/>
      <c r="CP975" s="21"/>
      <c r="CR975" s="21"/>
      <c r="CS975" s="22"/>
      <c r="CT975" s="22"/>
    </row>
    <row r="976" spans="38:98" x14ac:dyDescent="0.25">
      <c r="AL976" s="6">
        <v>969</v>
      </c>
      <c r="AM976" s="24">
        <v>0.39284588124856001</v>
      </c>
      <c r="AN976" s="24">
        <f t="shared" si="1169"/>
        <v>0.60715411875143999</v>
      </c>
      <c r="AO976" s="24">
        <v>0.43658599692328698</v>
      </c>
      <c r="AP976" s="24">
        <f t="shared" si="1170"/>
        <v>0.56341400307671297</v>
      </c>
      <c r="AQ976" s="24">
        <v>0.32772580597178103</v>
      </c>
      <c r="AR976" s="24">
        <f t="shared" si="1171"/>
        <v>0.67227419402821897</v>
      </c>
      <c r="AS976" s="24">
        <f t="shared" si="1172"/>
        <v>0.37295087322642889</v>
      </c>
      <c r="AT976" s="25">
        <f t="shared" si="1162"/>
        <v>0.62704912677357116</v>
      </c>
      <c r="AU976" s="213">
        <v>0.40966480845105602</v>
      </c>
      <c r="AV976" s="213">
        <f t="shared" si="1173"/>
        <v>0.59033519154894398</v>
      </c>
      <c r="AW976" s="213">
        <v>0.45840051189700898</v>
      </c>
      <c r="AX976" s="213">
        <f t="shared" si="1167"/>
        <v>0.54159948810299108</v>
      </c>
      <c r="AY976" s="213">
        <v>0.36032338551169002</v>
      </c>
      <c r="AZ976" s="213">
        <f t="shared" si="1181"/>
        <v>0.63967661448830992</v>
      </c>
      <c r="BA976" s="213">
        <f t="shared" si="1174"/>
        <v>0.39817696569151684</v>
      </c>
      <c r="BB976" s="213">
        <f t="shared" si="1175"/>
        <v>0.60182303430848316</v>
      </c>
      <c r="BC976" s="38">
        <v>0.38767606293921197</v>
      </c>
      <c r="BD976" s="38">
        <f t="shared" si="1176"/>
        <v>0.61232393706078803</v>
      </c>
      <c r="BE976" s="38">
        <v>0.44207239381292301</v>
      </c>
      <c r="BF976" s="38">
        <f t="shared" si="1176"/>
        <v>0.55792760618707704</v>
      </c>
      <c r="BG976" s="38">
        <v>0.36167808319497002</v>
      </c>
      <c r="BH976" s="38">
        <f t="shared" si="1177"/>
        <v>0.63832191680503003</v>
      </c>
      <c r="BI976" s="38">
        <v>0.38822814835781422</v>
      </c>
      <c r="BJ976" s="38">
        <v>0.61177185164218584</v>
      </c>
      <c r="BK976" s="39">
        <v>0.37937876385185199</v>
      </c>
      <c r="BL976" s="39">
        <f t="shared" si="1178"/>
        <v>0.62062123614814801</v>
      </c>
      <c r="BM976" s="39">
        <v>0.43400900399902798</v>
      </c>
      <c r="BN976" s="39">
        <f t="shared" si="1179"/>
        <v>0.56599099600097202</v>
      </c>
      <c r="BO976" s="39">
        <v>0.34993217335259902</v>
      </c>
      <c r="BP976" s="39">
        <f t="shared" si="1168"/>
        <v>0.65006782664740093</v>
      </c>
      <c r="BQ976" s="39">
        <v>0.37839828745604609</v>
      </c>
      <c r="BR976" s="39">
        <f t="shared" si="1180"/>
        <v>0.62160171254395391</v>
      </c>
      <c r="BS976" s="48">
        <v>0.92993186961656771</v>
      </c>
      <c r="BT976" s="49">
        <v>7.0068130383432306E-2</v>
      </c>
      <c r="BU976" s="219"/>
      <c r="CP976" s="21"/>
      <c r="CR976" s="21"/>
      <c r="CS976" s="22"/>
      <c r="CT976" s="22"/>
    </row>
    <row r="977" spans="38:98" x14ac:dyDescent="0.25">
      <c r="AL977" s="6">
        <v>970</v>
      </c>
      <c r="AM977" s="24">
        <v>0.39307962437480798</v>
      </c>
      <c r="AN977" s="24">
        <f t="shared" si="1169"/>
        <v>0.60692037562519197</v>
      </c>
      <c r="AO977" s="24">
        <v>0.43679485649264299</v>
      </c>
      <c r="AP977" s="24">
        <f t="shared" si="1170"/>
        <v>0.56320514350735706</v>
      </c>
      <c r="AQ977" s="24">
        <v>0.32802715661321202</v>
      </c>
      <c r="AR977" s="24">
        <f t="shared" si="1171"/>
        <v>0.67197284338678798</v>
      </c>
      <c r="AS977" s="24">
        <f t="shared" si="1172"/>
        <v>0.37320999259157589</v>
      </c>
      <c r="AT977" s="25">
        <f t="shared" si="1162"/>
        <v>0.62679000740842405</v>
      </c>
      <c r="AU977" s="213">
        <v>0.40990707078789301</v>
      </c>
      <c r="AV977" s="213">
        <f t="shared" si="1173"/>
        <v>0.59009292921210699</v>
      </c>
      <c r="AW977" s="213">
        <v>0.45863166999002802</v>
      </c>
      <c r="AX977" s="213">
        <f t="shared" si="1167"/>
        <v>0.54136833000997198</v>
      </c>
      <c r="AY977" s="213">
        <v>0.36065088566385001</v>
      </c>
      <c r="AZ977" s="213">
        <f t="shared" si="1181"/>
        <v>0.63934911433615005</v>
      </c>
      <c r="BA977" s="213">
        <f t="shared" si="1174"/>
        <v>0.3984558834473243</v>
      </c>
      <c r="BB977" s="213">
        <f t="shared" si="1175"/>
        <v>0.60154411655267581</v>
      </c>
      <c r="BC977" s="38">
        <v>0.38791281040866799</v>
      </c>
      <c r="BD977" s="38">
        <f t="shared" si="1176"/>
        <v>0.61208718959133201</v>
      </c>
      <c r="BE977" s="38">
        <v>0.44229615127726502</v>
      </c>
      <c r="BF977" s="38">
        <f t="shared" si="1176"/>
        <v>0.55770384872273504</v>
      </c>
      <c r="BG977" s="38">
        <v>0.36201479821118498</v>
      </c>
      <c r="BH977" s="38">
        <f t="shared" si="1177"/>
        <v>0.63798520178881502</v>
      </c>
      <c r="BI977" s="38">
        <v>0.38850789319760315</v>
      </c>
      <c r="BJ977" s="38">
        <v>0.61149210680239685</v>
      </c>
      <c r="BK977" s="39">
        <v>0.379622696719292</v>
      </c>
      <c r="BL977" s="39">
        <f t="shared" si="1178"/>
        <v>0.62037730328070806</v>
      </c>
      <c r="BM977" s="39">
        <v>0.43423443902731501</v>
      </c>
      <c r="BN977" s="39">
        <f t="shared" si="1179"/>
        <v>0.56576556097268504</v>
      </c>
      <c r="BO977" s="39">
        <v>0.35025719268444899</v>
      </c>
      <c r="BP977" s="39">
        <f t="shared" si="1168"/>
        <v>0.64974280731555101</v>
      </c>
      <c r="BQ977" s="39">
        <v>0.37867526559410952</v>
      </c>
      <c r="BR977" s="39">
        <f t="shared" si="1180"/>
        <v>0.62132473440589053</v>
      </c>
      <c r="BS977" s="48">
        <v>0.93000042118057491</v>
      </c>
      <c r="BT977" s="49">
        <v>6.9999578819425104E-2</v>
      </c>
      <c r="BU977" s="219"/>
      <c r="CP977" s="21"/>
      <c r="CR977" s="21"/>
      <c r="CS977" s="22"/>
      <c r="CT977" s="22"/>
    </row>
    <row r="978" spans="38:98" x14ac:dyDescent="0.25">
      <c r="AL978" s="6">
        <v>971</v>
      </c>
      <c r="AM978" s="24">
        <v>0.39331317483709299</v>
      </c>
      <c r="AN978" s="24">
        <f t="shared" si="1169"/>
        <v>0.60668682516290695</v>
      </c>
      <c r="AO978" s="24">
        <v>0.43700358145368501</v>
      </c>
      <c r="AP978" s="24">
        <f t="shared" si="1170"/>
        <v>0.56299641854631499</v>
      </c>
      <c r="AQ978" s="24">
        <v>0.32832836467398502</v>
      </c>
      <c r="AR978" s="24">
        <f t="shared" si="1171"/>
        <v>0.67167163532601504</v>
      </c>
      <c r="AS978" s="24">
        <f t="shared" si="1172"/>
        <v>0.3734689556838795</v>
      </c>
      <c r="AT978" s="25">
        <f t="shared" si="1162"/>
        <v>0.6265310443161205</v>
      </c>
      <c r="AU978" s="213">
        <v>0.41014916986839101</v>
      </c>
      <c r="AV978" s="213">
        <f t="shared" si="1173"/>
        <v>0.58985083013160899</v>
      </c>
      <c r="AW978" s="213">
        <v>0.45886268240186301</v>
      </c>
      <c r="AX978" s="213">
        <f t="shared" si="1167"/>
        <v>0.54113731759813699</v>
      </c>
      <c r="AY978" s="213">
        <v>0.36097822332053903</v>
      </c>
      <c r="AZ978" s="213">
        <f t="shared" si="1181"/>
        <v>0.63902177667946103</v>
      </c>
      <c r="BA978" s="213">
        <f t="shared" si="1174"/>
        <v>0.39873464233907763</v>
      </c>
      <c r="BB978" s="213">
        <f t="shared" si="1175"/>
        <v>0.60126535766092237</v>
      </c>
      <c r="BC978" s="38">
        <v>0.388149513052366</v>
      </c>
      <c r="BD978" s="38">
        <f t="shared" si="1176"/>
        <v>0.611850486947634</v>
      </c>
      <c r="BE978" s="38">
        <v>0.44251987973068801</v>
      </c>
      <c r="BF978" s="38">
        <f t="shared" si="1176"/>
        <v>0.55748012026931204</v>
      </c>
      <c r="BG978" s="38">
        <v>0.36235149148350998</v>
      </c>
      <c r="BH978" s="38">
        <f t="shared" si="1177"/>
        <v>0.63764850851649002</v>
      </c>
      <c r="BI978" s="38">
        <v>0.38878760746670626</v>
      </c>
      <c r="BJ978" s="38">
        <v>0.61121239253329374</v>
      </c>
      <c r="BK978" s="39">
        <v>0.37986673709837099</v>
      </c>
      <c r="BL978" s="39">
        <f t="shared" si="1178"/>
        <v>0.62013326290162896</v>
      </c>
      <c r="BM978" s="39">
        <v>0.43445986948058302</v>
      </c>
      <c r="BN978" s="39">
        <f t="shared" si="1179"/>
        <v>0.56554013051941698</v>
      </c>
      <c r="BO978" s="39">
        <v>0.35058218759126197</v>
      </c>
      <c r="BP978" s="39">
        <f t="shared" si="1168"/>
        <v>0.64941781240873797</v>
      </c>
      <c r="BQ978" s="39">
        <v>0.37895226477300958</v>
      </c>
      <c r="BR978" s="39">
        <f t="shared" si="1180"/>
        <v>0.62104773522699031</v>
      </c>
      <c r="BS978" s="48">
        <v>0.93006884430969594</v>
      </c>
      <c r="BT978" s="49">
        <v>6.99311556903041E-2</v>
      </c>
      <c r="BU978" s="219"/>
      <c r="CP978" s="21"/>
      <c r="CR978" s="21"/>
      <c r="CS978" s="22"/>
      <c r="CT978" s="22"/>
    </row>
    <row r="979" spans="38:98" x14ac:dyDescent="0.25">
      <c r="AL979" s="6">
        <v>972</v>
      </c>
      <c r="AM979" s="24">
        <v>0.39354653211719098</v>
      </c>
      <c r="AN979" s="24">
        <f t="shared" si="1169"/>
        <v>0.60645346788280907</v>
      </c>
      <c r="AO979" s="24">
        <v>0.43721217224007197</v>
      </c>
      <c r="AP979" s="24">
        <f t="shared" si="1170"/>
        <v>0.56278782775992808</v>
      </c>
      <c r="AQ979" s="24">
        <v>0.32862942984801602</v>
      </c>
      <c r="AR979" s="24">
        <f t="shared" si="1171"/>
        <v>0.67137057015198398</v>
      </c>
      <c r="AS979" s="24">
        <f t="shared" si="1172"/>
        <v>0.37372776230163318</v>
      </c>
      <c r="AT979" s="25">
        <f t="shared" si="1162"/>
        <v>0.62627223769836693</v>
      </c>
      <c r="AU979" s="213">
        <v>0.41039110590908101</v>
      </c>
      <c r="AV979" s="213">
        <f t="shared" si="1173"/>
        <v>0.58960889409091899</v>
      </c>
      <c r="AW979" s="213">
        <v>0.45909354942816899</v>
      </c>
      <c r="AX979" s="213">
        <f t="shared" si="1167"/>
        <v>0.54090645057183107</v>
      </c>
      <c r="AY979" s="213">
        <v>0.36130539828827302</v>
      </c>
      <c r="AZ979" s="213">
        <f t="shared" si="1181"/>
        <v>0.63869460171172698</v>
      </c>
      <c r="BA979" s="213">
        <f t="shared" si="1174"/>
        <v>0.39901324241289959</v>
      </c>
      <c r="BB979" s="213">
        <f t="shared" si="1175"/>
        <v>0.60098675758710041</v>
      </c>
      <c r="BC979" s="38">
        <v>0.388386172118244</v>
      </c>
      <c r="BD979" s="38">
        <f t="shared" si="1176"/>
        <v>0.611613827881756</v>
      </c>
      <c r="BE979" s="38">
        <v>0.44274358019985799</v>
      </c>
      <c r="BF979" s="38">
        <f t="shared" si="1176"/>
        <v>0.55725641980014196</v>
      </c>
      <c r="BG979" s="38">
        <v>0.36268816374436402</v>
      </c>
      <c r="BH979" s="38">
        <f t="shared" si="1177"/>
        <v>0.63731183625563603</v>
      </c>
      <c r="BI979" s="38">
        <v>0.38906729212503044</v>
      </c>
      <c r="BJ979" s="38">
        <v>0.61093270787496956</v>
      </c>
      <c r="BK979" s="39">
        <v>0.38011088706347201</v>
      </c>
      <c r="BL979" s="39">
        <f t="shared" si="1178"/>
        <v>0.61988911293652804</v>
      </c>
      <c r="BM979" s="39">
        <v>0.43468529639053599</v>
      </c>
      <c r="BN979" s="39">
        <f t="shared" si="1179"/>
        <v>0.56531470360946401</v>
      </c>
      <c r="BO979" s="39">
        <v>0.35090715887059198</v>
      </c>
      <c r="BP979" s="39">
        <f t="shared" si="1168"/>
        <v>0.64909284112940802</v>
      </c>
      <c r="BQ979" s="39">
        <v>0.37922928623997193</v>
      </c>
      <c r="BR979" s="39">
        <f t="shared" si="1180"/>
        <v>0.62077071376002813</v>
      </c>
      <c r="BS979" s="48">
        <v>0.93013713961663846</v>
      </c>
      <c r="BT979" s="49">
        <v>6.9862860383361494E-2</v>
      </c>
      <c r="BU979" s="219"/>
      <c r="CP979" s="21"/>
      <c r="CR979" s="21"/>
      <c r="CS979" s="22"/>
      <c r="CT979" s="22"/>
    </row>
    <row r="980" spans="38:98" x14ac:dyDescent="0.25">
      <c r="AL980" s="6">
        <v>973</v>
      </c>
      <c r="AM980" s="24">
        <v>0.39377969569687798</v>
      </c>
      <c r="AN980" s="24">
        <f t="shared" si="1169"/>
        <v>0.60622030430312202</v>
      </c>
      <c r="AO980" s="24">
        <v>0.43742062928546199</v>
      </c>
      <c r="AP980" s="24">
        <f t="shared" si="1170"/>
        <v>0.56257937071453801</v>
      </c>
      <c r="AQ980" s="24">
        <v>0.32893035182921998</v>
      </c>
      <c r="AR980" s="24">
        <f t="shared" si="1171"/>
        <v>0.67106964817078008</v>
      </c>
      <c r="AS980" s="24">
        <f t="shared" si="1172"/>
        <v>0.37398641224312962</v>
      </c>
      <c r="AT980" s="25">
        <f t="shared" si="1162"/>
        <v>0.62601358775687044</v>
      </c>
      <c r="AU980" s="213">
        <v>0.41063287912649399</v>
      </c>
      <c r="AV980" s="213">
        <f t="shared" si="1173"/>
        <v>0.58936712087350607</v>
      </c>
      <c r="AW980" s="213">
        <v>0.45932427136460002</v>
      </c>
      <c r="AX980" s="213">
        <f t="shared" si="1167"/>
        <v>0.54067572863540003</v>
      </c>
      <c r="AY980" s="213">
        <v>0.36163241037356902</v>
      </c>
      <c r="AZ980" s="213">
        <f t="shared" si="1181"/>
        <v>0.63836758962643092</v>
      </c>
      <c r="BA980" s="213">
        <f t="shared" si="1174"/>
        <v>0.39929168371491286</v>
      </c>
      <c r="BB980" s="213">
        <f t="shared" si="1175"/>
        <v>0.60070831628508714</v>
      </c>
      <c r="BC980" s="38">
        <v>0.38862278885424201</v>
      </c>
      <c r="BD980" s="38">
        <f t="shared" si="1176"/>
        <v>0.61137721114575805</v>
      </c>
      <c r="BE980" s="38">
        <v>0.44296725371144302</v>
      </c>
      <c r="BF980" s="38">
        <f t="shared" si="1176"/>
        <v>0.55703274628855692</v>
      </c>
      <c r="BG980" s="38">
        <v>0.36302481572616402</v>
      </c>
      <c r="BH980" s="38">
        <f t="shared" si="1177"/>
        <v>0.63697518427383604</v>
      </c>
      <c r="BI980" s="38">
        <v>0.38934694813248238</v>
      </c>
      <c r="BJ980" s="38">
        <v>0.61065305186751773</v>
      </c>
      <c r="BK980" s="39">
        <v>0.38035514868897502</v>
      </c>
      <c r="BL980" s="39">
        <f t="shared" si="1178"/>
        <v>0.61964485131102498</v>
      </c>
      <c r="BM980" s="39">
        <v>0.43491072078887799</v>
      </c>
      <c r="BN980" s="39">
        <f t="shared" si="1179"/>
        <v>0.56508927921112195</v>
      </c>
      <c r="BO980" s="39">
        <v>0.35123210731999299</v>
      </c>
      <c r="BP980" s="39">
        <f t="shared" si="1168"/>
        <v>0.64876789268000701</v>
      </c>
      <c r="BQ980" s="39">
        <v>0.379506331242221</v>
      </c>
      <c r="BR980" s="39">
        <f t="shared" si="1180"/>
        <v>0.62049366875777912</v>
      </c>
      <c r="BS980" s="48">
        <v>0.93020530771411036</v>
      </c>
      <c r="BT980" s="49">
        <v>6.9794692285889595E-2</v>
      </c>
      <c r="BU980" s="219"/>
      <c r="CP980" s="21"/>
      <c r="CR980" s="21"/>
      <c r="CS980" s="22"/>
      <c r="CT980" s="22"/>
    </row>
    <row r="981" spans="38:98" x14ac:dyDescent="0.25">
      <c r="AL981" s="6">
        <v>974</v>
      </c>
      <c r="AM981" s="24">
        <v>0.39401266505792798</v>
      </c>
      <c r="AN981" s="24">
        <f t="shared" si="1169"/>
        <v>0.60598733494207202</v>
      </c>
      <c r="AO981" s="24">
        <v>0.43762895302351201</v>
      </c>
      <c r="AP981" s="24">
        <f t="shared" si="1170"/>
        <v>0.56237104697648799</v>
      </c>
      <c r="AQ981" s="24">
        <v>0.32923113031151102</v>
      </c>
      <c r="AR981" s="24">
        <f t="shared" si="1171"/>
        <v>0.67076886968848903</v>
      </c>
      <c r="AS981" s="24">
        <f t="shared" si="1172"/>
        <v>0.37424490530666055</v>
      </c>
      <c r="AT981" s="25">
        <f t="shared" si="1162"/>
        <v>0.62575509469333945</v>
      </c>
      <c r="AU981" s="213">
        <v>0.41087448973716001</v>
      </c>
      <c r="AV981" s="213">
        <f t="shared" si="1173"/>
        <v>0.58912551026283999</v>
      </c>
      <c r="AW981" s="213">
        <v>0.459554848506813</v>
      </c>
      <c r="AX981" s="213">
        <f t="shared" si="1167"/>
        <v>0.54044515149318695</v>
      </c>
      <c r="AY981" s="213">
        <v>0.36195925938294299</v>
      </c>
      <c r="AZ981" s="213">
        <f t="shared" si="1181"/>
        <v>0.63804074061705696</v>
      </c>
      <c r="BA981" s="213">
        <f t="shared" si="1174"/>
        <v>0.39956996629124036</v>
      </c>
      <c r="BB981" s="213">
        <f t="shared" si="1175"/>
        <v>0.60043003370875958</v>
      </c>
      <c r="BC981" s="38">
        <v>0.388859364508298</v>
      </c>
      <c r="BD981" s="38">
        <f t="shared" si="1176"/>
        <v>0.61114063549170194</v>
      </c>
      <c r="BE981" s="38">
        <v>0.44319090129210997</v>
      </c>
      <c r="BF981" s="38">
        <f t="shared" si="1176"/>
        <v>0.55680909870788997</v>
      </c>
      <c r="BG981" s="38">
        <v>0.36336144816133098</v>
      </c>
      <c r="BH981" s="38">
        <f t="shared" si="1177"/>
        <v>0.63663855183866902</v>
      </c>
      <c r="BI981" s="38">
        <v>0.38962657644896992</v>
      </c>
      <c r="BJ981" s="38">
        <v>0.61037342355103008</v>
      </c>
      <c r="BK981" s="39">
        <v>0.380599524049264</v>
      </c>
      <c r="BL981" s="39">
        <f t="shared" si="1178"/>
        <v>0.619400475950736</v>
      </c>
      <c r="BM981" s="39">
        <v>0.43513614370731202</v>
      </c>
      <c r="BN981" s="39">
        <f t="shared" si="1179"/>
        <v>0.56486385629268798</v>
      </c>
      <c r="BO981" s="39">
        <v>0.35155703373701602</v>
      </c>
      <c r="BP981" s="39">
        <f t="shared" si="1168"/>
        <v>0.64844296626298403</v>
      </c>
      <c r="BQ981" s="39">
        <v>0.37978340102698099</v>
      </c>
      <c r="BR981" s="39">
        <f t="shared" si="1180"/>
        <v>0.62021659897301906</v>
      </c>
      <c r="BS981" s="48">
        <v>0.93027334921481941</v>
      </c>
      <c r="BT981" s="49">
        <v>6.9726650785180602E-2</v>
      </c>
      <c r="BU981" s="219"/>
      <c r="CP981" s="21"/>
      <c r="CR981" s="21"/>
      <c r="CS981" s="22"/>
      <c r="CT981" s="22"/>
    </row>
    <row r="982" spans="38:98" x14ac:dyDescent="0.25">
      <c r="AL982" s="6">
        <v>975</v>
      </c>
      <c r="AM982" s="24">
        <v>0.394245439682117</v>
      </c>
      <c r="AN982" s="24">
        <f t="shared" si="1169"/>
        <v>0.605754560317883</v>
      </c>
      <c r="AO982" s="24">
        <v>0.43783714388787998</v>
      </c>
      <c r="AP982" s="24">
        <f t="shared" si="1170"/>
        <v>0.56216285611212002</v>
      </c>
      <c r="AQ982" s="24">
        <v>0.32953176498880599</v>
      </c>
      <c r="AR982" s="24">
        <f t="shared" si="1171"/>
        <v>0.67046823501119401</v>
      </c>
      <c r="AS982" s="24">
        <f t="shared" si="1172"/>
        <v>0.37450324129051937</v>
      </c>
      <c r="AT982" s="25">
        <f t="shared" si="1162"/>
        <v>0.62549675870948063</v>
      </c>
      <c r="AU982" s="213">
        <v>0.41111593795760898</v>
      </c>
      <c r="AV982" s="213">
        <f t="shared" si="1173"/>
        <v>0.58888406204239097</v>
      </c>
      <c r="AW982" s="213">
        <v>0.45978528115046202</v>
      </c>
      <c r="AX982" s="213">
        <f t="shared" si="1167"/>
        <v>0.54021471884953798</v>
      </c>
      <c r="AY982" s="213">
        <v>0.36228594512291101</v>
      </c>
      <c r="AZ982" s="213">
        <f t="shared" si="1181"/>
        <v>0.63771405487708899</v>
      </c>
      <c r="BA982" s="213">
        <f t="shared" si="1174"/>
        <v>0.39984809018800416</v>
      </c>
      <c r="BB982" s="213">
        <f t="shared" si="1175"/>
        <v>0.60015190981199584</v>
      </c>
      <c r="BC982" s="38">
        <v>0.38909590032835201</v>
      </c>
      <c r="BD982" s="38">
        <f t="shared" si="1176"/>
        <v>0.61090409967164794</v>
      </c>
      <c r="BE982" s="38">
        <v>0.44341452396852599</v>
      </c>
      <c r="BF982" s="38">
        <f t="shared" si="1176"/>
        <v>0.55658547603147401</v>
      </c>
      <c r="BG982" s="38">
        <v>0.36369806178228398</v>
      </c>
      <c r="BH982" s="38">
        <f t="shared" si="1177"/>
        <v>0.63630193821771597</v>
      </c>
      <c r="BI982" s="38">
        <v>0.38990617803440075</v>
      </c>
      <c r="BJ982" s="38">
        <v>0.61009382196559914</v>
      </c>
      <c r="BK982" s="39">
        <v>0.38084401521871802</v>
      </c>
      <c r="BL982" s="39">
        <f t="shared" si="1178"/>
        <v>0.61915598478128198</v>
      </c>
      <c r="BM982" s="39">
        <v>0.43536156617754201</v>
      </c>
      <c r="BN982" s="39">
        <f t="shared" si="1179"/>
        <v>0.56463843382245793</v>
      </c>
      <c r="BO982" s="39">
        <v>0.35188193891921599</v>
      </c>
      <c r="BP982" s="39">
        <f t="shared" si="1168"/>
        <v>0.64811806108078396</v>
      </c>
      <c r="BQ982" s="39">
        <v>0.38006049684147658</v>
      </c>
      <c r="BR982" s="39">
        <f t="shared" si="1180"/>
        <v>0.61993950315852331</v>
      </c>
      <c r="BS982" s="48">
        <v>0.93034126473147305</v>
      </c>
      <c r="BT982" s="49">
        <v>6.9658735268526895E-2</v>
      </c>
      <c r="BU982" s="219"/>
      <c r="CP982" s="21"/>
      <c r="CR982" s="21"/>
      <c r="CS982" s="22"/>
      <c r="CT982" s="22"/>
    </row>
    <row r="983" spans="38:98" x14ac:dyDescent="0.25">
      <c r="AL983" s="6">
        <v>976</v>
      </c>
      <c r="AM983" s="24">
        <v>0.39447801905121999</v>
      </c>
      <c r="AN983" s="24">
        <f t="shared" si="1169"/>
        <v>0.60552198094877996</v>
      </c>
      <c r="AO983" s="24">
        <v>0.43804520231222499</v>
      </c>
      <c r="AP983" s="24">
        <f t="shared" si="1170"/>
        <v>0.56195479768777501</v>
      </c>
      <c r="AQ983" s="24">
        <v>0.32983225555502099</v>
      </c>
      <c r="AR983" s="24">
        <f t="shared" si="1171"/>
        <v>0.67016774444497895</v>
      </c>
      <c r="AS983" s="24">
        <f t="shared" si="1172"/>
        <v>0.37476141999299961</v>
      </c>
      <c r="AT983" s="25">
        <f t="shared" si="1162"/>
        <v>0.62523858000700039</v>
      </c>
      <c r="AU983" s="213">
        <v>0.41135722400437102</v>
      </c>
      <c r="AV983" s="213">
        <f t="shared" si="1173"/>
        <v>0.58864277599562898</v>
      </c>
      <c r="AW983" s="213">
        <v>0.46001556959120299</v>
      </c>
      <c r="AX983" s="213">
        <f t="shared" si="1167"/>
        <v>0.53998443040879707</v>
      </c>
      <c r="AY983" s="213">
        <v>0.36261246739998798</v>
      </c>
      <c r="AZ983" s="213">
        <f t="shared" si="1181"/>
        <v>0.63738753260001202</v>
      </c>
      <c r="BA983" s="213">
        <f t="shared" si="1174"/>
        <v>0.40012605545132618</v>
      </c>
      <c r="BB983" s="213">
        <f t="shared" si="1175"/>
        <v>0.59987394454867382</v>
      </c>
      <c r="BC983" s="38">
        <v>0.389332397562342</v>
      </c>
      <c r="BD983" s="38">
        <f t="shared" si="1176"/>
        <v>0.61066760243765805</v>
      </c>
      <c r="BE983" s="38">
        <v>0.44363812276735998</v>
      </c>
      <c r="BF983" s="38">
        <f t="shared" si="1176"/>
        <v>0.55636187723263997</v>
      </c>
      <c r="BG983" s="38">
        <v>0.36403465732144202</v>
      </c>
      <c r="BH983" s="38">
        <f t="shared" si="1177"/>
        <v>0.63596534267855798</v>
      </c>
      <c r="BI983" s="38">
        <v>0.39018575384868215</v>
      </c>
      <c r="BJ983" s="38">
        <v>0.60981424615131785</v>
      </c>
      <c r="BK983" s="39">
        <v>0.38108862427172002</v>
      </c>
      <c r="BL983" s="39">
        <f t="shared" si="1178"/>
        <v>0.61891137572828003</v>
      </c>
      <c r="BM983" s="39">
        <v>0.43558698923127098</v>
      </c>
      <c r="BN983" s="39">
        <f t="shared" si="1179"/>
        <v>0.56441301076872907</v>
      </c>
      <c r="BO983" s="39">
        <v>0.35220682366414702</v>
      </c>
      <c r="BP983" s="39">
        <f t="shared" si="1168"/>
        <v>0.64779317633585298</v>
      </c>
      <c r="BQ983" s="39">
        <v>0.38033761993293314</v>
      </c>
      <c r="BR983" s="39">
        <f t="shared" si="1180"/>
        <v>0.61966238006706686</v>
      </c>
      <c r="BS983" s="48">
        <v>0.93040905487677927</v>
      </c>
      <c r="BT983" s="49">
        <v>6.9590945123220699E-2</v>
      </c>
      <c r="BU983" s="219"/>
      <c r="CP983" s="21"/>
      <c r="CR983" s="21"/>
      <c r="CS983" s="22"/>
      <c r="CT983" s="22"/>
    </row>
    <row r="984" spans="38:98" x14ac:dyDescent="0.25">
      <c r="AL984" s="6">
        <v>977</v>
      </c>
      <c r="AM984" s="24">
        <v>0.39471040264701301</v>
      </c>
      <c r="AN984" s="24">
        <f t="shared" si="1169"/>
        <v>0.60528959735298704</v>
      </c>
      <c r="AO984" s="24">
        <v>0.438253128730204</v>
      </c>
      <c r="AP984" s="24">
        <f t="shared" si="1170"/>
        <v>0.56174687126979594</v>
      </c>
      <c r="AQ984" s="24">
        <v>0.33013260170406999</v>
      </c>
      <c r="AR984" s="24">
        <f t="shared" si="1171"/>
        <v>0.66986739829593001</v>
      </c>
      <c r="AS984" s="24">
        <f t="shared" si="1172"/>
        <v>0.37501944121239317</v>
      </c>
      <c r="AT984" s="25">
        <f t="shared" si="1162"/>
        <v>0.62498055878760694</v>
      </c>
      <c r="AU984" s="213">
        <v>0.41159834809397799</v>
      </c>
      <c r="AV984" s="213">
        <f t="shared" si="1173"/>
        <v>0.58840165190602201</v>
      </c>
      <c r="AW984" s="213">
        <v>0.46024571412469001</v>
      </c>
      <c r="AX984" s="213">
        <f t="shared" si="1167"/>
        <v>0.53975428587530994</v>
      </c>
      <c r="AY984" s="213">
        <v>0.362938826020692</v>
      </c>
      <c r="AZ984" s="213">
        <f t="shared" si="1181"/>
        <v>0.63706117397930795</v>
      </c>
      <c r="BA984" s="213">
        <f t="shared" si="1174"/>
        <v>0.4004038621273302</v>
      </c>
      <c r="BB984" s="213">
        <f t="shared" si="1175"/>
        <v>0.59959613787266974</v>
      </c>
      <c r="BC984" s="38">
        <v>0.38956885745820602</v>
      </c>
      <c r="BD984" s="38">
        <f t="shared" si="1176"/>
        <v>0.61043114254179398</v>
      </c>
      <c r="BE984" s="38">
        <v>0.44386169871527897</v>
      </c>
      <c r="BF984" s="38">
        <f t="shared" si="1176"/>
        <v>0.55613830128472097</v>
      </c>
      <c r="BG984" s="38">
        <v>0.36437123551122302</v>
      </c>
      <c r="BH984" s="38">
        <f t="shared" si="1177"/>
        <v>0.63562876448877703</v>
      </c>
      <c r="BI984" s="38">
        <v>0.3904653048517206</v>
      </c>
      <c r="BJ984" s="38">
        <v>0.6095346951482794</v>
      </c>
      <c r="BK984" s="39">
        <v>0.381333353282651</v>
      </c>
      <c r="BL984" s="39">
        <f t="shared" si="1178"/>
        <v>0.61866664671734894</v>
      </c>
      <c r="BM984" s="39">
        <v>0.43581241390020398</v>
      </c>
      <c r="BN984" s="39">
        <f t="shared" si="1179"/>
        <v>0.56418758609979602</v>
      </c>
      <c r="BO984" s="39">
        <v>0.35253168876935997</v>
      </c>
      <c r="BP984" s="39">
        <f t="shared" si="1168"/>
        <v>0.64746831123064008</v>
      </c>
      <c r="BQ984" s="39">
        <v>0.38061477154857432</v>
      </c>
      <c r="BR984" s="39">
        <f t="shared" si="1180"/>
        <v>0.61938522845142574</v>
      </c>
      <c r="BS984" s="48">
        <v>0.93047672026344586</v>
      </c>
      <c r="BT984" s="49">
        <v>6.95232797365542E-2</v>
      </c>
      <c r="BU984" s="219"/>
      <c r="CP984" s="21"/>
      <c r="CR984" s="21"/>
      <c r="CS984" s="22"/>
      <c r="CT984" s="22"/>
    </row>
    <row r="985" spans="38:98" x14ac:dyDescent="0.25">
      <c r="AL985" s="6">
        <v>978</v>
      </c>
      <c r="AM985" s="24">
        <v>0.39494258995127102</v>
      </c>
      <c r="AN985" s="24">
        <f t="shared" si="1169"/>
        <v>0.60505741004872893</v>
      </c>
      <c r="AO985" s="24">
        <v>0.438460923575475</v>
      </c>
      <c r="AP985" s="24">
        <f t="shared" si="1170"/>
        <v>0.56153907642452494</v>
      </c>
      <c r="AQ985" s="24">
        <v>0.330432803129869</v>
      </c>
      <c r="AR985" s="24">
        <f t="shared" si="1171"/>
        <v>0.669567196870131</v>
      </c>
      <c r="AS985" s="24">
        <f t="shared" si="1172"/>
        <v>0.37527730474699306</v>
      </c>
      <c r="AT985" s="25">
        <f t="shared" si="1162"/>
        <v>0.62472269525300694</v>
      </c>
      <c r="AU985" s="213">
        <v>0.41183931044296002</v>
      </c>
      <c r="AV985" s="213">
        <f t="shared" si="1173"/>
        <v>0.58816068955703993</v>
      </c>
      <c r="AW985" s="213">
        <v>0.46047571504658003</v>
      </c>
      <c r="AX985" s="213">
        <f t="shared" si="1167"/>
        <v>0.53952428495341997</v>
      </c>
      <c r="AY985" s="213">
        <v>0.363265020791539</v>
      </c>
      <c r="AZ985" s="213">
        <f t="shared" si="1181"/>
        <v>0.636734979208461</v>
      </c>
      <c r="BA985" s="213">
        <f t="shared" si="1174"/>
        <v>0.40068151026213894</v>
      </c>
      <c r="BB985" s="213">
        <f t="shared" si="1175"/>
        <v>0.59931848973786106</v>
      </c>
      <c r="BC985" s="38">
        <v>0.38980528126388497</v>
      </c>
      <c r="BD985" s="38">
        <f t="shared" si="1176"/>
        <v>0.61019471873611497</v>
      </c>
      <c r="BE985" s="38">
        <v>0.44408525283894901</v>
      </c>
      <c r="BF985" s="38">
        <f t="shared" si="1176"/>
        <v>0.55591474716105105</v>
      </c>
      <c r="BG985" s="38">
        <v>0.36470779708404699</v>
      </c>
      <c r="BH985" s="38">
        <f t="shared" si="1177"/>
        <v>0.63529220291595301</v>
      </c>
      <c r="BI985" s="38">
        <v>0.39074483200342425</v>
      </c>
      <c r="BJ985" s="38">
        <v>0.60925516799657575</v>
      </c>
      <c r="BK985" s="39">
        <v>0.38157820432589301</v>
      </c>
      <c r="BL985" s="39">
        <f t="shared" si="1178"/>
        <v>0.61842179567410693</v>
      </c>
      <c r="BM985" s="39">
        <v>0.436037841216043</v>
      </c>
      <c r="BN985" s="39">
        <f t="shared" si="1179"/>
        <v>0.56396215878395695</v>
      </c>
      <c r="BO985" s="39">
        <v>0.35285653503240999</v>
      </c>
      <c r="BP985" s="39">
        <f t="shared" si="1168"/>
        <v>0.64714346496759001</v>
      </c>
      <c r="BQ985" s="39">
        <v>0.38089195293562533</v>
      </c>
      <c r="BR985" s="39">
        <f t="shared" si="1180"/>
        <v>0.61910804706437461</v>
      </c>
      <c r="BS985" s="48">
        <v>0.93054426150418024</v>
      </c>
      <c r="BT985" s="49">
        <v>6.9455738495819805E-2</v>
      </c>
      <c r="BU985" s="219"/>
      <c r="CP985" s="21"/>
      <c r="CR985" s="21"/>
      <c r="CS985" s="22"/>
      <c r="CT985" s="22"/>
    </row>
    <row r="986" spans="38:98" x14ac:dyDescent="0.25">
      <c r="AL986" s="6">
        <v>979</v>
      </c>
      <c r="AM986" s="24">
        <v>0.39517458044576897</v>
      </c>
      <c r="AN986" s="24">
        <f t="shared" si="1169"/>
        <v>0.60482541955423108</v>
      </c>
      <c r="AO986" s="24">
        <v>0.438668587281696</v>
      </c>
      <c r="AP986" s="24">
        <f t="shared" si="1170"/>
        <v>0.561331412718304</v>
      </c>
      <c r="AQ986" s="24">
        <v>0.33073285952633302</v>
      </c>
      <c r="AR986" s="24">
        <f t="shared" si="1171"/>
        <v>0.66926714047366698</v>
      </c>
      <c r="AS986" s="24">
        <f t="shared" si="1172"/>
        <v>0.37553501039509163</v>
      </c>
      <c r="AT986" s="25">
        <f t="shared" si="1162"/>
        <v>0.62446498960490837</v>
      </c>
      <c r="AU986" s="213">
        <v>0.41208011126784599</v>
      </c>
      <c r="AV986" s="213">
        <f t="shared" si="1173"/>
        <v>0.58791988873215395</v>
      </c>
      <c r="AW986" s="213">
        <v>0.46070557265252698</v>
      </c>
      <c r="AX986" s="213">
        <f t="shared" si="1167"/>
        <v>0.53929442734747302</v>
      </c>
      <c r="AY986" s="213">
        <v>0.36359105151904397</v>
      </c>
      <c r="AZ986" s="213">
        <f t="shared" si="1181"/>
        <v>0.63640894848095608</v>
      </c>
      <c r="BA986" s="213">
        <f t="shared" si="1174"/>
        <v>0.40095899990187367</v>
      </c>
      <c r="BB986" s="213">
        <f t="shared" si="1175"/>
        <v>0.59904100009812633</v>
      </c>
      <c r="BC986" s="38">
        <v>0.39004167022731701</v>
      </c>
      <c r="BD986" s="38">
        <f t="shared" si="1176"/>
        <v>0.60995832977268294</v>
      </c>
      <c r="BE986" s="38">
        <v>0.44430878616503999</v>
      </c>
      <c r="BF986" s="38">
        <f t="shared" si="1176"/>
        <v>0.55569121383496001</v>
      </c>
      <c r="BG986" s="38">
        <v>0.365044342772332</v>
      </c>
      <c r="BH986" s="38">
        <f t="shared" si="1177"/>
        <v>0.634955657227668</v>
      </c>
      <c r="BI986" s="38">
        <v>0.3910243362637002</v>
      </c>
      <c r="BJ986" s="38">
        <v>0.60897566373629985</v>
      </c>
      <c r="BK986" s="39">
        <v>0.381823179475826</v>
      </c>
      <c r="BL986" s="39">
        <f t="shared" si="1178"/>
        <v>0.618176820524174</v>
      </c>
      <c r="BM986" s="39">
        <v>0.43626327221049199</v>
      </c>
      <c r="BN986" s="39">
        <f t="shared" si="1179"/>
        <v>0.56373672778950801</v>
      </c>
      <c r="BO986" s="39">
        <v>0.35318136325084998</v>
      </c>
      <c r="BP986" s="39">
        <f t="shared" si="1168"/>
        <v>0.64681863674914997</v>
      </c>
      <c r="BQ986" s="39">
        <v>0.38116916534131018</v>
      </c>
      <c r="BR986" s="39">
        <f t="shared" si="1180"/>
        <v>0.61883083465868982</v>
      </c>
      <c r="BS986" s="48">
        <v>0.93061167921169041</v>
      </c>
      <c r="BT986" s="49">
        <v>6.9388320788309601E-2</v>
      </c>
      <c r="BU986" s="219"/>
      <c r="CP986" s="21"/>
      <c r="CR986" s="21"/>
      <c r="CS986" s="22"/>
      <c r="CT986" s="22"/>
    </row>
    <row r="987" spans="38:98" x14ac:dyDescent="0.25">
      <c r="AL987" s="6">
        <v>980</v>
      </c>
      <c r="AM987" s="24">
        <v>0.39540637361228398</v>
      </c>
      <c r="AN987" s="24">
        <f t="shared" si="1169"/>
        <v>0.60459362638771608</v>
      </c>
      <c r="AO987" s="24">
        <v>0.43887612028252498</v>
      </c>
      <c r="AP987" s="24">
        <f t="shared" si="1170"/>
        <v>0.56112387971747502</v>
      </c>
      <c r="AQ987" s="24">
        <v>0.33103277058737801</v>
      </c>
      <c r="AR987" s="24">
        <f t="shared" si="1171"/>
        <v>0.66896722941262199</v>
      </c>
      <c r="AS987" s="24">
        <f t="shared" si="1172"/>
        <v>0.37579255795498268</v>
      </c>
      <c r="AT987" s="25">
        <f t="shared" si="1162"/>
        <v>0.62420744204501744</v>
      </c>
      <c r="AU987" s="213">
        <v>0.412320750785169</v>
      </c>
      <c r="AV987" s="213">
        <f t="shared" si="1173"/>
        <v>0.58767924921483106</v>
      </c>
      <c r="AW987" s="213">
        <v>0.460935287238186</v>
      </c>
      <c r="AX987" s="213">
        <f t="shared" si="1167"/>
        <v>0.539064712761814</v>
      </c>
      <c r="AY987" s="213">
        <v>0.36391691800972398</v>
      </c>
      <c r="AZ987" s="213">
        <f t="shared" si="1181"/>
        <v>0.63608308199027608</v>
      </c>
      <c r="BA987" s="213">
        <f t="shared" si="1174"/>
        <v>0.40123633109265822</v>
      </c>
      <c r="BB987" s="213">
        <f t="shared" si="1175"/>
        <v>0.59876366890734189</v>
      </c>
      <c r="BC987" s="38">
        <v>0.39027802559643998</v>
      </c>
      <c r="BD987" s="38">
        <f t="shared" si="1176"/>
        <v>0.60972197440356002</v>
      </c>
      <c r="BE987" s="38">
        <v>0.44453229972021702</v>
      </c>
      <c r="BF987" s="38">
        <f t="shared" si="1176"/>
        <v>0.55546770027978298</v>
      </c>
      <c r="BG987" s="38">
        <v>0.365380873308499</v>
      </c>
      <c r="BH987" s="38">
        <f t="shared" si="1177"/>
        <v>0.634619126691501</v>
      </c>
      <c r="BI987" s="38">
        <v>0.39130381859245583</v>
      </c>
      <c r="BJ987" s="38">
        <v>0.60869618140754422</v>
      </c>
      <c r="BK987" s="39">
        <v>0.38206828080683403</v>
      </c>
      <c r="BL987" s="39">
        <f t="shared" si="1178"/>
        <v>0.61793171919316592</v>
      </c>
      <c r="BM987" s="39">
        <v>0.43648870791525501</v>
      </c>
      <c r="BN987" s="39">
        <f t="shared" si="1179"/>
        <v>0.56351129208474493</v>
      </c>
      <c r="BO987" s="39">
        <v>0.35350617422223302</v>
      </c>
      <c r="BP987" s="39">
        <f t="shared" si="1168"/>
        <v>0.64649382577776704</v>
      </c>
      <c r="BQ987" s="39">
        <v>0.3814464100128544</v>
      </c>
      <c r="BR987" s="39">
        <f t="shared" si="1180"/>
        <v>0.6185535899871456</v>
      </c>
      <c r="BS987" s="48">
        <v>0.93067897399868404</v>
      </c>
      <c r="BT987" s="49">
        <v>6.9321026001315997E-2</v>
      </c>
      <c r="BU987" s="219"/>
      <c r="CP987" s="21"/>
      <c r="CR987" s="21"/>
      <c r="CS987" s="22"/>
      <c r="CT987" s="22"/>
    </row>
    <row r="988" spans="38:98" x14ac:dyDescent="0.25">
      <c r="AL988" s="6">
        <v>981</v>
      </c>
      <c r="AM988" s="24">
        <v>0.39563796893259001</v>
      </c>
      <c r="AN988" s="24">
        <f t="shared" si="1169"/>
        <v>0.60436203106741004</v>
      </c>
      <c r="AO988" s="24">
        <v>0.43908352301162001</v>
      </c>
      <c r="AP988" s="24">
        <f t="shared" si="1170"/>
        <v>0.56091647698837999</v>
      </c>
      <c r="AQ988" s="24">
        <v>0.33133253600691998</v>
      </c>
      <c r="AR988" s="24">
        <f t="shared" si="1171"/>
        <v>0.66866746399308008</v>
      </c>
      <c r="AS988" s="24">
        <f t="shared" si="1172"/>
        <v>0.37604994722495871</v>
      </c>
      <c r="AT988" s="25">
        <f t="shared" si="1162"/>
        <v>0.62395005277504145</v>
      </c>
      <c r="AU988" s="213">
        <v>0.41256122921145699</v>
      </c>
      <c r="AV988" s="213">
        <f t="shared" si="1173"/>
        <v>0.58743877078854301</v>
      </c>
      <c r="AW988" s="213">
        <v>0.46116485909921301</v>
      </c>
      <c r="AX988" s="213">
        <f t="shared" si="1167"/>
        <v>0.53883514090078699</v>
      </c>
      <c r="AY988" s="213">
        <v>0.364242620070094</v>
      </c>
      <c r="AZ988" s="213">
        <f t="shared" si="1181"/>
        <v>0.635757379929906</v>
      </c>
      <c r="BA988" s="213">
        <f t="shared" si="1174"/>
        <v>0.40151350388061391</v>
      </c>
      <c r="BB988" s="213">
        <f t="shared" si="1175"/>
        <v>0.59848649611938609</v>
      </c>
      <c r="BC988" s="38">
        <v>0.39051434861919299</v>
      </c>
      <c r="BD988" s="38">
        <f t="shared" si="1176"/>
        <v>0.60948565138080701</v>
      </c>
      <c r="BE988" s="38">
        <v>0.44475579453114999</v>
      </c>
      <c r="BF988" s="38">
        <f t="shared" si="1176"/>
        <v>0.55524420546885001</v>
      </c>
      <c r="BG988" s="38">
        <v>0.36571738942496501</v>
      </c>
      <c r="BH988" s="38">
        <f t="shared" si="1177"/>
        <v>0.63428261057503499</v>
      </c>
      <c r="BI988" s="38">
        <v>0.39158327994959824</v>
      </c>
      <c r="BJ988" s="38">
        <v>0.60841672005040182</v>
      </c>
      <c r="BK988" s="39">
        <v>0.38231351039329697</v>
      </c>
      <c r="BL988" s="39">
        <f t="shared" si="1178"/>
        <v>0.61768648960670303</v>
      </c>
      <c r="BM988" s="39">
        <v>0.43671414936203601</v>
      </c>
      <c r="BN988" s="39">
        <f t="shared" si="1179"/>
        <v>0.56328585063796399</v>
      </c>
      <c r="BO988" s="39">
        <v>0.35383096874411202</v>
      </c>
      <c r="BP988" s="39">
        <f t="shared" si="1168"/>
        <v>0.64616903125588798</v>
      </c>
      <c r="BQ988" s="39">
        <v>0.38172368819748187</v>
      </c>
      <c r="BR988" s="39">
        <f t="shared" si="1180"/>
        <v>0.61827631180251819</v>
      </c>
      <c r="BS988" s="48">
        <v>0.93074614647786891</v>
      </c>
      <c r="BT988" s="49">
        <v>6.9253853522131106E-2</v>
      </c>
      <c r="BU988" s="219"/>
      <c r="CP988" s="21"/>
      <c r="CR988" s="21"/>
      <c r="CS988" s="22"/>
      <c r="CT988" s="22"/>
    </row>
    <row r="989" spans="38:98" x14ac:dyDescent="0.25">
      <c r="AL989" s="6">
        <v>982</v>
      </c>
      <c r="AM989" s="24">
        <v>0.395869365888462</v>
      </c>
      <c r="AN989" s="24">
        <f t="shared" si="1169"/>
        <v>0.604130634111538</v>
      </c>
      <c r="AO989" s="24">
        <v>0.43929079590263898</v>
      </c>
      <c r="AP989" s="24">
        <f t="shared" si="1170"/>
        <v>0.56070920409736102</v>
      </c>
      <c r="AQ989" s="24">
        <v>0.33163215547887298</v>
      </c>
      <c r="AR989" s="24">
        <f t="shared" si="1171"/>
        <v>0.66836784452112696</v>
      </c>
      <c r="AS989" s="24">
        <f t="shared" si="1172"/>
        <v>0.37630717800331182</v>
      </c>
      <c r="AT989" s="25">
        <f t="shared" si="1162"/>
        <v>0.62369282199668818</v>
      </c>
      <c r="AU989" s="213">
        <v>0.41280154676324199</v>
      </c>
      <c r="AV989" s="213">
        <f t="shared" si="1173"/>
        <v>0.58719845323675801</v>
      </c>
      <c r="AW989" s="213">
        <v>0.46139428853126202</v>
      </c>
      <c r="AX989" s="213">
        <f t="shared" si="1167"/>
        <v>0.53860571146873792</v>
      </c>
      <c r="AY989" s="213">
        <v>0.36456815750667199</v>
      </c>
      <c r="AZ989" s="213">
        <f t="shared" si="1181"/>
        <v>0.63543184249332807</v>
      </c>
      <c r="BA989" s="213">
        <f t="shared" si="1174"/>
        <v>0.40179051831186441</v>
      </c>
      <c r="BB989" s="213">
        <f t="shared" si="1175"/>
        <v>0.59820948168813559</v>
      </c>
      <c r="BC989" s="38">
        <v>0.39075064054351599</v>
      </c>
      <c r="BD989" s="38">
        <f t="shared" si="1176"/>
        <v>0.60924935945648406</v>
      </c>
      <c r="BE989" s="38">
        <v>0.44497927162450401</v>
      </c>
      <c r="BF989" s="38">
        <f t="shared" si="1176"/>
        <v>0.55502072837549599</v>
      </c>
      <c r="BG989" s="38">
        <v>0.36605389185414999</v>
      </c>
      <c r="BH989" s="38">
        <f t="shared" si="1177"/>
        <v>0.63394610814584995</v>
      </c>
      <c r="BI989" s="38">
        <v>0.39186272129503485</v>
      </c>
      <c r="BJ989" s="38">
        <v>0.60813727870496515</v>
      </c>
      <c r="BK989" s="39">
        <v>0.38255887030959601</v>
      </c>
      <c r="BL989" s="39">
        <f t="shared" si="1178"/>
        <v>0.61744112969040399</v>
      </c>
      <c r="BM989" s="39">
        <v>0.43693959758253798</v>
      </c>
      <c r="BN989" s="39">
        <f t="shared" si="1179"/>
        <v>0.56306040241746202</v>
      </c>
      <c r="BO989" s="39">
        <v>0.35415574761404101</v>
      </c>
      <c r="BP989" s="39">
        <f t="shared" si="1168"/>
        <v>0.64584425238595899</v>
      </c>
      <c r="BQ989" s="39">
        <v>0.38200100114241736</v>
      </c>
      <c r="BR989" s="39">
        <f t="shared" si="1180"/>
        <v>0.61799899885758269</v>
      </c>
      <c r="BS989" s="48">
        <v>0.93081319726195255</v>
      </c>
      <c r="BT989" s="49">
        <v>6.9186802738047407E-2</v>
      </c>
      <c r="BU989" s="219"/>
      <c r="CP989" s="21"/>
      <c r="CR989" s="21"/>
      <c r="CS989" s="22"/>
      <c r="CT989" s="22"/>
    </row>
    <row r="990" spans="38:98" x14ac:dyDescent="0.25">
      <c r="AL990" s="6">
        <v>983</v>
      </c>
      <c r="AM990" s="24">
        <v>0.39610056396167698</v>
      </c>
      <c r="AN990" s="24">
        <f t="shared" si="1169"/>
        <v>0.60389943603832297</v>
      </c>
      <c r="AO990" s="24">
        <v>0.43949793938923998</v>
      </c>
      <c r="AP990" s="24">
        <f t="shared" si="1170"/>
        <v>0.56050206061076002</v>
      </c>
      <c r="AQ990" s="24">
        <v>0.33193162869715298</v>
      </c>
      <c r="AR990" s="24">
        <f t="shared" si="1171"/>
        <v>0.66806837130284702</v>
      </c>
      <c r="AS990" s="24">
        <f t="shared" si="1172"/>
        <v>0.37656425008833549</v>
      </c>
      <c r="AT990" s="25">
        <f t="shared" si="1162"/>
        <v>0.62343574991166462</v>
      </c>
      <c r="AU990" s="213">
        <v>0.413041703657054</v>
      </c>
      <c r="AV990" s="213">
        <f t="shared" si="1173"/>
        <v>0.58695829634294605</v>
      </c>
      <c r="AW990" s="213">
        <v>0.46162357582998997</v>
      </c>
      <c r="AX990" s="213">
        <f t="shared" si="1167"/>
        <v>0.53837642417000997</v>
      </c>
      <c r="AY990" s="213">
        <v>0.36489353012597198</v>
      </c>
      <c r="AZ990" s="213">
        <f t="shared" si="1181"/>
        <v>0.63510646987402808</v>
      </c>
      <c r="BA990" s="213">
        <f t="shared" si="1174"/>
        <v>0.40206737443253154</v>
      </c>
      <c r="BB990" s="213">
        <f t="shared" si="1175"/>
        <v>0.59793262556746851</v>
      </c>
      <c r="BC990" s="38">
        <v>0.39098690261734698</v>
      </c>
      <c r="BD990" s="38">
        <f t="shared" si="1176"/>
        <v>0.60901309738265308</v>
      </c>
      <c r="BE990" s="38">
        <v>0.44520273202694799</v>
      </c>
      <c r="BF990" s="38">
        <f t="shared" si="1176"/>
        <v>0.55479726797305196</v>
      </c>
      <c r="BG990" s="38">
        <v>0.36639038132847401</v>
      </c>
      <c r="BH990" s="38">
        <f t="shared" si="1177"/>
        <v>0.63360961867152599</v>
      </c>
      <c r="BI990" s="38">
        <v>0.39214214358867366</v>
      </c>
      <c r="BJ990" s="38">
        <v>0.60785785641132639</v>
      </c>
      <c r="BK990" s="39">
        <v>0.38280436263011403</v>
      </c>
      <c r="BL990" s="39">
        <f t="shared" si="1178"/>
        <v>0.61719563736988592</v>
      </c>
      <c r="BM990" s="39">
        <v>0.43716505360846403</v>
      </c>
      <c r="BN990" s="39">
        <f t="shared" si="1179"/>
        <v>0.56283494639153597</v>
      </c>
      <c r="BO990" s="39">
        <v>0.354480511629572</v>
      </c>
      <c r="BP990" s="39">
        <f t="shared" si="1168"/>
        <v>0.64551948837042805</v>
      </c>
      <c r="BQ990" s="39">
        <v>0.3822783500948852</v>
      </c>
      <c r="BR990" s="39">
        <f t="shared" si="1180"/>
        <v>0.6177216499051148</v>
      </c>
      <c r="BS990" s="48">
        <v>0.93088012696364308</v>
      </c>
      <c r="BT990" s="49">
        <v>6.9119873036356902E-2</v>
      </c>
      <c r="BU990" s="219"/>
      <c r="CP990" s="21"/>
      <c r="CR990" s="21"/>
      <c r="CS990" s="22"/>
      <c r="CT990" s="22"/>
    </row>
    <row r="991" spans="38:98" x14ac:dyDescent="0.25">
      <c r="AL991" s="6">
        <v>984</v>
      </c>
      <c r="AM991" s="24">
        <v>0.39633156263400898</v>
      </c>
      <c r="AN991" s="24">
        <f t="shared" si="1169"/>
        <v>0.60366843736599107</v>
      </c>
      <c r="AO991" s="24">
        <v>0.43970495390508002</v>
      </c>
      <c r="AP991" s="24">
        <f t="shared" si="1170"/>
        <v>0.56029504609491998</v>
      </c>
      <c r="AQ991" s="24">
        <v>0.33223095535567498</v>
      </c>
      <c r="AR991" s="24">
        <f t="shared" si="1171"/>
        <v>0.66776904464432496</v>
      </c>
      <c r="AS991" s="24">
        <f t="shared" si="1172"/>
        <v>0.37682116327832171</v>
      </c>
      <c r="AT991" s="25">
        <f t="shared" si="1162"/>
        <v>0.6231788367216784</v>
      </c>
      <c r="AU991" s="213">
        <v>0.413281700109423</v>
      </c>
      <c r="AV991" s="213">
        <f t="shared" si="1173"/>
        <v>0.586718299890577</v>
      </c>
      <c r="AW991" s="213">
        <v>0.46185272129105098</v>
      </c>
      <c r="AX991" s="213">
        <f t="shared" si="1167"/>
        <v>0.53814727870894896</v>
      </c>
      <c r="AY991" s="213">
        <v>0.36521873773451202</v>
      </c>
      <c r="AZ991" s="213">
        <f t="shared" si="1181"/>
        <v>0.63478126226548803</v>
      </c>
      <c r="BA991" s="213">
        <f t="shared" si="1174"/>
        <v>0.40234407228873836</v>
      </c>
      <c r="BB991" s="213">
        <f t="shared" si="1175"/>
        <v>0.59765592771126164</v>
      </c>
      <c r="BC991" s="38">
        <v>0.39122313608862502</v>
      </c>
      <c r="BD991" s="38">
        <f t="shared" si="1176"/>
        <v>0.60877686391137498</v>
      </c>
      <c r="BE991" s="38">
        <v>0.44542617676514901</v>
      </c>
      <c r="BF991" s="38">
        <f t="shared" si="1176"/>
        <v>0.55457382323485094</v>
      </c>
      <c r="BG991" s="38">
        <v>0.36672685858035398</v>
      </c>
      <c r="BH991" s="38">
        <f t="shared" si="1177"/>
        <v>0.63327314141964597</v>
      </c>
      <c r="BI991" s="38">
        <v>0.39242154779042088</v>
      </c>
      <c r="BJ991" s="38">
        <v>0.60757845220957907</v>
      </c>
      <c r="BK991" s="39">
        <v>0.38304998942923102</v>
      </c>
      <c r="BL991" s="39">
        <f t="shared" si="1178"/>
        <v>0.61695001057076904</v>
      </c>
      <c r="BM991" s="39">
        <v>0.437390518471519</v>
      </c>
      <c r="BN991" s="39">
        <f t="shared" si="1179"/>
        <v>0.562609481528481</v>
      </c>
      <c r="BO991" s="39">
        <v>0.35480526158825998</v>
      </c>
      <c r="BP991" s="39">
        <f t="shared" si="1168"/>
        <v>0.64519473841174002</v>
      </c>
      <c r="BQ991" s="39">
        <v>0.38255573630211059</v>
      </c>
      <c r="BR991" s="39">
        <f t="shared" si="1180"/>
        <v>0.61744426369788952</v>
      </c>
      <c r="BS991" s="48">
        <v>0.93094693619564794</v>
      </c>
      <c r="BT991" s="49">
        <v>6.9053063804352097E-2</v>
      </c>
      <c r="BU991" s="219"/>
      <c r="CP991" s="21"/>
      <c r="CR991" s="21"/>
      <c r="CS991" s="22"/>
      <c r="CT991" s="22"/>
    </row>
    <row r="992" spans="38:98" x14ac:dyDescent="0.25">
      <c r="AL992" s="6">
        <v>985</v>
      </c>
      <c r="AM992" s="24">
        <v>0.396562361387233</v>
      </c>
      <c r="AN992" s="24">
        <f t="shared" si="1169"/>
        <v>0.603437638612767</v>
      </c>
      <c r="AO992" s="24">
        <v>0.43991183988381799</v>
      </c>
      <c r="AP992" s="24">
        <f t="shared" si="1170"/>
        <v>0.56008816011618201</v>
      </c>
      <c r="AQ992" s="24">
        <v>0.332530135148356</v>
      </c>
      <c r="AR992" s="24">
        <f t="shared" si="1171"/>
        <v>0.66746986485164395</v>
      </c>
      <c r="AS992" s="24">
        <f t="shared" si="1172"/>
        <v>0.37707791737156415</v>
      </c>
      <c r="AT992" s="25">
        <f t="shared" si="1162"/>
        <v>0.62292208262843585</v>
      </c>
      <c r="AU992" s="213">
        <v>0.41352153633688099</v>
      </c>
      <c r="AV992" s="213">
        <f t="shared" si="1173"/>
        <v>0.58647846366311907</v>
      </c>
      <c r="AW992" s="213">
        <v>0.46208172521010099</v>
      </c>
      <c r="AX992" s="213">
        <f t="shared" si="1167"/>
        <v>0.53791827478989895</v>
      </c>
      <c r="AY992" s="213">
        <v>0.36554378013880801</v>
      </c>
      <c r="AZ992" s="213">
        <f t="shared" si="1181"/>
        <v>0.63445621986119205</v>
      </c>
      <c r="BA992" s="213">
        <f t="shared" si="1174"/>
        <v>0.40262061192660803</v>
      </c>
      <c r="BB992" s="213">
        <f t="shared" si="1175"/>
        <v>0.59737938807339197</v>
      </c>
      <c r="BC992" s="38">
        <v>0.39145934220529</v>
      </c>
      <c r="BD992" s="38">
        <f t="shared" si="1176"/>
        <v>0.60854065779471</v>
      </c>
      <c r="BE992" s="38">
        <v>0.44564960686577498</v>
      </c>
      <c r="BF992" s="38">
        <f t="shared" si="1176"/>
        <v>0.55435039313422507</v>
      </c>
      <c r="BG992" s="38">
        <v>0.36706332434221001</v>
      </c>
      <c r="BH992" s="38">
        <f t="shared" si="1177"/>
        <v>0.63293667565778999</v>
      </c>
      <c r="BI992" s="38">
        <v>0.39270093486018476</v>
      </c>
      <c r="BJ992" s="38">
        <v>0.60729906513981524</v>
      </c>
      <c r="BK992" s="39">
        <v>0.38329575278132999</v>
      </c>
      <c r="BL992" s="39">
        <f t="shared" si="1178"/>
        <v>0.61670424721867001</v>
      </c>
      <c r="BM992" s="39">
        <v>0.437615993203406</v>
      </c>
      <c r="BN992" s="39">
        <f t="shared" si="1179"/>
        <v>0.56238400679659395</v>
      </c>
      <c r="BO992" s="39">
        <v>0.35512999828765801</v>
      </c>
      <c r="BP992" s="39">
        <f t="shared" si="1168"/>
        <v>0.64487000171234199</v>
      </c>
      <c r="BQ992" s="39">
        <v>0.38283316101131837</v>
      </c>
      <c r="BR992" s="39">
        <f t="shared" si="1180"/>
        <v>0.61716683898868163</v>
      </c>
      <c r="BS992" s="48">
        <v>0.93101362557067491</v>
      </c>
      <c r="BT992" s="49">
        <v>6.8986374429325106E-2</v>
      </c>
      <c r="BU992" s="219"/>
      <c r="CP992" s="21"/>
      <c r="CR992" s="21"/>
      <c r="CS992" s="22"/>
      <c r="CT992" s="22"/>
    </row>
    <row r="993" spans="38:98" x14ac:dyDescent="0.25">
      <c r="AL993" s="6">
        <v>986</v>
      </c>
      <c r="AM993" s="24">
        <v>0.396792959703126</v>
      </c>
      <c r="AN993" s="24">
        <f t="shared" si="1169"/>
        <v>0.603207040296874</v>
      </c>
      <c r="AO993" s="24">
        <v>0.440118597759112</v>
      </c>
      <c r="AP993" s="24">
        <f t="shared" si="1170"/>
        <v>0.559881402240888</v>
      </c>
      <c r="AQ993" s="24">
        <v>0.33282916776910998</v>
      </c>
      <c r="AR993" s="24">
        <f t="shared" si="1171"/>
        <v>0.66717083223089002</v>
      </c>
      <c r="AS993" s="24">
        <f t="shared" si="1172"/>
        <v>0.37733451216635544</v>
      </c>
      <c r="AT993" s="25">
        <f t="shared" si="1162"/>
        <v>0.62266548783364462</v>
      </c>
      <c r="AU993" s="213">
        <v>0.41376121255595599</v>
      </c>
      <c r="AV993" s="213">
        <f t="shared" si="1173"/>
        <v>0.58623878744404401</v>
      </c>
      <c r="AW993" s="213">
        <v>0.462310587882794</v>
      </c>
      <c r="AX993" s="213">
        <f t="shared" si="1167"/>
        <v>0.537689412117206</v>
      </c>
      <c r="AY993" s="213">
        <v>0.36586865714537498</v>
      </c>
      <c r="AZ993" s="213">
        <f t="shared" si="1181"/>
        <v>0.63413134285462502</v>
      </c>
      <c r="BA993" s="213">
        <f t="shared" si="1174"/>
        <v>0.40289699339226148</v>
      </c>
      <c r="BB993" s="213">
        <f t="shared" si="1175"/>
        <v>0.59710300660773852</v>
      </c>
      <c r="BC993" s="38">
        <v>0.39169552221527898</v>
      </c>
      <c r="BD993" s="38">
        <f t="shared" si="1176"/>
        <v>0.60830447778472108</v>
      </c>
      <c r="BE993" s="38">
        <v>0.445873023355492</v>
      </c>
      <c r="BF993" s="38">
        <f t="shared" si="1176"/>
        <v>0.55412697664450805</v>
      </c>
      <c r="BG993" s="38">
        <v>0.36739977934646101</v>
      </c>
      <c r="BH993" s="38">
        <f t="shared" si="1177"/>
        <v>0.63260022065353905</v>
      </c>
      <c r="BI993" s="38">
        <v>0.39298030575787174</v>
      </c>
      <c r="BJ993" s="38">
        <v>0.60701969424212843</v>
      </c>
      <c r="BK993" s="39">
        <v>0.383541654760791</v>
      </c>
      <c r="BL993" s="39">
        <f t="shared" si="1178"/>
        <v>0.61645834523920895</v>
      </c>
      <c r="BM993" s="39">
        <v>0.43784147883582902</v>
      </c>
      <c r="BN993" s="39">
        <f t="shared" si="1179"/>
        <v>0.56215852116417098</v>
      </c>
      <c r="BO993" s="39">
        <v>0.35545472252531801</v>
      </c>
      <c r="BP993" s="39">
        <f t="shared" si="1168"/>
        <v>0.64454527747468204</v>
      </c>
      <c r="BQ993" s="39">
        <v>0.38311062546973218</v>
      </c>
      <c r="BR993" s="39">
        <f t="shared" si="1180"/>
        <v>0.61688937453026793</v>
      </c>
      <c r="BS993" s="48">
        <v>0.93108019570143186</v>
      </c>
      <c r="BT993" s="49">
        <v>6.8919804298568199E-2</v>
      </c>
      <c r="BU993" s="219"/>
      <c r="CP993" s="21"/>
      <c r="CR993" s="21"/>
      <c r="CS993" s="22"/>
      <c r="CT993" s="22"/>
    </row>
    <row r="994" spans="38:98" x14ac:dyDescent="0.25">
      <c r="AL994" s="6">
        <v>987</v>
      </c>
      <c r="AM994" s="24">
        <v>0.39702335706346298</v>
      </c>
      <c r="AN994" s="24">
        <f t="shared" si="1169"/>
        <v>0.60297664293653708</v>
      </c>
      <c r="AO994" s="24">
        <v>0.44032522796461898</v>
      </c>
      <c r="AP994" s="24">
        <f t="shared" si="1170"/>
        <v>0.55967477203538096</v>
      </c>
      <c r="AQ994" s="24">
        <v>0.33312805291185199</v>
      </c>
      <c r="AR994" s="24">
        <f t="shared" si="1171"/>
        <v>0.66687194708814801</v>
      </c>
      <c r="AS994" s="24">
        <f t="shared" si="1172"/>
        <v>0.37759094746098781</v>
      </c>
      <c r="AT994" s="25">
        <f t="shared" si="1162"/>
        <v>0.62240905253901224</v>
      </c>
      <c r="AU994" s="213">
        <v>0.41400072898318102</v>
      </c>
      <c r="AV994" s="213">
        <f t="shared" si="1173"/>
        <v>0.58599927101681892</v>
      </c>
      <c r="AW994" s="213">
        <v>0.46253930960478601</v>
      </c>
      <c r="AX994" s="213">
        <f t="shared" si="1167"/>
        <v>0.53746069039521394</v>
      </c>
      <c r="AY994" s="213">
        <v>0.36619336856072998</v>
      </c>
      <c r="AZ994" s="213">
        <f t="shared" si="1181"/>
        <v>0.63380663143927007</v>
      </c>
      <c r="BA994" s="213">
        <f t="shared" si="1174"/>
        <v>0.40317321673182271</v>
      </c>
      <c r="BB994" s="213">
        <f t="shared" si="1175"/>
        <v>0.59682678326817729</v>
      </c>
      <c r="BC994" s="38">
        <v>0.39193167736653201</v>
      </c>
      <c r="BD994" s="38">
        <f t="shared" si="1176"/>
        <v>0.60806832263346799</v>
      </c>
      <c r="BE994" s="38">
        <v>0.44609642726096999</v>
      </c>
      <c r="BF994" s="38">
        <f t="shared" si="1176"/>
        <v>0.55390357273903001</v>
      </c>
      <c r="BG994" s="38">
        <v>0.367736224325526</v>
      </c>
      <c r="BH994" s="38">
        <f t="shared" si="1177"/>
        <v>0.632263775674474</v>
      </c>
      <c r="BI994" s="38">
        <v>0.39325966144338997</v>
      </c>
      <c r="BJ994" s="38">
        <v>0.60674033855661003</v>
      </c>
      <c r="BK994" s="39">
        <v>0.38378769744199698</v>
      </c>
      <c r="BL994" s="39">
        <f t="shared" si="1178"/>
        <v>0.61621230255800308</v>
      </c>
      <c r="BM994" s="39">
        <v>0.43806697640049003</v>
      </c>
      <c r="BN994" s="39">
        <f t="shared" si="1179"/>
        <v>0.56193302359950992</v>
      </c>
      <c r="BO994" s="39">
        <v>0.355779435098795</v>
      </c>
      <c r="BP994" s="39">
        <f t="shared" si="1168"/>
        <v>0.64422056490120494</v>
      </c>
      <c r="BQ994" s="39">
        <v>0.38338813092457746</v>
      </c>
      <c r="BR994" s="39">
        <f t="shared" si="1180"/>
        <v>0.61661186907542254</v>
      </c>
      <c r="BS994" s="48">
        <v>0.93114664720062645</v>
      </c>
      <c r="BT994" s="49">
        <v>6.8853352799373602E-2</v>
      </c>
      <c r="BU994" s="219"/>
      <c r="CP994" s="21"/>
      <c r="CR994" s="21"/>
      <c r="CS994" s="22"/>
      <c r="CT994" s="22"/>
    </row>
    <row r="995" spans="38:98" x14ac:dyDescent="0.25">
      <c r="AL995" s="6">
        <v>988</v>
      </c>
      <c r="AM995" s="24">
        <v>0.39725355295001802</v>
      </c>
      <c r="AN995" s="24">
        <f t="shared" si="1169"/>
        <v>0.60274644704998193</v>
      </c>
      <c r="AO995" s="24">
        <v>0.440531730933998</v>
      </c>
      <c r="AP995" s="24">
        <f t="shared" si="1170"/>
        <v>0.559468269066002</v>
      </c>
      <c r="AQ995" s="24">
        <v>0.33342679027049898</v>
      </c>
      <c r="AR995" s="24">
        <f t="shared" si="1171"/>
        <v>0.66657320972950096</v>
      </c>
      <c r="AS995" s="24">
        <f t="shared" si="1172"/>
        <v>0.37784722305375468</v>
      </c>
      <c r="AT995" s="25">
        <f t="shared" si="1162"/>
        <v>0.62215277694624527</v>
      </c>
      <c r="AU995" s="213">
        <v>0.41424008583508398</v>
      </c>
      <c r="AV995" s="213">
        <f t="shared" si="1173"/>
        <v>0.58575991416491602</v>
      </c>
      <c r="AW995" s="213">
        <v>0.46276789067173202</v>
      </c>
      <c r="AX995" s="213">
        <f t="shared" si="1167"/>
        <v>0.53723210932826793</v>
      </c>
      <c r="AY995" s="213">
        <v>0.36651791419138902</v>
      </c>
      <c r="AZ995" s="213">
        <f t="shared" si="1181"/>
        <v>0.63348208580861098</v>
      </c>
      <c r="BA995" s="213">
        <f t="shared" si="1174"/>
        <v>0.40344928199141339</v>
      </c>
      <c r="BB995" s="213">
        <f t="shared" si="1175"/>
        <v>0.59655071800858672</v>
      </c>
      <c r="BC995" s="38">
        <v>0.39216780890698699</v>
      </c>
      <c r="BD995" s="38">
        <f t="shared" si="1176"/>
        <v>0.60783219109301301</v>
      </c>
      <c r="BE995" s="38">
        <v>0.44631981960887401</v>
      </c>
      <c r="BF995" s="38">
        <f t="shared" si="1176"/>
        <v>0.55368018039112599</v>
      </c>
      <c r="BG995" s="38">
        <v>0.36807266001182498</v>
      </c>
      <c r="BH995" s="38">
        <f t="shared" si="1177"/>
        <v>0.63192733998817507</v>
      </c>
      <c r="BI995" s="38">
        <v>0.3935390028766465</v>
      </c>
      <c r="BJ995" s="38">
        <v>0.60646099712335355</v>
      </c>
      <c r="BK995" s="39">
        <v>0.38403388289932899</v>
      </c>
      <c r="BL995" s="39">
        <f t="shared" si="1178"/>
        <v>0.61596611710067095</v>
      </c>
      <c r="BM995" s="39">
        <v>0.438292486929095</v>
      </c>
      <c r="BN995" s="39">
        <f t="shared" si="1179"/>
        <v>0.56170751307090505</v>
      </c>
      <c r="BO995" s="39">
        <v>0.35610413680564101</v>
      </c>
      <c r="BP995" s="39">
        <f t="shared" si="1168"/>
        <v>0.64389586319435899</v>
      </c>
      <c r="BQ995" s="39">
        <v>0.38366567862307871</v>
      </c>
      <c r="BR995" s="39">
        <f t="shared" si="1180"/>
        <v>0.61633432137692123</v>
      </c>
      <c r="BS995" s="48">
        <v>0.93121298068096636</v>
      </c>
      <c r="BT995" s="49">
        <v>6.8787019319033693E-2</v>
      </c>
      <c r="BU995" s="219"/>
      <c r="CP995" s="21"/>
      <c r="CR995" s="21"/>
      <c r="CS995" s="22"/>
      <c r="CT995" s="22"/>
    </row>
    <row r="996" spans="38:98" x14ac:dyDescent="0.25">
      <c r="AL996" s="6">
        <v>989</v>
      </c>
      <c r="AM996" s="24">
        <v>0.39748354684456799</v>
      </c>
      <c r="AN996" s="24">
        <f t="shared" si="1169"/>
        <v>0.60251645315543201</v>
      </c>
      <c r="AO996" s="24">
        <v>0.440738107100906</v>
      </c>
      <c r="AP996" s="24">
        <f t="shared" si="1170"/>
        <v>0.559261892899094</v>
      </c>
      <c r="AQ996" s="24">
        <v>0.33372537953896497</v>
      </c>
      <c r="AR996" s="24">
        <f t="shared" si="1171"/>
        <v>0.66627462046103503</v>
      </c>
      <c r="AS996" s="24">
        <f t="shared" si="1172"/>
        <v>0.37810333874294833</v>
      </c>
      <c r="AT996" s="25">
        <f t="shared" si="1162"/>
        <v>0.62189666125705167</v>
      </c>
      <c r="AU996" s="213">
        <v>0.414479283328198</v>
      </c>
      <c r="AV996" s="213">
        <f t="shared" si="1173"/>
        <v>0.58552071667180194</v>
      </c>
      <c r="AW996" s="213">
        <v>0.46299633137928697</v>
      </c>
      <c r="AX996" s="213">
        <f t="shared" si="1167"/>
        <v>0.53700366862071303</v>
      </c>
      <c r="AY996" s="213">
        <v>0.36684229384386802</v>
      </c>
      <c r="AZ996" s="213">
        <f t="shared" si="1181"/>
        <v>0.63315770615613198</v>
      </c>
      <c r="BA996" s="213">
        <f t="shared" si="1174"/>
        <v>0.40372518921715672</v>
      </c>
      <c r="BB996" s="213">
        <f t="shared" si="1175"/>
        <v>0.59627481078284328</v>
      </c>
      <c r="BC996" s="38">
        <v>0.39240391808458402</v>
      </c>
      <c r="BD996" s="38">
        <f t="shared" si="1176"/>
        <v>0.60759608191541603</v>
      </c>
      <c r="BE996" s="38">
        <v>0.446543201425873</v>
      </c>
      <c r="BF996" s="38">
        <f t="shared" si="1176"/>
        <v>0.553456798574127</v>
      </c>
      <c r="BG996" s="38">
        <v>0.36840908713777498</v>
      </c>
      <c r="BH996" s="38">
        <f t="shared" si="1177"/>
        <v>0.63159091286222502</v>
      </c>
      <c r="BI996" s="38">
        <v>0.39381833101754837</v>
      </c>
      <c r="BJ996" s="38">
        <v>0.60618166898245174</v>
      </c>
      <c r="BK996" s="39">
        <v>0.38428021320716799</v>
      </c>
      <c r="BL996" s="39">
        <f t="shared" si="1178"/>
        <v>0.61571978679283201</v>
      </c>
      <c r="BM996" s="39">
        <v>0.43851801145334501</v>
      </c>
      <c r="BN996" s="39">
        <f t="shared" si="1179"/>
        <v>0.56148198854665499</v>
      </c>
      <c r="BO996" s="39">
        <v>0.35642882844340901</v>
      </c>
      <c r="BP996" s="39">
        <f t="shared" si="1168"/>
        <v>0.64357117155659105</v>
      </c>
      <c r="BQ996" s="39">
        <v>0.38394326981245963</v>
      </c>
      <c r="BR996" s="39">
        <f t="shared" si="1180"/>
        <v>0.61605673018754048</v>
      </c>
      <c r="BS996" s="48">
        <v>0.93127919675515924</v>
      </c>
      <c r="BT996" s="42">
        <v>6.87208032448407E-2</v>
      </c>
      <c r="BU996" s="219"/>
      <c r="CP996" s="21"/>
      <c r="CR996" s="21"/>
      <c r="CS996" s="22"/>
      <c r="CT996" s="22"/>
    </row>
    <row r="997" spans="38:98" x14ac:dyDescent="0.25">
      <c r="AL997" s="6">
        <v>990</v>
      </c>
      <c r="AM997" s="24">
        <v>0.39771333822888799</v>
      </c>
      <c r="AN997" s="24">
        <f t="shared" si="1169"/>
        <v>0.60228666177111201</v>
      </c>
      <c r="AO997" s="24">
        <v>0.44094435689900102</v>
      </c>
      <c r="AP997" s="24">
        <f t="shared" si="1170"/>
        <v>0.55905564310099898</v>
      </c>
      <c r="AQ997" s="24">
        <v>0.33402382041116702</v>
      </c>
      <c r="AR997" s="24">
        <f t="shared" si="1171"/>
        <v>0.66597617958883304</v>
      </c>
      <c r="AS997" s="24">
        <f t="shared" si="1172"/>
        <v>0.37835929432686233</v>
      </c>
      <c r="AT997" s="25">
        <f t="shared" si="1162"/>
        <v>0.62164070567313767</v>
      </c>
      <c r="AU997" s="213">
        <v>0.41471832167905198</v>
      </c>
      <c r="AV997" s="213">
        <f t="shared" si="1173"/>
        <v>0.58528167832094802</v>
      </c>
      <c r="AW997" s="213">
        <v>0.46322463202310699</v>
      </c>
      <c r="AX997" s="213">
        <f t="shared" si="1167"/>
        <v>0.53677536797689296</v>
      </c>
      <c r="AY997" s="213">
        <v>0.36716650732468298</v>
      </c>
      <c r="AZ997" s="213">
        <f t="shared" si="1181"/>
        <v>0.63283349267531697</v>
      </c>
      <c r="BA997" s="213">
        <f t="shared" si="1174"/>
        <v>0.40400093845517493</v>
      </c>
      <c r="BB997" s="213">
        <f t="shared" si="1175"/>
        <v>0.59599906154482507</v>
      </c>
      <c r="BC997" s="38">
        <v>0.39264000614726102</v>
      </c>
      <c r="BD997" s="38">
        <f t="shared" si="1176"/>
        <v>0.60735999385273898</v>
      </c>
      <c r="BE997" s="38">
        <v>0.44676657373863399</v>
      </c>
      <c r="BF997" s="38">
        <f t="shared" si="1176"/>
        <v>0.55323342626136607</v>
      </c>
      <c r="BG997" s="38">
        <v>0.36874550643579701</v>
      </c>
      <c r="BH997" s="38">
        <f t="shared" si="1177"/>
        <v>0.63125449356420305</v>
      </c>
      <c r="BI997" s="38">
        <v>0.39409764682600334</v>
      </c>
      <c r="BJ997" s="38">
        <v>0.60590235317399666</v>
      </c>
      <c r="BK997" s="39">
        <v>0.38452669043989601</v>
      </c>
      <c r="BL997" s="39">
        <f t="shared" si="1178"/>
        <v>0.61547330956010393</v>
      </c>
      <c r="BM997" s="39">
        <v>0.438743551004946</v>
      </c>
      <c r="BN997" s="39">
        <f t="shared" si="1179"/>
        <v>0.561256448995054</v>
      </c>
      <c r="BO997" s="39">
        <v>0.35675351080965401</v>
      </c>
      <c r="BP997" s="39">
        <f t="shared" si="1168"/>
        <v>0.64324648919034599</v>
      </c>
      <c r="BQ997" s="39">
        <v>0.38422090573994622</v>
      </c>
      <c r="BR997" s="39">
        <f t="shared" si="1180"/>
        <v>0.61577909426005384</v>
      </c>
      <c r="BS997" s="48">
        <v>0.93134529603591309</v>
      </c>
      <c r="BT997" s="49">
        <v>6.8654703964086905E-2</v>
      </c>
      <c r="BU997" s="219"/>
      <c r="CP997" s="21"/>
      <c r="CR997" s="21"/>
      <c r="CS997" s="22"/>
      <c r="CT997" s="22"/>
    </row>
    <row r="998" spans="38:98" x14ac:dyDescent="0.25">
      <c r="AL998" s="6">
        <v>991</v>
      </c>
      <c r="AM998" s="24">
        <v>0.397942926584752</v>
      </c>
      <c r="AN998" s="24">
        <f t="shared" si="1169"/>
        <v>0.60205707341524795</v>
      </c>
      <c r="AO998" s="24">
        <v>0.44115048076194202</v>
      </c>
      <c r="AP998" s="24">
        <f t="shared" si="1170"/>
        <v>0.55884951923805803</v>
      </c>
      <c r="AQ998" s="24">
        <v>0.33432211258101902</v>
      </c>
      <c r="AR998" s="24">
        <f t="shared" si="1171"/>
        <v>0.66567788741898104</v>
      </c>
      <c r="AS998" s="24">
        <f t="shared" si="1172"/>
        <v>0.37861508960378853</v>
      </c>
      <c r="AT998" s="25">
        <f t="shared" si="1162"/>
        <v>0.62138491039621147</v>
      </c>
      <c r="AU998" s="213">
        <v>0.414957201104176</v>
      </c>
      <c r="AV998" s="213">
        <f t="shared" si="1173"/>
        <v>0.585042798895824</v>
      </c>
      <c r="AW998" s="213">
        <v>0.463452792898847</v>
      </c>
      <c r="AX998" s="213">
        <f t="shared" si="1167"/>
        <v>0.536547207101153</v>
      </c>
      <c r="AY998" s="213">
        <v>0.367490554440351</v>
      </c>
      <c r="AZ998" s="213">
        <f t="shared" si="1181"/>
        <v>0.63250944555964894</v>
      </c>
      <c r="BA998" s="213">
        <f t="shared" si="1174"/>
        <v>0.40427652975159084</v>
      </c>
      <c r="BB998" s="213">
        <f t="shared" si="1175"/>
        <v>0.59572347024840921</v>
      </c>
      <c r="BC998" s="38">
        <v>0.39287607434295702</v>
      </c>
      <c r="BD998" s="38">
        <f t="shared" si="1176"/>
        <v>0.60712392565704298</v>
      </c>
      <c r="BE998" s="38">
        <v>0.44698993757382399</v>
      </c>
      <c r="BF998" s="38">
        <f t="shared" si="1176"/>
        <v>0.55301006242617601</v>
      </c>
      <c r="BG998" s="38">
        <v>0.36908191863831002</v>
      </c>
      <c r="BH998" s="38">
        <f t="shared" si="1177"/>
        <v>0.63091808136168992</v>
      </c>
      <c r="BI998" s="38">
        <v>0.3943769512619188</v>
      </c>
      <c r="BJ998" s="38">
        <v>0.60562304873808115</v>
      </c>
      <c r="BK998" s="39">
        <v>0.38477331667189402</v>
      </c>
      <c r="BL998" s="39">
        <f t="shared" si="1178"/>
        <v>0.61522668332810593</v>
      </c>
      <c r="BM998" s="39">
        <v>0.43896910661560101</v>
      </c>
      <c r="BN998" s="39">
        <f t="shared" si="1179"/>
        <v>0.56103089338439904</v>
      </c>
      <c r="BO998" s="39">
        <v>0.35707818470192698</v>
      </c>
      <c r="BP998" s="39">
        <f t="shared" si="1168"/>
        <v>0.64292181529807302</v>
      </c>
      <c r="BQ998" s="39">
        <v>0.38449858765276179</v>
      </c>
      <c r="BR998" s="39">
        <f t="shared" si="1180"/>
        <v>0.61550141234723821</v>
      </c>
      <c r="BS998" s="48">
        <v>0.93141127913593547</v>
      </c>
      <c r="BT998" s="49">
        <v>6.8588720864064506E-2</v>
      </c>
      <c r="BU998" s="219"/>
      <c r="CP998" s="21"/>
      <c r="CR998" s="21"/>
      <c r="CS998" s="22"/>
      <c r="CT998" s="22"/>
    </row>
    <row r="999" spans="38:98" x14ac:dyDescent="0.25">
      <c r="AL999" s="6">
        <v>992</v>
      </c>
      <c r="AM999" s="24">
        <v>0.398172311393937</v>
      </c>
      <c r="AN999" s="24">
        <f t="shared" si="1169"/>
        <v>0.60182768860606295</v>
      </c>
      <c r="AO999" s="24">
        <v>0.44135647912338499</v>
      </c>
      <c r="AP999" s="24">
        <f t="shared" si="1170"/>
        <v>0.55864352087661495</v>
      </c>
      <c r="AQ999" s="24">
        <v>0.33462025574243598</v>
      </c>
      <c r="AR999" s="24">
        <f t="shared" si="1171"/>
        <v>0.66537974425756397</v>
      </c>
      <c r="AS999" s="24">
        <f t="shared" si="1172"/>
        <v>0.37887072437201957</v>
      </c>
      <c r="AT999" s="25">
        <f t="shared" si="1162"/>
        <v>0.62112927562798048</v>
      </c>
      <c r="AU999" s="213">
        <v>0.41519592182010101</v>
      </c>
      <c r="AV999" s="213">
        <f t="shared" si="1173"/>
        <v>0.58480407817989899</v>
      </c>
      <c r="AW999" s="213">
        <v>0.46368081430216201</v>
      </c>
      <c r="AX999" s="213">
        <f t="shared" si="1167"/>
        <v>0.53631918569783799</v>
      </c>
      <c r="AY999" s="213">
        <v>0.36781443499738697</v>
      </c>
      <c r="AZ999" s="213">
        <f t="shared" si="1181"/>
        <v>0.63218556500261303</v>
      </c>
      <c r="BA999" s="213">
        <f t="shared" si="1174"/>
        <v>0.40455196315252662</v>
      </c>
      <c r="BB999" s="213">
        <f t="shared" si="1175"/>
        <v>0.59544803684747349</v>
      </c>
      <c r="BC999" s="38">
        <v>0.39311212391961198</v>
      </c>
      <c r="BD999" s="38">
        <f t="shared" si="1176"/>
        <v>0.60688787608038797</v>
      </c>
      <c r="BE999" s="38">
        <v>0.44721329395811199</v>
      </c>
      <c r="BF999" s="38">
        <f t="shared" si="1176"/>
        <v>0.55278670604188807</v>
      </c>
      <c r="BG999" s="38">
        <v>0.36941832447773099</v>
      </c>
      <c r="BH999" s="38">
        <f t="shared" si="1177"/>
        <v>0.63058167552226907</v>
      </c>
      <c r="BI999" s="38">
        <v>0.39465624528520171</v>
      </c>
      <c r="BJ999" s="38">
        <v>0.60534375471479829</v>
      </c>
      <c r="BK999" s="39">
        <v>0.385020093977545</v>
      </c>
      <c r="BL999" s="39">
        <f t="shared" si="1178"/>
        <v>0.614979906022455</v>
      </c>
      <c r="BM999" s="39">
        <v>0.439194679317012</v>
      </c>
      <c r="BN999" s="39">
        <f t="shared" si="1179"/>
        <v>0.56080532068298794</v>
      </c>
      <c r="BO999" s="39">
        <v>0.35740285091778401</v>
      </c>
      <c r="BP999" s="39">
        <f t="shared" si="1168"/>
        <v>0.64259714908221599</v>
      </c>
      <c r="BQ999" s="39">
        <v>0.3847763167981324</v>
      </c>
      <c r="BR999" s="39">
        <f t="shared" si="1180"/>
        <v>0.6152236832018676</v>
      </c>
      <c r="BS999" s="48">
        <v>0.93147714666793424</v>
      </c>
      <c r="BT999" s="49">
        <v>6.85228533320658E-2</v>
      </c>
      <c r="BU999" s="219"/>
      <c r="CP999" s="21"/>
      <c r="CR999" s="21"/>
      <c r="CS999" s="22"/>
      <c r="CT999" s="22"/>
    </row>
    <row r="1000" spans="38:98" x14ac:dyDescent="0.25">
      <c r="AL1000" s="6">
        <v>993</v>
      </c>
      <c r="AM1000" s="24">
        <v>0.39840149213821802</v>
      </c>
      <c r="AN1000" s="24">
        <f t="shared" si="1169"/>
        <v>0.60159850786178204</v>
      </c>
      <c r="AO1000" s="24">
        <v>0.44156235241698999</v>
      </c>
      <c r="AP1000" s="24">
        <f t="shared" si="1170"/>
        <v>0.55843764758300996</v>
      </c>
      <c r="AQ1000" s="24">
        <v>0.33491824958933503</v>
      </c>
      <c r="AR1000" s="24">
        <f t="shared" si="1171"/>
        <v>0.66508175041066497</v>
      </c>
      <c r="AS1000" s="24">
        <f t="shared" si="1172"/>
        <v>0.3791261984298494</v>
      </c>
      <c r="AT1000" s="25">
        <f t="shared" si="1162"/>
        <v>0.6208738015701506</v>
      </c>
      <c r="AU1000" s="213">
        <v>0.41543448404335798</v>
      </c>
      <c r="AV1000" s="213">
        <f t="shared" si="1173"/>
        <v>0.58456551595664208</v>
      </c>
      <c r="AW1000" s="213">
        <v>0.46390869652870598</v>
      </c>
      <c r="AX1000" s="213">
        <f t="shared" si="1167"/>
        <v>0.53609130347129397</v>
      </c>
      <c r="AY1000" s="213">
        <v>0.368138148802308</v>
      </c>
      <c r="AZ1000" s="213">
        <f t="shared" si="1181"/>
        <v>0.631861851197692</v>
      </c>
      <c r="BA1000" s="213">
        <f t="shared" si="1174"/>
        <v>0.40482723870410503</v>
      </c>
      <c r="BB1000" s="213">
        <f t="shared" si="1175"/>
        <v>0.59517276129589503</v>
      </c>
      <c r="BC1000" s="38">
        <v>0.393348156125163</v>
      </c>
      <c r="BD1000" s="38">
        <f t="shared" si="1176"/>
        <v>0.60665184387483695</v>
      </c>
      <c r="BE1000" s="38">
        <v>0.44743664391816301</v>
      </c>
      <c r="BF1000" s="38">
        <f t="shared" si="1176"/>
        <v>0.55256335608183704</v>
      </c>
      <c r="BG1000" s="38">
        <v>0.36975472468648102</v>
      </c>
      <c r="BH1000" s="38">
        <f t="shared" si="1177"/>
        <v>0.63024527531351904</v>
      </c>
      <c r="BI1000" s="38">
        <v>0.3949355298557593</v>
      </c>
      <c r="BJ1000" s="38">
        <v>0.6050644701442407</v>
      </c>
      <c r="BK1000" s="39">
        <v>0.38526702443122801</v>
      </c>
      <c r="BL1000" s="39">
        <f t="shared" si="1178"/>
        <v>0.61473297556877204</v>
      </c>
      <c r="BM1000" s="39">
        <v>0.43942027014088503</v>
      </c>
      <c r="BN1000" s="39">
        <f t="shared" si="1179"/>
        <v>0.56057972985911497</v>
      </c>
      <c r="BO1000" s="39">
        <v>0.357727510254776</v>
      </c>
      <c r="BP1000" s="39">
        <f t="shared" si="1168"/>
        <v>0.642272489745224</v>
      </c>
      <c r="BQ1000" s="39">
        <v>0.3850540944232812</v>
      </c>
      <c r="BR1000" s="39">
        <f t="shared" si="1180"/>
        <v>0.6149459055767188</v>
      </c>
      <c r="BS1000" s="48">
        <v>0.93154289924461697</v>
      </c>
      <c r="BT1000" s="49">
        <v>6.8457100755382999E-2</v>
      </c>
      <c r="BU1000" s="219"/>
      <c r="CP1000" s="21"/>
      <c r="CR1000" s="21"/>
      <c r="CS1000" s="22"/>
      <c r="CT1000" s="22"/>
    </row>
    <row r="1001" spans="38:98" x14ac:dyDescent="0.25">
      <c r="AL1001" s="6">
        <v>994</v>
      </c>
      <c r="AM1001" s="24">
        <v>0.39863046829936999</v>
      </c>
      <c r="AN1001" s="24">
        <f t="shared" si="1169"/>
        <v>0.60136953170063001</v>
      </c>
      <c r="AO1001" s="24">
        <v>0.44176810107641401</v>
      </c>
      <c r="AP1001" s="24">
        <f t="shared" si="1170"/>
        <v>0.55823189892358593</v>
      </c>
      <c r="AQ1001" s="24">
        <v>0.335216093815631</v>
      </c>
      <c r="AR1001" s="24">
        <f t="shared" si="1171"/>
        <v>0.664783906184369</v>
      </c>
      <c r="AS1001" s="24">
        <f t="shared" si="1172"/>
        <v>0.37938151157557021</v>
      </c>
      <c r="AT1001" s="25">
        <f t="shared" si="1162"/>
        <v>0.62061848842442979</v>
      </c>
      <c r="AU1001" s="213">
        <v>0.41567288799047702</v>
      </c>
      <c r="AV1001" s="213">
        <f t="shared" si="1173"/>
        <v>0.58432711200952303</v>
      </c>
      <c r="AW1001" s="213">
        <v>0.464136439874136</v>
      </c>
      <c r="AX1001" s="213">
        <f t="shared" si="1167"/>
        <v>0.535863560125864</v>
      </c>
      <c r="AY1001" s="213">
        <v>0.36846169566162901</v>
      </c>
      <c r="AZ1001" s="213">
        <f t="shared" si="1181"/>
        <v>0.63153830433837099</v>
      </c>
      <c r="BA1001" s="213">
        <f t="shared" si="1174"/>
        <v>0.40510235645244852</v>
      </c>
      <c r="BB1001" s="213">
        <f t="shared" si="1175"/>
        <v>0.59489764354755148</v>
      </c>
      <c r="BC1001" s="38">
        <v>0.39358417220754999</v>
      </c>
      <c r="BD1001" s="38">
        <f t="shared" si="1176"/>
        <v>0.60641582779245007</v>
      </c>
      <c r="BE1001" s="38">
        <v>0.44765998848064698</v>
      </c>
      <c r="BF1001" s="38">
        <f t="shared" si="1176"/>
        <v>0.55234001151935308</v>
      </c>
      <c r="BG1001" s="38">
        <v>0.37009111999697802</v>
      </c>
      <c r="BH1001" s="38">
        <f t="shared" si="1177"/>
        <v>0.62990888000302192</v>
      </c>
      <c r="BI1001" s="38">
        <v>0.39521480593349922</v>
      </c>
      <c r="BJ1001" s="38">
        <v>0.60478519406650078</v>
      </c>
      <c r="BK1001" s="39">
        <v>0.385514110107327</v>
      </c>
      <c r="BL1001" s="39">
        <f t="shared" si="1178"/>
        <v>0.61448588989267305</v>
      </c>
      <c r="BM1001" s="39">
        <v>0.43964588011892197</v>
      </c>
      <c r="BN1001" s="39">
        <f t="shared" si="1179"/>
        <v>0.56035411988107797</v>
      </c>
      <c r="BO1001" s="39">
        <v>0.35805216351045699</v>
      </c>
      <c r="BP1001" s="39">
        <f t="shared" si="1168"/>
        <v>0.64194783648954301</v>
      </c>
      <c r="BQ1001" s="39">
        <v>0.38533192177543363</v>
      </c>
      <c r="BR1001" s="39">
        <f t="shared" si="1180"/>
        <v>0.61466807822456637</v>
      </c>
      <c r="BS1001" s="48">
        <v>0.93160853747869155</v>
      </c>
      <c r="BT1001" s="49">
        <v>6.8391462521308399E-2</v>
      </c>
      <c r="BU1001" s="219"/>
      <c r="CP1001" s="21"/>
      <c r="CR1001" s="21"/>
      <c r="CS1001" s="22"/>
      <c r="CT1001" s="22"/>
    </row>
    <row r="1002" spans="38:98" x14ac:dyDescent="0.25">
      <c r="AL1002" s="6">
        <v>995</v>
      </c>
      <c r="AM1002" s="24">
        <v>0.398859239359169</v>
      </c>
      <c r="AN1002" s="24">
        <f t="shared" si="1169"/>
        <v>0.601140760640831</v>
      </c>
      <c r="AO1002" s="24">
        <v>0.441973725535315</v>
      </c>
      <c r="AP1002" s="24">
        <f t="shared" si="1170"/>
        <v>0.558026274464685</v>
      </c>
      <c r="AQ1002" s="24">
        <v>0.33551378811523902</v>
      </c>
      <c r="AR1002" s="24">
        <f t="shared" si="1171"/>
        <v>0.66448621188476098</v>
      </c>
      <c r="AS1002" s="24">
        <f t="shared" si="1172"/>
        <v>0.37963666360747483</v>
      </c>
      <c r="AT1002" s="25">
        <f t="shared" si="1162"/>
        <v>0.62036333639252528</v>
      </c>
      <c r="AU1002" s="213">
        <v>0.415911133877989</v>
      </c>
      <c r="AV1002" s="213">
        <f t="shared" si="1173"/>
        <v>0.58408886612201094</v>
      </c>
      <c r="AW1002" s="213">
        <v>0.46436404463410702</v>
      </c>
      <c r="AX1002" s="213">
        <f t="shared" si="1167"/>
        <v>0.53563595536589292</v>
      </c>
      <c r="AY1002" s="213">
        <v>0.368785075381868</v>
      </c>
      <c r="AZ1002" s="213">
        <f t="shared" si="1181"/>
        <v>0.631214924618132</v>
      </c>
      <c r="BA1002" s="213">
        <f t="shared" si="1174"/>
        <v>0.40537731644368047</v>
      </c>
      <c r="BB1002" s="213">
        <f t="shared" si="1175"/>
        <v>0.59462268355631953</v>
      </c>
      <c r="BC1002" s="38">
        <v>0.39382017341471198</v>
      </c>
      <c r="BD1002" s="38">
        <f t="shared" si="1176"/>
        <v>0.60617982658528802</v>
      </c>
      <c r="BE1002" s="38">
        <v>0.44788332867223002</v>
      </c>
      <c r="BF1002" s="38">
        <f t="shared" si="1176"/>
        <v>0.55211667132776998</v>
      </c>
      <c r="BG1002" s="38">
        <v>0.37042751114164202</v>
      </c>
      <c r="BH1002" s="38">
        <f t="shared" si="1177"/>
        <v>0.62957248885835804</v>
      </c>
      <c r="BI1002" s="38">
        <v>0.39549407447832896</v>
      </c>
      <c r="BJ1002" s="38">
        <v>0.60450592552167115</v>
      </c>
      <c r="BK1002" s="39">
        <v>0.38576135308022202</v>
      </c>
      <c r="BL1002" s="39">
        <f t="shared" si="1178"/>
        <v>0.61423864691977803</v>
      </c>
      <c r="BM1002" s="39">
        <v>0.43987151028282701</v>
      </c>
      <c r="BN1002" s="39">
        <f t="shared" si="1179"/>
        <v>0.56012848971717299</v>
      </c>
      <c r="BO1002" s="39">
        <v>0.35837681148238099</v>
      </c>
      <c r="BP1002" s="39">
        <f t="shared" si="1168"/>
        <v>0.64162318851761901</v>
      </c>
      <c r="BQ1002" s="39">
        <v>0.38560980010181428</v>
      </c>
      <c r="BR1002" s="39">
        <f t="shared" si="1180"/>
        <v>0.61439019989818577</v>
      </c>
      <c r="BS1002" s="48">
        <v>0.93167406198286573</v>
      </c>
      <c r="BT1002" s="49">
        <v>6.8325938017134297E-2</v>
      </c>
      <c r="BU1002" s="219"/>
      <c r="CP1002" s="21"/>
      <c r="CR1002" s="21"/>
      <c r="CS1002" s="22"/>
      <c r="CT1002" s="22"/>
    </row>
    <row r="1003" spans="38:98" x14ac:dyDescent="0.25">
      <c r="AL1003" s="6">
        <v>996</v>
      </c>
      <c r="AM1003" s="24">
        <v>0.39908780479938999</v>
      </c>
      <c r="AN1003" s="24">
        <f t="shared" si="1169"/>
        <v>0.60091219520061001</v>
      </c>
      <c r="AO1003" s="24">
        <v>0.44217922622735001</v>
      </c>
      <c r="AP1003" s="24">
        <f t="shared" si="1170"/>
        <v>0.55782077377264994</v>
      </c>
      <c r="AQ1003" s="24">
        <v>0.33581133218207398</v>
      </c>
      <c r="AR1003" s="24">
        <f t="shared" si="1171"/>
        <v>0.66418866781792607</v>
      </c>
      <c r="AS1003" s="24">
        <f t="shared" si="1172"/>
        <v>0.37989165432385541</v>
      </c>
      <c r="AT1003" s="25">
        <f t="shared" si="1162"/>
        <v>0.62010834567614459</v>
      </c>
      <c r="AU1003" s="213">
        <v>0.41614922192242298</v>
      </c>
      <c r="AV1003" s="213">
        <f t="shared" si="1173"/>
        <v>0.58385077807757702</v>
      </c>
      <c r="AW1003" s="213">
        <v>0.46459151110427299</v>
      </c>
      <c r="AX1003" s="213">
        <f t="shared" si="1167"/>
        <v>0.53540848889572701</v>
      </c>
      <c r="AY1003" s="213">
        <v>0.36910828776954002</v>
      </c>
      <c r="AZ1003" s="213">
        <f t="shared" si="1181"/>
        <v>0.63089171223046003</v>
      </c>
      <c r="BA1003" s="213">
        <f t="shared" si="1174"/>
        <v>0.40565211872392232</v>
      </c>
      <c r="BB1003" s="213">
        <f t="shared" si="1175"/>
        <v>0.59434788127607774</v>
      </c>
      <c r="BC1003" s="38">
        <v>0.39405616099458701</v>
      </c>
      <c r="BD1003" s="38">
        <f t="shared" si="1176"/>
        <v>0.60594383900541304</v>
      </c>
      <c r="BE1003" s="38">
        <v>0.448106665519581</v>
      </c>
      <c r="BF1003" s="38">
        <f t="shared" si="1176"/>
        <v>0.551893334480419</v>
      </c>
      <c r="BG1003" s="38">
        <v>0.37076389885289102</v>
      </c>
      <c r="BH1003" s="38">
        <f t="shared" si="1177"/>
        <v>0.62923610114710904</v>
      </c>
      <c r="BI1003" s="38">
        <v>0.39577333645015544</v>
      </c>
      <c r="BJ1003" s="38">
        <v>0.60422666354984456</v>
      </c>
      <c r="BK1003" s="39">
        <v>0.38600875542429602</v>
      </c>
      <c r="BL1003" s="39">
        <f t="shared" si="1178"/>
        <v>0.61399124457570398</v>
      </c>
      <c r="BM1003" s="39">
        <v>0.44009716166430402</v>
      </c>
      <c r="BN1003" s="39">
        <f t="shared" si="1179"/>
        <v>0.55990283833569598</v>
      </c>
      <c r="BO1003" s="39">
        <v>0.35870145496810002</v>
      </c>
      <c r="BP1003" s="39">
        <f t="shared" si="1168"/>
        <v>0.64129854503189998</v>
      </c>
      <c r="BQ1003" s="39">
        <v>0.38588773064964765</v>
      </c>
      <c r="BR1003" s="39">
        <f t="shared" si="1180"/>
        <v>0.61411226935035224</v>
      </c>
      <c r="BS1003" s="48">
        <v>0.93173947336984708</v>
      </c>
      <c r="BT1003" s="49">
        <v>6.8260526630152904E-2</v>
      </c>
      <c r="BU1003" s="219"/>
      <c r="CP1003" s="21"/>
      <c r="CR1003" s="21"/>
      <c r="CS1003" s="22"/>
      <c r="CT1003" s="22"/>
    </row>
    <row r="1004" spans="38:98" x14ac:dyDescent="0.25">
      <c r="AL1004" s="6">
        <v>997</v>
      </c>
      <c r="AM1004" s="24">
        <v>0.39931616410180798</v>
      </c>
      <c r="AN1004" s="24">
        <f t="shared" si="1169"/>
        <v>0.60068383589819208</v>
      </c>
      <c r="AO1004" s="24">
        <v>0.44238460358617898</v>
      </c>
      <c r="AP1004" s="24">
        <f t="shared" si="1170"/>
        <v>0.55761539641382107</v>
      </c>
      <c r="AQ1004" s="24">
        <v>0.33610872571005301</v>
      </c>
      <c r="AR1004" s="24">
        <f t="shared" si="1171"/>
        <v>0.66389127428994699</v>
      </c>
      <c r="AS1004" s="24">
        <f t="shared" si="1172"/>
        <v>0.38014648352300606</v>
      </c>
      <c r="AT1004" s="25">
        <f t="shared" ref="AT1004:AT1007" si="1182">(AP1004*0.23)+(AN1004*0.31)+(AR1004*0.46)</f>
        <v>0.61985351647699405</v>
      </c>
      <c r="AU1004" s="213">
        <v>0.41638715234031098</v>
      </c>
      <c r="AV1004" s="213">
        <f t="shared" si="1173"/>
        <v>0.58361284765968902</v>
      </c>
      <c r="AW1004" s="213">
        <v>0.46481883958029002</v>
      </c>
      <c r="AX1004" s="213">
        <f t="shared" si="1167"/>
        <v>0.53518116041970998</v>
      </c>
      <c r="AY1004" s="213">
        <v>0.36943133263116101</v>
      </c>
      <c r="AZ1004" s="213">
        <f t="shared" si="1181"/>
        <v>0.63056866736883899</v>
      </c>
      <c r="BA1004" s="213">
        <f t="shared" si="1174"/>
        <v>0.40592676333929717</v>
      </c>
      <c r="BB1004" s="213">
        <f t="shared" si="1175"/>
        <v>0.59407323666070289</v>
      </c>
      <c r="BC1004" s="38">
        <v>0.394292136195114</v>
      </c>
      <c r="BD1004" s="38">
        <f t="shared" si="1176"/>
        <v>0.60570786380488606</v>
      </c>
      <c r="BE1004" s="38">
        <v>0.44833000004936502</v>
      </c>
      <c r="BF1004" s="38">
        <f t="shared" si="1176"/>
        <v>0.55166999995063493</v>
      </c>
      <c r="BG1004" s="38">
        <v>0.37110028386314498</v>
      </c>
      <c r="BH1004" s="38">
        <f t="shared" si="1177"/>
        <v>0.62889971613685502</v>
      </c>
      <c r="BI1004" s="38">
        <v>0.39605259280888599</v>
      </c>
      <c r="BJ1004" s="38">
        <v>0.60394740719111406</v>
      </c>
      <c r="BK1004" s="39">
        <v>0.386256319213929</v>
      </c>
      <c r="BL1004" s="39">
        <f t="shared" si="1178"/>
        <v>0.613743680786071</v>
      </c>
      <c r="BM1004" s="39">
        <v>0.440322835295056</v>
      </c>
      <c r="BN1004" s="39">
        <f t="shared" si="1179"/>
        <v>0.559677164704944</v>
      </c>
      <c r="BO1004" s="39">
        <v>0.359026094765168</v>
      </c>
      <c r="BP1004" s="39">
        <f t="shared" si="1168"/>
        <v>0.640973905234832</v>
      </c>
      <c r="BQ1004" s="39">
        <v>0.38616571466615818</v>
      </c>
      <c r="BR1004" s="39">
        <f t="shared" si="1180"/>
        <v>0.61383428533384188</v>
      </c>
      <c r="BS1004" s="48">
        <v>0.93180477225234348</v>
      </c>
      <c r="BT1004" s="49">
        <v>6.8195227747656503E-2</v>
      </c>
      <c r="BU1004" s="219"/>
      <c r="CP1004" s="21"/>
      <c r="CR1004" s="21"/>
      <c r="CS1004" s="22"/>
      <c r="CT1004" s="22"/>
    </row>
    <row r="1005" spans="38:98" x14ac:dyDescent="0.25">
      <c r="AL1005" s="6">
        <v>998</v>
      </c>
      <c r="AM1005" s="24">
        <v>0.39954431674819801</v>
      </c>
      <c r="AN1005" s="24">
        <f t="shared" si="1169"/>
        <v>0.60045568325180199</v>
      </c>
      <c r="AO1005" s="24">
        <v>0.44258985804545797</v>
      </c>
      <c r="AP1005" s="24">
        <f t="shared" si="1170"/>
        <v>0.55741014195454208</v>
      </c>
      <c r="AQ1005" s="24">
        <v>0.33640596839309</v>
      </c>
      <c r="AR1005" s="24">
        <f t="shared" si="1171"/>
        <v>0.66359403160691</v>
      </c>
      <c r="AS1005" s="24">
        <f t="shared" si="1172"/>
        <v>0.38040115100321814</v>
      </c>
      <c r="AT1005" s="25">
        <f t="shared" si="1182"/>
        <v>0.61959884899678186</v>
      </c>
      <c r="AU1005" s="213">
        <v>0.41662492534818302</v>
      </c>
      <c r="AV1005" s="213">
        <f t="shared" si="1173"/>
        <v>0.58337507465181693</v>
      </c>
      <c r="AW1005" s="213">
        <v>0.465046030357814</v>
      </c>
      <c r="AX1005" s="213">
        <f t="shared" si="1167"/>
        <v>0.534953969642186</v>
      </c>
      <c r="AY1005" s="213">
        <v>0.36975420977324702</v>
      </c>
      <c r="AZ1005" s="213">
        <f t="shared" si="1181"/>
        <v>0.63024579022675298</v>
      </c>
      <c r="BA1005" s="213">
        <f t="shared" si="1174"/>
        <v>0.40620125033592758</v>
      </c>
      <c r="BB1005" s="213">
        <f t="shared" si="1175"/>
        <v>0.59379874966407242</v>
      </c>
      <c r="BC1005" s="38">
        <v>0.39452810026423302</v>
      </c>
      <c r="BD1005" s="38">
        <f t="shared" si="1176"/>
        <v>0.60547189973576698</v>
      </c>
      <c r="BE1005" s="38">
        <v>0.44855333328825198</v>
      </c>
      <c r="BF1005" s="38">
        <f t="shared" si="1176"/>
        <v>0.55144666671174802</v>
      </c>
      <c r="BG1005" s="38">
        <v>0.37143666690482302</v>
      </c>
      <c r="BH1005" s="38">
        <f t="shared" si="1177"/>
        <v>0.62856333309517698</v>
      </c>
      <c r="BI1005" s="38">
        <v>0.39633184451442877</v>
      </c>
      <c r="BJ1005" s="38">
        <v>0.60366815548557118</v>
      </c>
      <c r="BK1005" s="39">
        <v>0.38650404652350301</v>
      </c>
      <c r="BL1005" s="39">
        <f t="shared" si="1178"/>
        <v>0.61349595347649699</v>
      </c>
      <c r="BM1005" s="39">
        <v>0.44054853220678702</v>
      </c>
      <c r="BN1005" s="39">
        <f t="shared" si="1179"/>
        <v>0.55945146779321298</v>
      </c>
      <c r="BO1005" s="39">
        <v>0.35935073167113901</v>
      </c>
      <c r="BP1005" s="39">
        <f t="shared" si="1168"/>
        <v>0.64064926832886093</v>
      </c>
      <c r="BQ1005" s="39">
        <v>0.3864437533985709</v>
      </c>
      <c r="BR1005" s="39">
        <f t="shared" si="1180"/>
        <v>0.61355624660142905</v>
      </c>
      <c r="BS1005" s="48">
        <v>0.9318699592430626</v>
      </c>
      <c r="BT1005" s="49">
        <v>6.8130040756937404E-2</v>
      </c>
      <c r="BU1005" s="219"/>
      <c r="CP1005" s="21"/>
      <c r="CR1005" s="21"/>
      <c r="CS1005" s="22"/>
      <c r="CT1005" s="22"/>
    </row>
    <row r="1006" spans="38:98" x14ac:dyDescent="0.25">
      <c r="AL1006" s="6">
        <v>999</v>
      </c>
      <c r="AM1006" s="24">
        <v>0.39977226222033702</v>
      </c>
      <c r="AN1006" s="24">
        <f t="shared" si="1169"/>
        <v>0.60022773777966298</v>
      </c>
      <c r="AO1006" s="24">
        <v>0.44279499003884598</v>
      </c>
      <c r="AP1006" s="24">
        <f t="shared" si="1170"/>
        <v>0.55720500996115407</v>
      </c>
      <c r="AQ1006" s="24">
        <v>0.33670305992510002</v>
      </c>
      <c r="AR1006" s="24">
        <f t="shared" si="1171"/>
        <v>0.66329694007490003</v>
      </c>
      <c r="AS1006" s="24">
        <f t="shared" si="1172"/>
        <v>0.38065565656278511</v>
      </c>
      <c r="AT1006" s="25">
        <f t="shared" si="1182"/>
        <v>0.61934434343721501</v>
      </c>
      <c r="AU1006" s="213">
        <v>0.41686254116256899</v>
      </c>
      <c r="AV1006" s="213">
        <f t="shared" si="1173"/>
        <v>0.58313745883743096</v>
      </c>
      <c r="AW1006" s="213">
        <v>0.46527308373249898</v>
      </c>
      <c r="AX1006" s="213">
        <f t="shared" si="1167"/>
        <v>0.53472691626750102</v>
      </c>
      <c r="AY1006" s="213">
        <v>0.37007691900231598</v>
      </c>
      <c r="AZ1006" s="213">
        <f t="shared" si="1181"/>
        <v>0.62992308099768402</v>
      </c>
      <c r="BA1006" s="213">
        <f t="shared" si="1174"/>
        <v>0.40647557975993653</v>
      </c>
      <c r="BB1006" s="213">
        <f t="shared" si="1175"/>
        <v>0.59352442024006347</v>
      </c>
      <c r="BC1006" s="38">
        <v>0.394764054449882</v>
      </c>
      <c r="BD1006" s="38">
        <f t="shared" si="1176"/>
        <v>0.60523594555011795</v>
      </c>
      <c r="BE1006" s="38">
        <v>0.44877666626290702</v>
      </c>
      <c r="BF1006" s="38">
        <f t="shared" si="1176"/>
        <v>0.55122333373709298</v>
      </c>
      <c r="BG1006" s="38">
        <v>0.371773048710343</v>
      </c>
      <c r="BH1006" s="38">
        <f t="shared" si="1177"/>
        <v>0.628226951289657</v>
      </c>
      <c r="BI1006" s="38">
        <v>0.3966110925266898</v>
      </c>
      <c r="BJ1006" s="38">
        <v>0.6033889074733102</v>
      </c>
      <c r="BK1006" s="39">
        <v>0.38675193942739899</v>
      </c>
      <c r="BL1006" s="39">
        <f t="shared" si="1178"/>
        <v>0.61324806057260095</v>
      </c>
      <c r="BM1006" s="39">
        <v>0.44077425343120002</v>
      </c>
      <c r="BN1006" s="39">
        <f t="shared" si="1179"/>
        <v>0.55922574656879998</v>
      </c>
      <c r="BO1006" s="39">
        <v>0.35967536648356502</v>
      </c>
      <c r="BP1006" s="39">
        <f t="shared" si="1168"/>
        <v>0.64032463351643498</v>
      </c>
      <c r="BQ1006" s="39">
        <v>0.38672184809410959</v>
      </c>
      <c r="BR1006" s="39">
        <f t="shared" si="1180"/>
        <v>0.61327815190589041</v>
      </c>
      <c r="BS1006" s="48">
        <v>0.93193503495471219</v>
      </c>
      <c r="BT1006" s="49">
        <v>6.8064965045287806E-2</v>
      </c>
      <c r="BU1006" s="219"/>
      <c r="CP1006" s="21"/>
      <c r="CR1006" s="21"/>
      <c r="CS1006" s="22"/>
    </row>
    <row r="1007" spans="38:98" x14ac:dyDescent="0.25">
      <c r="AL1007" s="6">
        <v>1000</v>
      </c>
      <c r="AM1007" s="24">
        <v>0.4</v>
      </c>
      <c r="AN1007" s="24">
        <f t="shared" si="1169"/>
        <v>0.6</v>
      </c>
      <c r="AO1007" s="24">
        <v>0.443</v>
      </c>
      <c r="AP1007" s="24">
        <f t="shared" si="1170"/>
        <v>0.55699999999999994</v>
      </c>
      <c r="AQ1007" s="24">
        <v>0.33700000000000002</v>
      </c>
      <c r="AR1007" s="24">
        <f t="shared" si="1171"/>
        <v>0.66300000000000003</v>
      </c>
      <c r="AS1007" s="24">
        <f t="shared" si="1172"/>
        <v>0.38091000000000003</v>
      </c>
      <c r="AT1007" s="25">
        <f t="shared" si="1182"/>
        <v>0.61909000000000003</v>
      </c>
      <c r="AU1007" s="213">
        <v>0.41710000000000003</v>
      </c>
      <c r="AV1007" s="213">
        <f t="shared" si="1173"/>
        <v>0.58289999999999997</v>
      </c>
      <c r="AW1007" s="213">
        <v>0.46550000000000002</v>
      </c>
      <c r="AX1007" s="213">
        <f>1-AW1007</f>
        <v>0.53449999999999998</v>
      </c>
      <c r="AY1007" s="213">
        <v>0.37039946012488201</v>
      </c>
      <c r="AZ1007" s="213">
        <f t="shared" si="1181"/>
        <v>0.62960053987511799</v>
      </c>
      <c r="BA1007" s="213">
        <f t="shared" si="1174"/>
        <v>0.40674975165744576</v>
      </c>
      <c r="BB1007" s="213">
        <f t="shared" si="1175"/>
        <v>0.59325024834255435</v>
      </c>
      <c r="BC1007" s="38">
        <v>0.39500000000000002</v>
      </c>
      <c r="BD1007" s="38">
        <f t="shared" si="1176"/>
        <v>0.60499999999999998</v>
      </c>
      <c r="BE1007" s="38">
        <v>0.44900000000000001</v>
      </c>
      <c r="BF1007" s="38">
        <f t="shared" si="1176"/>
        <v>0.55099999999999993</v>
      </c>
      <c r="BG1007" s="38">
        <v>0.37210943001212399</v>
      </c>
      <c r="BH1007" s="38">
        <f t="shared" si="1177"/>
        <v>0.62789056998787607</v>
      </c>
      <c r="BI1007" s="38">
        <v>0.39689033780557703</v>
      </c>
      <c r="BJ1007" s="38">
        <v>0.60310966219442297</v>
      </c>
      <c r="BK1007" s="39">
        <v>0.38700000000000001</v>
      </c>
      <c r="BL1007" s="39">
        <f t="shared" si="1178"/>
        <v>0.61299999999999999</v>
      </c>
      <c r="BM1007" s="39">
        <v>0.441</v>
      </c>
      <c r="BN1007" s="39">
        <f t="shared" si="1179"/>
        <v>0.55899999999999994</v>
      </c>
      <c r="BO1007" s="39">
        <v>0.36</v>
      </c>
      <c r="BP1007" s="39">
        <f t="shared" si="1168"/>
        <v>0.64</v>
      </c>
      <c r="BQ1007" s="39">
        <v>0.38700000000000001</v>
      </c>
      <c r="BR1007" s="39">
        <f t="shared" si="1180"/>
        <v>0.61299999999999999</v>
      </c>
      <c r="BS1007" s="48">
        <v>0.93199999999999994</v>
      </c>
      <c r="BT1007" s="49">
        <v>6.8000000000000005E-2</v>
      </c>
      <c r="BU1007" s="219"/>
      <c r="CP1007" s="52"/>
      <c r="CR1007" s="52"/>
      <c r="CS1007" s="22"/>
    </row>
    <row r="1009" spans="57:59" x14ac:dyDescent="0.25">
      <c r="BE1009" s="100"/>
      <c r="BF1009" s="122"/>
      <c r="BG1009" s="122"/>
    </row>
    <row r="1010" spans="57:59" x14ac:dyDescent="0.25">
      <c r="BE1010" s="100"/>
      <c r="BF1010" s="122"/>
      <c r="BG1010" s="100"/>
    </row>
    <row r="1011" spans="57:59" x14ac:dyDescent="0.25">
      <c r="BE1011" s="100"/>
      <c r="BF1011" s="122"/>
      <c r="BG1011" s="100"/>
    </row>
    <row r="1012" spans="57:59" x14ac:dyDescent="0.25">
      <c r="BE1012" s="100"/>
      <c r="BF1012" s="122"/>
      <c r="BG1012" s="100"/>
    </row>
    <row r="1013" spans="57:59" x14ac:dyDescent="0.25">
      <c r="BE1013" s="100"/>
      <c r="BF1013" s="122"/>
      <c r="BG1013" s="100"/>
    </row>
    <row r="1014" spans="57:59" x14ac:dyDescent="0.25">
      <c r="BE1014" s="100"/>
      <c r="BF1014" s="122"/>
      <c r="BG1014" s="100"/>
    </row>
    <row r="1015" spans="57:59" x14ac:dyDescent="0.25">
      <c r="BE1015" s="100"/>
      <c r="BF1015" s="122"/>
      <c r="BG1015" s="100"/>
    </row>
    <row r="1016" spans="57:59" x14ac:dyDescent="0.25">
      <c r="BE1016" s="100"/>
      <c r="BF1016" s="122"/>
      <c r="BG1016" s="100"/>
    </row>
    <row r="1017" spans="57:59" x14ac:dyDescent="0.25">
      <c r="BE1017" s="100"/>
      <c r="BF1017" s="122"/>
      <c r="BG1017" s="100"/>
    </row>
    <row r="1018" spans="57:59" x14ac:dyDescent="0.25">
      <c r="BE1018" s="100"/>
      <c r="BF1018" s="122"/>
      <c r="BG1018" s="100"/>
    </row>
    <row r="1019" spans="57:59" x14ac:dyDescent="0.25">
      <c r="BE1019" s="100"/>
      <c r="BF1019" s="122"/>
      <c r="BG1019" s="100"/>
    </row>
    <row r="1020" spans="57:59" x14ac:dyDescent="0.25">
      <c r="BE1020" s="100"/>
      <c r="BF1020" s="122"/>
      <c r="BG1020" s="100"/>
    </row>
    <row r="1021" spans="57:59" x14ac:dyDescent="0.25">
      <c r="BE1021" s="100"/>
      <c r="BF1021" s="122"/>
      <c r="BG1021" s="100"/>
    </row>
    <row r="1022" spans="57:59" x14ac:dyDescent="0.25">
      <c r="BE1022" s="100"/>
      <c r="BF1022" s="122"/>
      <c r="BG1022" s="100"/>
    </row>
    <row r="1023" spans="57:59" x14ac:dyDescent="0.25">
      <c r="BE1023" s="100"/>
      <c r="BF1023" s="122"/>
      <c r="BG1023" s="100"/>
    </row>
    <row r="1024" spans="57:59" x14ac:dyDescent="0.25">
      <c r="BE1024" s="100"/>
      <c r="BF1024" s="122"/>
      <c r="BG1024" s="100"/>
    </row>
    <row r="1025" spans="57:59" x14ac:dyDescent="0.25">
      <c r="BE1025" s="100"/>
      <c r="BF1025" s="122"/>
      <c r="BG1025" s="100"/>
    </row>
    <row r="1026" spans="57:59" x14ac:dyDescent="0.25">
      <c r="BE1026" s="100"/>
      <c r="BF1026" s="122"/>
      <c r="BG1026" s="100"/>
    </row>
    <row r="1027" spans="57:59" x14ac:dyDescent="0.25">
      <c r="BE1027" s="100"/>
      <c r="BF1027" s="122"/>
      <c r="BG1027" s="100"/>
    </row>
    <row r="1028" spans="57:59" x14ac:dyDescent="0.25">
      <c r="BE1028" s="100"/>
      <c r="BF1028" s="122"/>
      <c r="BG1028" s="100"/>
    </row>
    <row r="1029" spans="57:59" x14ac:dyDescent="0.25">
      <c r="BE1029" s="100"/>
      <c r="BF1029" s="122"/>
      <c r="BG1029" s="100"/>
    </row>
    <row r="1030" spans="57:59" x14ac:dyDescent="0.25">
      <c r="BE1030" s="100"/>
      <c r="BF1030" s="122"/>
      <c r="BG1030" s="100"/>
    </row>
    <row r="1031" spans="57:59" x14ac:dyDescent="0.25">
      <c r="BE1031" s="100"/>
      <c r="BF1031" s="122"/>
      <c r="BG1031" s="100"/>
    </row>
    <row r="1032" spans="57:59" x14ac:dyDescent="0.25">
      <c r="BE1032" s="100"/>
      <c r="BF1032" s="122"/>
      <c r="BG1032" s="100"/>
    </row>
    <row r="1033" spans="57:59" x14ac:dyDescent="0.25">
      <c r="BE1033" s="100"/>
      <c r="BF1033" s="122"/>
      <c r="BG1033" s="100"/>
    </row>
    <row r="1034" spans="57:59" x14ac:dyDescent="0.25">
      <c r="BE1034" s="100"/>
      <c r="BF1034" s="122"/>
      <c r="BG1034" s="100"/>
    </row>
    <row r="1035" spans="57:59" x14ac:dyDescent="0.25">
      <c r="BE1035" s="100"/>
      <c r="BF1035" s="122"/>
      <c r="BG1035" s="100"/>
    </row>
    <row r="1036" spans="57:59" x14ac:dyDescent="0.25">
      <c r="BE1036" s="100"/>
      <c r="BF1036" s="122"/>
      <c r="BG1036" s="100"/>
    </row>
    <row r="1037" spans="57:59" x14ac:dyDescent="0.25">
      <c r="BE1037" s="100"/>
      <c r="BF1037" s="122"/>
      <c r="BG1037" s="100"/>
    </row>
    <row r="1038" spans="57:59" x14ac:dyDescent="0.25">
      <c r="BE1038" s="100"/>
      <c r="BF1038" s="122"/>
      <c r="BG1038" s="100"/>
    </row>
    <row r="1039" spans="57:59" x14ac:dyDescent="0.25">
      <c r="BE1039" s="100"/>
      <c r="BF1039" s="122"/>
      <c r="BG1039" s="100"/>
    </row>
    <row r="1040" spans="57:59" x14ac:dyDescent="0.25">
      <c r="BE1040" s="100"/>
      <c r="BF1040" s="122"/>
      <c r="BG1040" s="100"/>
    </row>
    <row r="1041" spans="57:59" x14ac:dyDescent="0.25">
      <c r="BE1041" s="100"/>
      <c r="BF1041" s="122"/>
      <c r="BG1041" s="100"/>
    </row>
    <row r="1042" spans="57:59" x14ac:dyDescent="0.25">
      <c r="BE1042" s="100"/>
      <c r="BF1042" s="122"/>
      <c r="BG1042" s="100"/>
    </row>
    <row r="1043" spans="57:59" x14ac:dyDescent="0.25">
      <c r="BE1043" s="100"/>
      <c r="BF1043" s="122"/>
      <c r="BG1043" s="100"/>
    </row>
    <row r="1044" spans="57:59" x14ac:dyDescent="0.25">
      <c r="BE1044" s="100"/>
      <c r="BF1044" s="122"/>
      <c r="BG1044" s="100"/>
    </row>
    <row r="1045" spans="57:59" x14ac:dyDescent="0.25">
      <c r="BE1045" s="100"/>
      <c r="BF1045" s="122"/>
      <c r="BG1045" s="100"/>
    </row>
    <row r="1046" spans="57:59" x14ac:dyDescent="0.25">
      <c r="BE1046" s="100"/>
      <c r="BF1046" s="122"/>
      <c r="BG1046" s="100"/>
    </row>
    <row r="1047" spans="57:59" x14ac:dyDescent="0.25">
      <c r="BE1047" s="100"/>
      <c r="BF1047" s="122"/>
      <c r="BG1047" s="100"/>
    </row>
    <row r="1048" spans="57:59" x14ac:dyDescent="0.25">
      <c r="BE1048" s="100"/>
      <c r="BF1048" s="122"/>
      <c r="BG1048" s="100"/>
    </row>
    <row r="1049" spans="57:59" x14ac:dyDescent="0.25">
      <c r="BE1049" s="100"/>
      <c r="BF1049" s="122"/>
      <c r="BG1049" s="100"/>
    </row>
    <row r="1050" spans="57:59" x14ac:dyDescent="0.25">
      <c r="BE1050" s="100"/>
      <c r="BF1050" s="122"/>
      <c r="BG1050" s="100"/>
    </row>
    <row r="1051" spans="57:59" x14ac:dyDescent="0.25">
      <c r="BE1051" s="100"/>
      <c r="BF1051" s="122"/>
      <c r="BG1051" s="100"/>
    </row>
    <row r="1052" spans="57:59" x14ac:dyDescent="0.25">
      <c r="BE1052" s="100"/>
      <c r="BF1052" s="122"/>
      <c r="BG1052" s="100"/>
    </row>
    <row r="1053" spans="57:59" x14ac:dyDescent="0.25">
      <c r="BE1053" s="100"/>
      <c r="BF1053" s="122"/>
      <c r="BG1053" s="100"/>
    </row>
    <row r="1054" spans="57:59" x14ac:dyDescent="0.25">
      <c r="BE1054" s="100"/>
      <c r="BF1054" s="122"/>
      <c r="BG1054" s="100"/>
    </row>
    <row r="1055" spans="57:59" x14ac:dyDescent="0.25">
      <c r="BE1055" s="100"/>
      <c r="BF1055" s="122"/>
      <c r="BG1055" s="100"/>
    </row>
    <row r="1056" spans="57:59" x14ac:dyDescent="0.25">
      <c r="BE1056" s="100"/>
      <c r="BF1056" s="122"/>
      <c r="BG1056" s="100"/>
    </row>
    <row r="1057" spans="57:59" x14ac:dyDescent="0.25">
      <c r="BE1057" s="100"/>
      <c r="BF1057" s="122"/>
      <c r="BG1057" s="100"/>
    </row>
    <row r="1058" spans="57:59" x14ac:dyDescent="0.25">
      <c r="BE1058" s="100"/>
      <c r="BF1058" s="122"/>
      <c r="BG1058" s="100"/>
    </row>
    <row r="1059" spans="57:59" x14ac:dyDescent="0.25">
      <c r="BE1059" s="100"/>
      <c r="BF1059" s="122"/>
      <c r="BG1059" s="100"/>
    </row>
    <row r="1060" spans="57:59" x14ac:dyDescent="0.25">
      <c r="BE1060" s="100"/>
      <c r="BF1060" s="122"/>
      <c r="BG1060" s="100"/>
    </row>
    <row r="1061" spans="57:59" x14ac:dyDescent="0.25">
      <c r="BE1061" s="100"/>
      <c r="BF1061" s="122"/>
      <c r="BG1061" s="100"/>
    </row>
    <row r="1062" spans="57:59" x14ac:dyDescent="0.25">
      <c r="BE1062" s="100"/>
      <c r="BF1062" s="122"/>
      <c r="BG1062" s="100"/>
    </row>
    <row r="1063" spans="57:59" x14ac:dyDescent="0.25">
      <c r="BE1063" s="100"/>
      <c r="BF1063" s="122"/>
      <c r="BG1063" s="100"/>
    </row>
    <row r="1064" spans="57:59" x14ac:dyDescent="0.25">
      <c r="BE1064" s="100"/>
      <c r="BF1064" s="122"/>
      <c r="BG1064" s="100"/>
    </row>
    <row r="1065" spans="57:59" x14ac:dyDescent="0.25">
      <c r="BE1065" s="100"/>
      <c r="BF1065" s="122"/>
      <c r="BG1065" s="100"/>
    </row>
    <row r="1066" spans="57:59" x14ac:dyDescent="0.25">
      <c r="BE1066" s="100"/>
      <c r="BF1066" s="122"/>
      <c r="BG1066" s="100"/>
    </row>
    <row r="1067" spans="57:59" x14ac:dyDescent="0.25">
      <c r="BE1067" s="100"/>
      <c r="BF1067" s="122"/>
      <c r="BG1067" s="100"/>
    </row>
    <row r="1068" spans="57:59" x14ac:dyDescent="0.25">
      <c r="BE1068" s="100"/>
      <c r="BF1068" s="122"/>
      <c r="BG1068" s="100"/>
    </row>
    <row r="1069" spans="57:59" x14ac:dyDescent="0.25">
      <c r="BE1069" s="100"/>
      <c r="BF1069" s="122"/>
      <c r="BG1069" s="100"/>
    </row>
    <row r="1070" spans="57:59" x14ac:dyDescent="0.25">
      <c r="BE1070" s="100"/>
      <c r="BF1070" s="122"/>
      <c r="BG1070" s="100"/>
    </row>
    <row r="1071" spans="57:59" x14ac:dyDescent="0.25">
      <c r="BE1071" s="100"/>
      <c r="BF1071" s="122"/>
      <c r="BG1071" s="100"/>
    </row>
    <row r="1072" spans="57:59" x14ac:dyDescent="0.25">
      <c r="BE1072" s="100"/>
      <c r="BF1072" s="122"/>
      <c r="BG1072" s="100"/>
    </row>
    <row r="1073" spans="57:59" x14ac:dyDescent="0.25">
      <c r="BE1073" s="100"/>
      <c r="BF1073" s="122"/>
      <c r="BG1073" s="100"/>
    </row>
    <row r="1074" spans="57:59" x14ac:dyDescent="0.25">
      <c r="BE1074" s="100"/>
      <c r="BF1074" s="122"/>
      <c r="BG1074" s="100"/>
    </row>
    <row r="1075" spans="57:59" x14ac:dyDescent="0.25">
      <c r="BE1075" s="100"/>
      <c r="BF1075" s="122"/>
      <c r="BG1075" s="100"/>
    </row>
    <row r="1076" spans="57:59" x14ac:dyDescent="0.25">
      <c r="BE1076" s="100"/>
      <c r="BF1076" s="122"/>
      <c r="BG1076" s="100"/>
    </row>
    <row r="1077" spans="57:59" x14ac:dyDescent="0.25">
      <c r="BE1077" s="100"/>
      <c r="BF1077" s="122"/>
      <c r="BG1077" s="100"/>
    </row>
    <row r="1078" spans="57:59" x14ac:dyDescent="0.25">
      <c r="BE1078" s="100"/>
      <c r="BF1078" s="122"/>
      <c r="BG1078" s="100"/>
    </row>
    <row r="1079" spans="57:59" x14ac:dyDescent="0.25">
      <c r="BE1079" s="100"/>
      <c r="BF1079" s="122"/>
      <c r="BG1079" s="100"/>
    </row>
    <row r="1080" spans="57:59" x14ac:dyDescent="0.25">
      <c r="BE1080" s="100"/>
      <c r="BF1080" s="122"/>
      <c r="BG1080" s="100"/>
    </row>
    <row r="1081" spans="57:59" x14ac:dyDescent="0.25">
      <c r="BE1081" s="100"/>
      <c r="BF1081" s="122"/>
      <c r="BG1081" s="100"/>
    </row>
    <row r="1082" spans="57:59" x14ac:dyDescent="0.25">
      <c r="BE1082" s="100"/>
      <c r="BF1082" s="122"/>
      <c r="BG1082" s="100"/>
    </row>
    <row r="1083" spans="57:59" x14ac:dyDescent="0.25">
      <c r="BE1083" s="100"/>
      <c r="BF1083" s="122"/>
      <c r="BG1083" s="100"/>
    </row>
    <row r="1084" spans="57:59" x14ac:dyDescent="0.25">
      <c r="BE1084" s="100"/>
      <c r="BF1084" s="122"/>
      <c r="BG1084" s="100"/>
    </row>
    <row r="1085" spans="57:59" x14ac:dyDescent="0.25">
      <c r="BE1085" s="100"/>
      <c r="BF1085" s="122"/>
      <c r="BG1085" s="100"/>
    </row>
    <row r="1086" spans="57:59" x14ac:dyDescent="0.25">
      <c r="BE1086" s="100"/>
      <c r="BF1086" s="122"/>
      <c r="BG1086" s="100"/>
    </row>
    <row r="1087" spans="57:59" x14ac:dyDescent="0.25">
      <c r="BE1087" s="100"/>
      <c r="BF1087" s="122"/>
      <c r="BG1087" s="100"/>
    </row>
    <row r="1088" spans="57:59" x14ac:dyDescent="0.25">
      <c r="BE1088" s="100"/>
      <c r="BF1088" s="122"/>
      <c r="BG1088" s="100"/>
    </row>
    <row r="1089" spans="57:59" x14ac:dyDescent="0.25">
      <c r="BE1089" s="100"/>
      <c r="BF1089" s="122"/>
      <c r="BG1089" s="100"/>
    </row>
    <row r="1090" spans="57:59" x14ac:dyDescent="0.25">
      <c r="BE1090" s="100"/>
      <c r="BF1090" s="122"/>
      <c r="BG1090" s="100"/>
    </row>
    <row r="1091" spans="57:59" x14ac:dyDescent="0.25">
      <c r="BE1091" s="100"/>
      <c r="BF1091" s="122"/>
      <c r="BG1091" s="100"/>
    </row>
    <row r="1092" spans="57:59" x14ac:dyDescent="0.25">
      <c r="BE1092" s="100"/>
      <c r="BF1092" s="122"/>
      <c r="BG1092" s="100"/>
    </row>
    <row r="1093" spans="57:59" x14ac:dyDescent="0.25">
      <c r="BE1093" s="100"/>
      <c r="BF1093" s="122"/>
      <c r="BG1093" s="100"/>
    </row>
    <row r="1094" spans="57:59" x14ac:dyDescent="0.25">
      <c r="BE1094" s="100"/>
      <c r="BF1094" s="122"/>
      <c r="BG1094" s="100"/>
    </row>
    <row r="1095" spans="57:59" x14ac:dyDescent="0.25">
      <c r="BE1095" s="100"/>
      <c r="BF1095" s="122"/>
      <c r="BG1095" s="100"/>
    </row>
    <row r="1096" spans="57:59" x14ac:dyDescent="0.25">
      <c r="BE1096" s="100"/>
      <c r="BF1096" s="122"/>
      <c r="BG1096" s="100"/>
    </row>
    <row r="1097" spans="57:59" x14ac:dyDescent="0.25">
      <c r="BE1097" s="100"/>
      <c r="BF1097" s="122"/>
      <c r="BG1097" s="100"/>
    </row>
    <row r="1098" spans="57:59" x14ac:dyDescent="0.25">
      <c r="BE1098" s="100"/>
      <c r="BF1098" s="122"/>
      <c r="BG1098" s="100"/>
    </row>
    <row r="1099" spans="57:59" x14ac:dyDescent="0.25">
      <c r="BE1099" s="100"/>
      <c r="BF1099" s="122"/>
      <c r="BG1099" s="100"/>
    </row>
    <row r="1100" spans="57:59" x14ac:dyDescent="0.25">
      <c r="BE1100" s="100"/>
      <c r="BF1100" s="122"/>
      <c r="BG1100" s="100"/>
    </row>
    <row r="1101" spans="57:59" x14ac:dyDescent="0.25">
      <c r="BE1101" s="100"/>
      <c r="BF1101" s="122"/>
      <c r="BG1101" s="100"/>
    </row>
    <row r="1102" spans="57:59" x14ac:dyDescent="0.25">
      <c r="BE1102" s="100"/>
      <c r="BF1102" s="122"/>
      <c r="BG1102" s="100"/>
    </row>
    <row r="1103" spans="57:59" x14ac:dyDescent="0.25">
      <c r="BE1103" s="100"/>
      <c r="BF1103" s="122"/>
      <c r="BG1103" s="100"/>
    </row>
    <row r="1104" spans="57:59" x14ac:dyDescent="0.25">
      <c r="BE1104" s="100"/>
      <c r="BF1104" s="122"/>
      <c r="BG1104" s="100"/>
    </row>
    <row r="1105" spans="57:59" x14ac:dyDescent="0.25">
      <c r="BE1105" s="100"/>
      <c r="BF1105" s="122"/>
      <c r="BG1105" s="100"/>
    </row>
    <row r="1106" spans="57:59" x14ac:dyDescent="0.25">
      <c r="BE1106" s="100"/>
      <c r="BF1106" s="122"/>
      <c r="BG1106" s="100"/>
    </row>
    <row r="1107" spans="57:59" x14ac:dyDescent="0.25">
      <c r="BE1107" s="100"/>
      <c r="BF1107" s="122"/>
      <c r="BG1107" s="100"/>
    </row>
    <row r="1108" spans="57:59" x14ac:dyDescent="0.25">
      <c r="BE1108" s="100"/>
      <c r="BF1108" s="122"/>
      <c r="BG1108" s="100"/>
    </row>
    <row r="1109" spans="57:59" x14ac:dyDescent="0.25">
      <c r="BE1109" s="100"/>
      <c r="BF1109" s="122"/>
      <c r="BG1109" s="100"/>
    </row>
    <row r="1110" spans="57:59" x14ac:dyDescent="0.25">
      <c r="BE1110" s="100"/>
      <c r="BF1110" s="122"/>
      <c r="BG1110" s="100"/>
    </row>
    <row r="1111" spans="57:59" x14ac:dyDescent="0.25">
      <c r="BE1111" s="100"/>
      <c r="BF1111" s="122"/>
      <c r="BG1111" s="100"/>
    </row>
    <row r="1112" spans="57:59" x14ac:dyDescent="0.25">
      <c r="BE1112" s="100"/>
      <c r="BF1112" s="122"/>
      <c r="BG1112" s="100"/>
    </row>
    <row r="1113" spans="57:59" x14ac:dyDescent="0.25">
      <c r="BE1113" s="100"/>
      <c r="BF1113" s="122"/>
      <c r="BG1113" s="100"/>
    </row>
    <row r="1114" spans="57:59" x14ac:dyDescent="0.25">
      <c r="BE1114" s="100"/>
      <c r="BF1114" s="122"/>
      <c r="BG1114" s="100"/>
    </row>
    <row r="1115" spans="57:59" x14ac:dyDescent="0.25">
      <c r="BE1115" s="100"/>
      <c r="BF1115" s="122"/>
      <c r="BG1115" s="100"/>
    </row>
    <row r="1116" spans="57:59" x14ac:dyDescent="0.25">
      <c r="BE1116" s="100"/>
      <c r="BF1116" s="122"/>
      <c r="BG1116" s="100"/>
    </row>
    <row r="1117" spans="57:59" x14ac:dyDescent="0.25">
      <c r="BE1117" s="100"/>
      <c r="BF1117" s="122"/>
      <c r="BG1117" s="100"/>
    </row>
    <row r="1118" spans="57:59" x14ac:dyDescent="0.25">
      <c r="BE1118" s="100"/>
      <c r="BF1118" s="122"/>
      <c r="BG1118" s="100"/>
    </row>
    <row r="1119" spans="57:59" x14ac:dyDescent="0.25">
      <c r="BE1119" s="100"/>
      <c r="BF1119" s="122"/>
      <c r="BG1119" s="100"/>
    </row>
    <row r="1120" spans="57:59" x14ac:dyDescent="0.25">
      <c r="BE1120" s="100"/>
      <c r="BF1120" s="122"/>
      <c r="BG1120" s="100"/>
    </row>
    <row r="1121" spans="57:59" x14ac:dyDescent="0.25">
      <c r="BE1121" s="100"/>
      <c r="BF1121" s="122"/>
      <c r="BG1121" s="100"/>
    </row>
    <row r="1122" spans="57:59" x14ac:dyDescent="0.25">
      <c r="BE1122" s="100"/>
      <c r="BF1122" s="122"/>
      <c r="BG1122" s="100"/>
    </row>
    <row r="1123" spans="57:59" x14ac:dyDescent="0.25">
      <c r="BE1123" s="100"/>
      <c r="BF1123" s="122"/>
      <c r="BG1123" s="100"/>
    </row>
    <row r="1124" spans="57:59" x14ac:dyDescent="0.25">
      <c r="BE1124" s="100"/>
      <c r="BF1124" s="122"/>
      <c r="BG1124" s="100"/>
    </row>
    <row r="1125" spans="57:59" x14ac:dyDescent="0.25">
      <c r="BE1125" s="100"/>
      <c r="BF1125" s="122"/>
      <c r="BG1125" s="100"/>
    </row>
    <row r="1126" spans="57:59" x14ac:dyDescent="0.25">
      <c r="BE1126" s="100"/>
      <c r="BF1126" s="122"/>
      <c r="BG1126" s="100"/>
    </row>
    <row r="1127" spans="57:59" x14ac:dyDescent="0.25">
      <c r="BE1127" s="100"/>
      <c r="BF1127" s="122"/>
      <c r="BG1127" s="100"/>
    </row>
    <row r="1128" spans="57:59" x14ac:dyDescent="0.25">
      <c r="BE1128" s="100"/>
      <c r="BF1128" s="122"/>
      <c r="BG1128" s="100"/>
    </row>
    <row r="1129" spans="57:59" x14ac:dyDescent="0.25">
      <c r="BE1129" s="100"/>
      <c r="BF1129" s="122"/>
      <c r="BG1129" s="100"/>
    </row>
    <row r="1130" spans="57:59" x14ac:dyDescent="0.25">
      <c r="BE1130" s="100"/>
      <c r="BF1130" s="122"/>
      <c r="BG1130" s="100"/>
    </row>
    <row r="1131" spans="57:59" x14ac:dyDescent="0.25">
      <c r="BE1131" s="100"/>
      <c r="BF1131" s="122"/>
      <c r="BG1131" s="100"/>
    </row>
    <row r="1132" spans="57:59" x14ac:dyDescent="0.25">
      <c r="BE1132" s="100"/>
      <c r="BF1132" s="122"/>
      <c r="BG1132" s="100"/>
    </row>
    <row r="1133" spans="57:59" x14ac:dyDescent="0.25">
      <c r="BE1133" s="100"/>
      <c r="BF1133" s="122"/>
      <c r="BG1133" s="100"/>
    </row>
    <row r="1134" spans="57:59" x14ac:dyDescent="0.25">
      <c r="BE1134" s="100"/>
      <c r="BF1134" s="122"/>
      <c r="BG1134" s="100"/>
    </row>
    <row r="1135" spans="57:59" x14ac:dyDescent="0.25">
      <c r="BE1135" s="100"/>
      <c r="BF1135" s="122"/>
      <c r="BG1135" s="100"/>
    </row>
    <row r="1136" spans="57:59" x14ac:dyDescent="0.25">
      <c r="BE1136" s="100"/>
      <c r="BF1136" s="122"/>
      <c r="BG1136" s="100"/>
    </row>
    <row r="1137" spans="57:59" x14ac:dyDescent="0.25">
      <c r="BE1137" s="100"/>
      <c r="BF1137" s="122"/>
      <c r="BG1137" s="100"/>
    </row>
    <row r="1138" spans="57:59" x14ac:dyDescent="0.25">
      <c r="BE1138" s="100"/>
      <c r="BF1138" s="122"/>
      <c r="BG1138" s="100"/>
    </row>
    <row r="1139" spans="57:59" x14ac:dyDescent="0.25">
      <c r="BE1139" s="100"/>
      <c r="BF1139" s="122"/>
      <c r="BG1139" s="100"/>
    </row>
    <row r="1140" spans="57:59" x14ac:dyDescent="0.25">
      <c r="BE1140" s="100"/>
      <c r="BF1140" s="122"/>
      <c r="BG1140" s="100"/>
    </row>
    <row r="1141" spans="57:59" x14ac:dyDescent="0.25">
      <c r="BE1141" s="100"/>
      <c r="BF1141" s="122"/>
      <c r="BG1141" s="100"/>
    </row>
    <row r="1142" spans="57:59" x14ac:dyDescent="0.25">
      <c r="BE1142" s="100"/>
      <c r="BF1142" s="122"/>
      <c r="BG1142" s="100"/>
    </row>
    <row r="1143" spans="57:59" x14ac:dyDescent="0.25">
      <c r="BE1143" s="100"/>
      <c r="BF1143" s="122"/>
      <c r="BG1143" s="100"/>
    </row>
    <row r="1144" spans="57:59" x14ac:dyDescent="0.25">
      <c r="BE1144" s="100"/>
      <c r="BF1144" s="122"/>
      <c r="BG1144" s="100"/>
    </row>
    <row r="1145" spans="57:59" x14ac:dyDescent="0.25">
      <c r="BE1145" s="100"/>
      <c r="BF1145" s="122"/>
      <c r="BG1145" s="100"/>
    </row>
    <row r="1146" spans="57:59" x14ac:dyDescent="0.25">
      <c r="BE1146" s="100"/>
      <c r="BF1146" s="122"/>
      <c r="BG1146" s="100"/>
    </row>
    <row r="1147" spans="57:59" x14ac:dyDescent="0.25">
      <c r="BE1147" s="100"/>
      <c r="BF1147" s="122"/>
      <c r="BG1147" s="100"/>
    </row>
    <row r="1148" spans="57:59" x14ac:dyDescent="0.25">
      <c r="BE1148" s="100"/>
      <c r="BF1148" s="122"/>
      <c r="BG1148" s="100"/>
    </row>
    <row r="1149" spans="57:59" x14ac:dyDescent="0.25">
      <c r="BE1149" s="100"/>
      <c r="BF1149" s="122"/>
      <c r="BG1149" s="100"/>
    </row>
    <row r="1150" spans="57:59" x14ac:dyDescent="0.25">
      <c r="BE1150" s="100"/>
      <c r="BF1150" s="122"/>
      <c r="BG1150" s="100"/>
    </row>
    <row r="1151" spans="57:59" x14ac:dyDescent="0.25">
      <c r="BE1151" s="100"/>
      <c r="BF1151" s="122"/>
      <c r="BG1151" s="100"/>
    </row>
    <row r="1152" spans="57:59" x14ac:dyDescent="0.25">
      <c r="BE1152" s="100"/>
      <c r="BF1152" s="122"/>
      <c r="BG1152" s="100"/>
    </row>
    <row r="1153" spans="57:59" x14ac:dyDescent="0.25">
      <c r="BE1153" s="100"/>
      <c r="BF1153" s="122"/>
      <c r="BG1153" s="100"/>
    </row>
    <row r="1154" spans="57:59" x14ac:dyDescent="0.25">
      <c r="BE1154" s="100"/>
      <c r="BF1154" s="122"/>
      <c r="BG1154" s="100"/>
    </row>
    <row r="1155" spans="57:59" x14ac:dyDescent="0.25">
      <c r="BE1155" s="100"/>
      <c r="BF1155" s="122"/>
      <c r="BG1155" s="100"/>
    </row>
    <row r="1156" spans="57:59" x14ac:dyDescent="0.25">
      <c r="BE1156" s="100"/>
      <c r="BF1156" s="122"/>
      <c r="BG1156" s="100"/>
    </row>
    <row r="1157" spans="57:59" x14ac:dyDescent="0.25">
      <c r="BE1157" s="100"/>
      <c r="BF1157" s="122"/>
      <c r="BG1157" s="100"/>
    </row>
    <row r="1158" spans="57:59" x14ac:dyDescent="0.25">
      <c r="BE1158" s="100"/>
      <c r="BF1158" s="122"/>
      <c r="BG1158" s="100"/>
    </row>
    <row r="1159" spans="57:59" x14ac:dyDescent="0.25">
      <c r="BE1159" s="100"/>
      <c r="BF1159" s="122"/>
      <c r="BG1159" s="100"/>
    </row>
    <row r="1160" spans="57:59" x14ac:dyDescent="0.25">
      <c r="BE1160" s="100"/>
      <c r="BF1160" s="122"/>
      <c r="BG1160" s="100"/>
    </row>
    <row r="1161" spans="57:59" x14ac:dyDescent="0.25">
      <c r="BE1161" s="100"/>
      <c r="BF1161" s="122"/>
      <c r="BG1161" s="100"/>
    </row>
    <row r="1162" spans="57:59" x14ac:dyDescent="0.25">
      <c r="BE1162" s="100"/>
      <c r="BF1162" s="122"/>
      <c r="BG1162" s="100"/>
    </row>
    <row r="1163" spans="57:59" x14ac:dyDescent="0.25">
      <c r="BE1163" s="100"/>
      <c r="BF1163" s="122"/>
      <c r="BG1163" s="100"/>
    </row>
    <row r="1164" spans="57:59" x14ac:dyDescent="0.25">
      <c r="BE1164" s="100"/>
      <c r="BF1164" s="122"/>
      <c r="BG1164" s="100"/>
    </row>
    <row r="1165" spans="57:59" x14ac:dyDescent="0.25">
      <c r="BE1165" s="100"/>
      <c r="BF1165" s="122"/>
      <c r="BG1165" s="100"/>
    </row>
    <row r="1166" spans="57:59" x14ac:dyDescent="0.25">
      <c r="BE1166" s="100"/>
      <c r="BF1166" s="122"/>
      <c r="BG1166" s="100"/>
    </row>
    <row r="1167" spans="57:59" x14ac:dyDescent="0.25">
      <c r="BE1167" s="100"/>
      <c r="BF1167" s="122"/>
      <c r="BG1167" s="100"/>
    </row>
    <row r="1168" spans="57:59" x14ac:dyDescent="0.25">
      <c r="BE1168" s="100"/>
      <c r="BF1168" s="122"/>
      <c r="BG1168" s="100"/>
    </row>
    <row r="1169" spans="57:59" x14ac:dyDescent="0.25">
      <c r="BE1169" s="100"/>
      <c r="BF1169" s="122"/>
      <c r="BG1169" s="100"/>
    </row>
    <row r="1170" spans="57:59" x14ac:dyDescent="0.25">
      <c r="BE1170" s="100"/>
      <c r="BF1170" s="122"/>
      <c r="BG1170" s="100"/>
    </row>
    <row r="1171" spans="57:59" x14ac:dyDescent="0.25">
      <c r="BE1171" s="100"/>
      <c r="BF1171" s="122"/>
      <c r="BG1171" s="100"/>
    </row>
    <row r="1172" spans="57:59" x14ac:dyDescent="0.25">
      <c r="BE1172" s="100"/>
      <c r="BF1172" s="122"/>
      <c r="BG1172" s="100"/>
    </row>
    <row r="1173" spans="57:59" x14ac:dyDescent="0.25">
      <c r="BE1173" s="100"/>
      <c r="BF1173" s="122"/>
      <c r="BG1173" s="100"/>
    </row>
    <row r="1174" spans="57:59" x14ac:dyDescent="0.25">
      <c r="BE1174" s="100"/>
      <c r="BF1174" s="122"/>
      <c r="BG1174" s="100"/>
    </row>
    <row r="1175" spans="57:59" x14ac:dyDescent="0.25">
      <c r="BE1175" s="100"/>
      <c r="BF1175" s="122"/>
      <c r="BG1175" s="100"/>
    </row>
    <row r="1176" spans="57:59" x14ac:dyDescent="0.25">
      <c r="BE1176" s="100"/>
      <c r="BF1176" s="122"/>
      <c r="BG1176" s="100"/>
    </row>
    <row r="1177" spans="57:59" x14ac:dyDescent="0.25">
      <c r="BE1177" s="100"/>
      <c r="BF1177" s="122"/>
      <c r="BG1177" s="100"/>
    </row>
    <row r="1178" spans="57:59" x14ac:dyDescent="0.25">
      <c r="BE1178" s="100"/>
      <c r="BF1178" s="122"/>
      <c r="BG1178" s="100"/>
    </row>
    <row r="1179" spans="57:59" x14ac:dyDescent="0.25">
      <c r="BE1179" s="100"/>
      <c r="BF1179" s="122"/>
      <c r="BG1179" s="100"/>
    </row>
    <row r="1180" spans="57:59" x14ac:dyDescent="0.25">
      <c r="BE1180" s="100"/>
      <c r="BF1180" s="122"/>
      <c r="BG1180" s="100"/>
    </row>
    <row r="1181" spans="57:59" x14ac:dyDescent="0.25">
      <c r="BE1181" s="100"/>
      <c r="BF1181" s="122"/>
      <c r="BG1181" s="100"/>
    </row>
    <row r="1182" spans="57:59" x14ac:dyDescent="0.25">
      <c r="BE1182" s="100"/>
      <c r="BF1182" s="122"/>
      <c r="BG1182" s="100"/>
    </row>
    <row r="1183" spans="57:59" x14ac:dyDescent="0.25">
      <c r="BE1183" s="100"/>
      <c r="BF1183" s="122"/>
      <c r="BG1183" s="100"/>
    </row>
    <row r="1184" spans="57:59" x14ac:dyDescent="0.25">
      <c r="BE1184" s="100"/>
      <c r="BF1184" s="122"/>
      <c r="BG1184" s="100"/>
    </row>
    <row r="1185" spans="57:59" x14ac:dyDescent="0.25">
      <c r="BE1185" s="100"/>
      <c r="BF1185" s="122"/>
      <c r="BG1185" s="100"/>
    </row>
    <row r="1186" spans="57:59" x14ac:dyDescent="0.25">
      <c r="BE1186" s="100"/>
      <c r="BF1186" s="122"/>
      <c r="BG1186" s="100"/>
    </row>
    <row r="1187" spans="57:59" x14ac:dyDescent="0.25">
      <c r="BE1187" s="100"/>
      <c r="BF1187" s="122"/>
      <c r="BG1187" s="100"/>
    </row>
    <row r="1188" spans="57:59" x14ac:dyDescent="0.25">
      <c r="BE1188" s="100"/>
      <c r="BF1188" s="122"/>
      <c r="BG1188" s="100"/>
    </row>
    <row r="1189" spans="57:59" x14ac:dyDescent="0.25">
      <c r="BE1189" s="100"/>
      <c r="BF1189" s="122"/>
      <c r="BG1189" s="100"/>
    </row>
    <row r="1190" spans="57:59" x14ac:dyDescent="0.25">
      <c r="BE1190" s="100"/>
      <c r="BF1190" s="122"/>
      <c r="BG1190" s="100"/>
    </row>
    <row r="1191" spans="57:59" x14ac:dyDescent="0.25">
      <c r="BE1191" s="100"/>
      <c r="BF1191" s="122"/>
      <c r="BG1191" s="100"/>
    </row>
    <row r="1192" spans="57:59" x14ac:dyDescent="0.25">
      <c r="BE1192" s="100"/>
      <c r="BF1192" s="122"/>
      <c r="BG1192" s="100"/>
    </row>
    <row r="1193" spans="57:59" x14ac:dyDescent="0.25">
      <c r="BE1193" s="100"/>
      <c r="BF1193" s="122"/>
      <c r="BG1193" s="100"/>
    </row>
    <row r="1194" spans="57:59" x14ac:dyDescent="0.25">
      <c r="BE1194" s="100"/>
      <c r="BF1194" s="122"/>
      <c r="BG1194" s="100"/>
    </row>
    <row r="1195" spans="57:59" x14ac:dyDescent="0.25">
      <c r="BE1195" s="100"/>
      <c r="BF1195" s="122"/>
      <c r="BG1195" s="100"/>
    </row>
    <row r="1196" spans="57:59" x14ac:dyDescent="0.25">
      <c r="BE1196" s="100"/>
      <c r="BF1196" s="122"/>
      <c r="BG1196" s="100"/>
    </row>
    <row r="1197" spans="57:59" x14ac:dyDescent="0.25">
      <c r="BE1197" s="100"/>
      <c r="BF1197" s="122"/>
      <c r="BG1197" s="100"/>
    </row>
    <row r="1198" spans="57:59" x14ac:dyDescent="0.25">
      <c r="BE1198" s="100"/>
      <c r="BF1198" s="122"/>
      <c r="BG1198" s="100"/>
    </row>
    <row r="1199" spans="57:59" x14ac:dyDescent="0.25">
      <c r="BE1199" s="100"/>
      <c r="BF1199" s="122"/>
      <c r="BG1199" s="100"/>
    </row>
    <row r="1200" spans="57:59" x14ac:dyDescent="0.25">
      <c r="BE1200" s="100"/>
      <c r="BF1200" s="122"/>
      <c r="BG1200" s="100"/>
    </row>
    <row r="1201" spans="57:59" x14ac:dyDescent="0.25">
      <c r="BE1201" s="100"/>
      <c r="BF1201" s="122"/>
      <c r="BG1201" s="100"/>
    </row>
    <row r="1202" spans="57:59" x14ac:dyDescent="0.25">
      <c r="BE1202" s="100"/>
      <c r="BF1202" s="122"/>
      <c r="BG1202" s="100"/>
    </row>
    <row r="1203" spans="57:59" x14ac:dyDescent="0.25">
      <c r="BE1203" s="100"/>
      <c r="BF1203" s="122"/>
      <c r="BG1203" s="100"/>
    </row>
    <row r="1204" spans="57:59" x14ac:dyDescent="0.25">
      <c r="BE1204" s="100"/>
      <c r="BF1204" s="122"/>
      <c r="BG1204" s="100"/>
    </row>
    <row r="1205" spans="57:59" x14ac:dyDescent="0.25">
      <c r="BE1205" s="100"/>
      <c r="BF1205" s="122"/>
      <c r="BG1205" s="100"/>
    </row>
    <row r="1206" spans="57:59" x14ac:dyDescent="0.25">
      <c r="BE1206" s="100"/>
      <c r="BF1206" s="122"/>
      <c r="BG1206" s="100"/>
    </row>
    <row r="1207" spans="57:59" x14ac:dyDescent="0.25">
      <c r="BE1207" s="100"/>
      <c r="BF1207" s="122"/>
      <c r="BG1207" s="100"/>
    </row>
    <row r="1208" spans="57:59" x14ac:dyDescent="0.25">
      <c r="BE1208" s="100"/>
      <c r="BF1208" s="122"/>
      <c r="BG1208" s="100"/>
    </row>
    <row r="1209" spans="57:59" x14ac:dyDescent="0.25">
      <c r="BE1209" s="100"/>
      <c r="BF1209" s="122"/>
      <c r="BG1209" s="100"/>
    </row>
    <row r="1210" spans="57:59" x14ac:dyDescent="0.25">
      <c r="BE1210" s="100"/>
      <c r="BF1210" s="122"/>
      <c r="BG1210" s="100"/>
    </row>
    <row r="1211" spans="57:59" x14ac:dyDescent="0.25">
      <c r="BE1211" s="100"/>
      <c r="BF1211" s="122"/>
      <c r="BG1211" s="100"/>
    </row>
    <row r="1212" spans="57:59" x14ac:dyDescent="0.25">
      <c r="BE1212" s="100"/>
      <c r="BF1212" s="122"/>
      <c r="BG1212" s="100"/>
    </row>
    <row r="1213" spans="57:59" x14ac:dyDescent="0.25">
      <c r="BE1213" s="100"/>
      <c r="BF1213" s="122"/>
      <c r="BG1213" s="100"/>
    </row>
    <row r="1214" spans="57:59" x14ac:dyDescent="0.25">
      <c r="BE1214" s="100"/>
      <c r="BF1214" s="122"/>
      <c r="BG1214" s="100"/>
    </row>
    <row r="1215" spans="57:59" x14ac:dyDescent="0.25">
      <c r="BE1215" s="100"/>
      <c r="BF1215" s="122"/>
      <c r="BG1215" s="100"/>
    </row>
    <row r="1216" spans="57:59" x14ac:dyDescent="0.25">
      <c r="BE1216" s="100"/>
      <c r="BF1216" s="122"/>
      <c r="BG1216" s="100"/>
    </row>
    <row r="1217" spans="57:59" x14ac:dyDescent="0.25">
      <c r="BE1217" s="100"/>
      <c r="BF1217" s="122"/>
      <c r="BG1217" s="100"/>
    </row>
    <row r="1218" spans="57:59" x14ac:dyDescent="0.25">
      <c r="BE1218" s="100"/>
      <c r="BF1218" s="122"/>
      <c r="BG1218" s="100"/>
    </row>
    <row r="1219" spans="57:59" x14ac:dyDescent="0.25">
      <c r="BE1219" s="100"/>
      <c r="BF1219" s="122"/>
      <c r="BG1219" s="100"/>
    </row>
    <row r="1220" spans="57:59" x14ac:dyDescent="0.25">
      <c r="BE1220" s="100"/>
      <c r="BF1220" s="122"/>
      <c r="BG1220" s="100"/>
    </row>
    <row r="1221" spans="57:59" x14ac:dyDescent="0.25">
      <c r="BE1221" s="100"/>
      <c r="BF1221" s="122"/>
      <c r="BG1221" s="100"/>
    </row>
    <row r="1222" spans="57:59" x14ac:dyDescent="0.25">
      <c r="BE1222" s="100"/>
      <c r="BF1222" s="122"/>
      <c r="BG1222" s="100"/>
    </row>
    <row r="1223" spans="57:59" x14ac:dyDescent="0.25">
      <c r="BE1223" s="100"/>
      <c r="BF1223" s="122"/>
      <c r="BG1223" s="100"/>
    </row>
    <row r="1224" spans="57:59" x14ac:dyDescent="0.25">
      <c r="BE1224" s="100"/>
      <c r="BF1224" s="122"/>
      <c r="BG1224" s="100"/>
    </row>
    <row r="1225" spans="57:59" x14ac:dyDescent="0.25">
      <c r="BE1225" s="100"/>
      <c r="BF1225" s="122"/>
      <c r="BG1225" s="100"/>
    </row>
    <row r="1226" spans="57:59" x14ac:dyDescent="0.25">
      <c r="BE1226" s="100"/>
      <c r="BF1226" s="122"/>
      <c r="BG1226" s="100"/>
    </row>
    <row r="1227" spans="57:59" x14ac:dyDescent="0.25">
      <c r="BE1227" s="100"/>
      <c r="BF1227" s="122"/>
      <c r="BG1227" s="100"/>
    </row>
    <row r="1228" spans="57:59" x14ac:dyDescent="0.25">
      <c r="BE1228" s="100"/>
      <c r="BF1228" s="122"/>
      <c r="BG1228" s="100"/>
    </row>
    <row r="1229" spans="57:59" x14ac:dyDescent="0.25">
      <c r="BE1229" s="100"/>
      <c r="BF1229" s="122"/>
      <c r="BG1229" s="100"/>
    </row>
    <row r="1230" spans="57:59" x14ac:dyDescent="0.25">
      <c r="BE1230" s="100"/>
      <c r="BF1230" s="122"/>
      <c r="BG1230" s="100"/>
    </row>
    <row r="1231" spans="57:59" x14ac:dyDescent="0.25">
      <c r="BE1231" s="100"/>
      <c r="BF1231" s="122"/>
      <c r="BG1231" s="100"/>
    </row>
    <row r="1232" spans="57:59" x14ac:dyDescent="0.25">
      <c r="BE1232" s="100"/>
      <c r="BF1232" s="122"/>
      <c r="BG1232" s="100"/>
    </row>
    <row r="1233" spans="57:59" x14ac:dyDescent="0.25">
      <c r="BE1233" s="100"/>
      <c r="BF1233" s="122"/>
      <c r="BG1233" s="100"/>
    </row>
    <row r="1234" spans="57:59" x14ac:dyDescent="0.25">
      <c r="BE1234" s="100"/>
      <c r="BF1234" s="122"/>
      <c r="BG1234" s="100"/>
    </row>
    <row r="1235" spans="57:59" x14ac:dyDescent="0.25">
      <c r="BE1235" s="100"/>
      <c r="BF1235" s="122"/>
      <c r="BG1235" s="100"/>
    </row>
    <row r="1236" spans="57:59" x14ac:dyDescent="0.25">
      <c r="BE1236" s="100"/>
      <c r="BF1236" s="122"/>
      <c r="BG1236" s="100"/>
    </row>
    <row r="1237" spans="57:59" x14ac:dyDescent="0.25">
      <c r="BE1237" s="100"/>
      <c r="BF1237" s="122"/>
      <c r="BG1237" s="100"/>
    </row>
    <row r="1238" spans="57:59" x14ac:dyDescent="0.25">
      <c r="BE1238" s="100"/>
      <c r="BF1238" s="122"/>
      <c r="BG1238" s="100"/>
    </row>
    <row r="1239" spans="57:59" x14ac:dyDescent="0.25">
      <c r="BE1239" s="100"/>
      <c r="BF1239" s="122"/>
      <c r="BG1239" s="100"/>
    </row>
    <row r="1240" spans="57:59" x14ac:dyDescent="0.25">
      <c r="BE1240" s="100"/>
      <c r="BF1240" s="122"/>
      <c r="BG1240" s="100"/>
    </row>
    <row r="1241" spans="57:59" x14ac:dyDescent="0.25">
      <c r="BE1241" s="100"/>
      <c r="BF1241" s="122"/>
      <c r="BG1241" s="100"/>
    </row>
    <row r="1242" spans="57:59" x14ac:dyDescent="0.25">
      <c r="BE1242" s="100"/>
      <c r="BF1242" s="122"/>
      <c r="BG1242" s="100"/>
    </row>
    <row r="1243" spans="57:59" x14ac:dyDescent="0.25">
      <c r="BE1243" s="100"/>
      <c r="BF1243" s="122"/>
      <c r="BG1243" s="100"/>
    </row>
    <row r="1244" spans="57:59" x14ac:dyDescent="0.25">
      <c r="BE1244" s="100"/>
      <c r="BF1244" s="122"/>
      <c r="BG1244" s="100"/>
    </row>
    <row r="1245" spans="57:59" x14ac:dyDescent="0.25">
      <c r="BE1245" s="100"/>
      <c r="BF1245" s="122"/>
      <c r="BG1245" s="100"/>
    </row>
    <row r="1246" spans="57:59" x14ac:dyDescent="0.25">
      <c r="BE1246" s="100"/>
      <c r="BF1246" s="122"/>
      <c r="BG1246" s="100"/>
    </row>
    <row r="1247" spans="57:59" x14ac:dyDescent="0.25">
      <c r="BE1247" s="100"/>
      <c r="BF1247" s="122"/>
      <c r="BG1247" s="100"/>
    </row>
    <row r="1248" spans="57:59" x14ac:dyDescent="0.25">
      <c r="BE1248" s="100"/>
      <c r="BF1248" s="122"/>
      <c r="BG1248" s="100"/>
    </row>
    <row r="1249" spans="57:59" x14ac:dyDescent="0.25">
      <c r="BE1249" s="100"/>
      <c r="BF1249" s="122"/>
      <c r="BG1249" s="100"/>
    </row>
    <row r="1250" spans="57:59" x14ac:dyDescent="0.25">
      <c r="BE1250" s="100"/>
      <c r="BF1250" s="122"/>
      <c r="BG1250" s="100"/>
    </row>
    <row r="1251" spans="57:59" x14ac:dyDescent="0.25">
      <c r="BE1251" s="100"/>
      <c r="BF1251" s="122"/>
      <c r="BG1251" s="100"/>
    </row>
    <row r="1252" spans="57:59" x14ac:dyDescent="0.25">
      <c r="BE1252" s="100"/>
      <c r="BF1252" s="122"/>
      <c r="BG1252" s="100"/>
    </row>
    <row r="1253" spans="57:59" x14ac:dyDescent="0.25">
      <c r="BE1253" s="100"/>
      <c r="BF1253" s="122"/>
      <c r="BG1253" s="100"/>
    </row>
    <row r="1254" spans="57:59" x14ac:dyDescent="0.25">
      <c r="BE1254" s="100"/>
      <c r="BF1254" s="122"/>
      <c r="BG1254" s="100"/>
    </row>
    <row r="1255" spans="57:59" x14ac:dyDescent="0.25">
      <c r="BE1255" s="100"/>
      <c r="BF1255" s="122"/>
      <c r="BG1255" s="100"/>
    </row>
    <row r="1256" spans="57:59" x14ac:dyDescent="0.25">
      <c r="BE1256" s="100"/>
      <c r="BF1256" s="122"/>
      <c r="BG1256" s="100"/>
    </row>
    <row r="1257" spans="57:59" x14ac:dyDescent="0.25">
      <c r="BE1257" s="100"/>
      <c r="BF1257" s="122"/>
      <c r="BG1257" s="100"/>
    </row>
    <row r="1258" spans="57:59" x14ac:dyDescent="0.25">
      <c r="BE1258" s="100"/>
      <c r="BF1258" s="122"/>
      <c r="BG1258" s="100"/>
    </row>
    <row r="1259" spans="57:59" x14ac:dyDescent="0.25">
      <c r="BE1259" s="100"/>
      <c r="BF1259" s="122"/>
      <c r="BG1259" s="100"/>
    </row>
    <row r="1260" spans="57:59" x14ac:dyDescent="0.25">
      <c r="BE1260" s="100"/>
      <c r="BF1260" s="122"/>
      <c r="BG1260" s="100"/>
    </row>
    <row r="1261" spans="57:59" x14ac:dyDescent="0.25">
      <c r="BE1261" s="100"/>
      <c r="BF1261" s="122"/>
      <c r="BG1261" s="100"/>
    </row>
    <row r="1262" spans="57:59" x14ac:dyDescent="0.25">
      <c r="BE1262" s="100"/>
      <c r="BF1262" s="122"/>
      <c r="BG1262" s="100"/>
    </row>
    <row r="1263" spans="57:59" x14ac:dyDescent="0.25">
      <c r="BE1263" s="100"/>
      <c r="BF1263" s="122"/>
      <c r="BG1263" s="100"/>
    </row>
    <row r="1264" spans="57:59" x14ac:dyDescent="0.25">
      <c r="BE1264" s="100"/>
      <c r="BF1264" s="122"/>
      <c r="BG1264" s="100"/>
    </row>
    <row r="1265" spans="57:59" x14ac:dyDescent="0.25">
      <c r="BE1265" s="100"/>
      <c r="BF1265" s="122"/>
      <c r="BG1265" s="100"/>
    </row>
    <row r="1266" spans="57:59" x14ac:dyDescent="0.25">
      <c r="BE1266" s="100"/>
      <c r="BF1266" s="122"/>
      <c r="BG1266" s="100"/>
    </row>
    <row r="1267" spans="57:59" x14ac:dyDescent="0.25">
      <c r="BE1267" s="100"/>
      <c r="BF1267" s="122"/>
      <c r="BG1267" s="100"/>
    </row>
    <row r="1268" spans="57:59" x14ac:dyDescent="0.25">
      <c r="BE1268" s="100"/>
      <c r="BF1268" s="122"/>
      <c r="BG1268" s="100"/>
    </row>
    <row r="1269" spans="57:59" x14ac:dyDescent="0.25">
      <c r="BE1269" s="100"/>
      <c r="BF1269" s="122"/>
      <c r="BG1269" s="100"/>
    </row>
    <row r="1270" spans="57:59" x14ac:dyDescent="0.25">
      <c r="BE1270" s="100"/>
      <c r="BF1270" s="122"/>
      <c r="BG1270" s="100"/>
    </row>
    <row r="1271" spans="57:59" x14ac:dyDescent="0.25">
      <c r="BE1271" s="100"/>
      <c r="BF1271" s="122"/>
      <c r="BG1271" s="100"/>
    </row>
    <row r="1272" spans="57:59" x14ac:dyDescent="0.25">
      <c r="BE1272" s="100"/>
      <c r="BF1272" s="122"/>
      <c r="BG1272" s="100"/>
    </row>
    <row r="1273" spans="57:59" x14ac:dyDescent="0.25">
      <c r="BE1273" s="100"/>
      <c r="BF1273" s="122"/>
      <c r="BG1273" s="100"/>
    </row>
    <row r="1274" spans="57:59" x14ac:dyDescent="0.25">
      <c r="BE1274" s="100"/>
      <c r="BF1274" s="122"/>
      <c r="BG1274" s="100"/>
    </row>
    <row r="1275" spans="57:59" x14ac:dyDescent="0.25">
      <c r="BE1275" s="100"/>
      <c r="BF1275" s="122"/>
      <c r="BG1275" s="100"/>
    </row>
    <row r="1276" spans="57:59" x14ac:dyDescent="0.25">
      <c r="BE1276" s="100"/>
      <c r="BF1276" s="122"/>
      <c r="BG1276" s="100"/>
    </row>
    <row r="1277" spans="57:59" x14ac:dyDescent="0.25">
      <c r="BE1277" s="100"/>
      <c r="BF1277" s="122"/>
      <c r="BG1277" s="100"/>
    </row>
    <row r="1278" spans="57:59" x14ac:dyDescent="0.25">
      <c r="BE1278" s="100"/>
      <c r="BF1278" s="122"/>
      <c r="BG1278" s="100"/>
    </row>
    <row r="1279" spans="57:59" x14ac:dyDescent="0.25">
      <c r="BE1279" s="100"/>
      <c r="BF1279" s="122"/>
      <c r="BG1279" s="100"/>
    </row>
    <row r="1280" spans="57:59" x14ac:dyDescent="0.25">
      <c r="BE1280" s="100"/>
      <c r="BF1280" s="122"/>
      <c r="BG1280" s="100"/>
    </row>
    <row r="1281" spans="57:59" x14ac:dyDescent="0.25">
      <c r="BE1281" s="100"/>
      <c r="BF1281" s="122"/>
      <c r="BG1281" s="100"/>
    </row>
    <row r="1282" spans="57:59" x14ac:dyDescent="0.25">
      <c r="BE1282" s="100"/>
      <c r="BF1282" s="122"/>
      <c r="BG1282" s="100"/>
    </row>
    <row r="1283" spans="57:59" x14ac:dyDescent="0.25">
      <c r="BE1283" s="100"/>
      <c r="BF1283" s="122"/>
      <c r="BG1283" s="100"/>
    </row>
    <row r="1284" spans="57:59" x14ac:dyDescent="0.25">
      <c r="BE1284" s="100"/>
      <c r="BF1284" s="122"/>
      <c r="BG1284" s="100"/>
    </row>
    <row r="1285" spans="57:59" x14ac:dyDescent="0.25">
      <c r="BE1285" s="100"/>
      <c r="BF1285" s="122"/>
      <c r="BG1285" s="100"/>
    </row>
    <row r="1286" spans="57:59" x14ac:dyDescent="0.25">
      <c r="BE1286" s="100"/>
      <c r="BF1286" s="122"/>
      <c r="BG1286" s="100"/>
    </row>
    <row r="1287" spans="57:59" x14ac:dyDescent="0.25">
      <c r="BE1287" s="100"/>
      <c r="BF1287" s="122"/>
      <c r="BG1287" s="100"/>
    </row>
    <row r="1288" spans="57:59" x14ac:dyDescent="0.25">
      <c r="BE1288" s="100"/>
      <c r="BF1288" s="122"/>
      <c r="BG1288" s="100"/>
    </row>
    <row r="1289" spans="57:59" x14ac:dyDescent="0.25">
      <c r="BE1289" s="100"/>
      <c r="BF1289" s="122"/>
      <c r="BG1289" s="100"/>
    </row>
    <row r="1290" spans="57:59" x14ac:dyDescent="0.25">
      <c r="BE1290" s="100"/>
      <c r="BF1290" s="122"/>
      <c r="BG1290" s="100"/>
    </row>
    <row r="1291" spans="57:59" x14ac:dyDescent="0.25">
      <c r="BE1291" s="100"/>
      <c r="BF1291" s="122"/>
      <c r="BG1291" s="100"/>
    </row>
    <row r="1292" spans="57:59" x14ac:dyDescent="0.25">
      <c r="BE1292" s="100"/>
      <c r="BF1292" s="122"/>
      <c r="BG1292" s="100"/>
    </row>
    <row r="1293" spans="57:59" x14ac:dyDescent="0.25">
      <c r="BE1293" s="100"/>
      <c r="BF1293" s="122"/>
      <c r="BG1293" s="100"/>
    </row>
    <row r="1294" spans="57:59" x14ac:dyDescent="0.25">
      <c r="BE1294" s="100"/>
      <c r="BF1294" s="122"/>
      <c r="BG1294" s="100"/>
    </row>
    <row r="1295" spans="57:59" x14ac:dyDescent="0.25">
      <c r="BE1295" s="100"/>
      <c r="BF1295" s="122"/>
      <c r="BG1295" s="100"/>
    </row>
    <row r="1296" spans="57:59" x14ac:dyDescent="0.25">
      <c r="BE1296" s="100"/>
      <c r="BF1296" s="122"/>
      <c r="BG1296" s="100"/>
    </row>
    <row r="1297" spans="57:59" x14ac:dyDescent="0.25">
      <c r="BE1297" s="100"/>
      <c r="BF1297" s="122"/>
      <c r="BG1297" s="100"/>
    </row>
    <row r="1298" spans="57:59" x14ac:dyDescent="0.25">
      <c r="BE1298" s="100"/>
      <c r="BF1298" s="122"/>
      <c r="BG1298" s="100"/>
    </row>
    <row r="1299" spans="57:59" x14ac:dyDescent="0.25">
      <c r="BE1299" s="100"/>
      <c r="BF1299" s="122"/>
      <c r="BG1299" s="100"/>
    </row>
    <row r="1300" spans="57:59" x14ac:dyDescent="0.25">
      <c r="BE1300" s="100"/>
      <c r="BF1300" s="122"/>
      <c r="BG1300" s="100"/>
    </row>
    <row r="1301" spans="57:59" x14ac:dyDescent="0.25">
      <c r="BE1301" s="100"/>
      <c r="BF1301" s="122"/>
      <c r="BG1301" s="100"/>
    </row>
    <row r="1302" spans="57:59" x14ac:dyDescent="0.25">
      <c r="BE1302" s="100"/>
      <c r="BF1302" s="122"/>
      <c r="BG1302" s="100"/>
    </row>
    <row r="1303" spans="57:59" x14ac:dyDescent="0.25">
      <c r="BE1303" s="100"/>
      <c r="BF1303" s="122"/>
      <c r="BG1303" s="100"/>
    </row>
    <row r="1304" spans="57:59" x14ac:dyDescent="0.25">
      <c r="BE1304" s="100"/>
      <c r="BF1304" s="122"/>
      <c r="BG1304" s="100"/>
    </row>
    <row r="1305" spans="57:59" x14ac:dyDescent="0.25">
      <c r="BE1305" s="100"/>
      <c r="BF1305" s="122"/>
      <c r="BG1305" s="100"/>
    </row>
    <row r="1306" spans="57:59" x14ac:dyDescent="0.25">
      <c r="BE1306" s="100"/>
      <c r="BF1306" s="122"/>
      <c r="BG1306" s="100"/>
    </row>
    <row r="1307" spans="57:59" x14ac:dyDescent="0.25">
      <c r="BE1307" s="100"/>
      <c r="BF1307" s="122"/>
      <c r="BG1307" s="100"/>
    </row>
    <row r="1308" spans="57:59" x14ac:dyDescent="0.25">
      <c r="BE1308" s="100"/>
      <c r="BF1308" s="122"/>
      <c r="BG1308" s="100"/>
    </row>
    <row r="1309" spans="57:59" x14ac:dyDescent="0.25">
      <c r="BE1309" s="100"/>
      <c r="BF1309" s="122"/>
      <c r="BG1309" s="100"/>
    </row>
    <row r="1310" spans="57:59" x14ac:dyDescent="0.25">
      <c r="BE1310" s="100"/>
      <c r="BF1310" s="122"/>
      <c r="BG1310" s="100"/>
    </row>
    <row r="1311" spans="57:59" x14ac:dyDescent="0.25">
      <c r="BE1311" s="100"/>
      <c r="BF1311" s="122"/>
      <c r="BG1311" s="100"/>
    </row>
    <row r="1312" spans="57:59" x14ac:dyDescent="0.25">
      <c r="BE1312" s="100"/>
      <c r="BF1312" s="122"/>
      <c r="BG1312" s="100"/>
    </row>
    <row r="1313" spans="57:59" x14ac:dyDescent="0.25">
      <c r="BE1313" s="100"/>
      <c r="BF1313" s="122"/>
      <c r="BG1313" s="100"/>
    </row>
    <row r="1314" spans="57:59" x14ac:dyDescent="0.25">
      <c r="BE1314" s="100"/>
      <c r="BF1314" s="122"/>
      <c r="BG1314" s="100"/>
    </row>
    <row r="1315" spans="57:59" x14ac:dyDescent="0.25">
      <c r="BE1315" s="100"/>
      <c r="BF1315" s="122"/>
      <c r="BG1315" s="100"/>
    </row>
    <row r="1316" spans="57:59" x14ac:dyDescent="0.25">
      <c r="BE1316" s="100"/>
      <c r="BF1316" s="122"/>
      <c r="BG1316" s="100"/>
    </row>
    <row r="1317" spans="57:59" x14ac:dyDescent="0.25">
      <c r="BE1317" s="100"/>
      <c r="BF1317" s="122"/>
      <c r="BG1317" s="100"/>
    </row>
    <row r="1318" spans="57:59" x14ac:dyDescent="0.25">
      <c r="BE1318" s="100"/>
      <c r="BF1318" s="122"/>
      <c r="BG1318" s="100"/>
    </row>
    <row r="1319" spans="57:59" x14ac:dyDescent="0.25">
      <c r="BE1319" s="100"/>
      <c r="BF1319" s="122"/>
      <c r="BG1319" s="100"/>
    </row>
    <row r="1320" spans="57:59" x14ac:dyDescent="0.25">
      <c r="BE1320" s="100"/>
      <c r="BF1320" s="122"/>
      <c r="BG1320" s="100"/>
    </row>
    <row r="1321" spans="57:59" x14ac:dyDescent="0.25">
      <c r="BE1321" s="100"/>
      <c r="BF1321" s="122"/>
      <c r="BG1321" s="100"/>
    </row>
    <row r="1322" spans="57:59" x14ac:dyDescent="0.25">
      <c r="BE1322" s="100"/>
      <c r="BF1322" s="122"/>
      <c r="BG1322" s="100"/>
    </row>
    <row r="1323" spans="57:59" x14ac:dyDescent="0.25">
      <c r="BE1323" s="100"/>
      <c r="BF1323" s="122"/>
      <c r="BG1323" s="100"/>
    </row>
    <row r="1324" spans="57:59" x14ac:dyDescent="0.25">
      <c r="BE1324" s="100"/>
      <c r="BF1324" s="122"/>
      <c r="BG1324" s="100"/>
    </row>
    <row r="1325" spans="57:59" x14ac:dyDescent="0.25">
      <c r="BE1325" s="100"/>
      <c r="BF1325" s="122"/>
      <c r="BG1325" s="100"/>
    </row>
    <row r="1326" spans="57:59" x14ac:dyDescent="0.25">
      <c r="BE1326" s="100"/>
      <c r="BF1326" s="122"/>
      <c r="BG1326" s="100"/>
    </row>
    <row r="1327" spans="57:59" x14ac:dyDescent="0.25">
      <c r="BE1327" s="100"/>
      <c r="BF1327" s="122"/>
      <c r="BG1327" s="100"/>
    </row>
    <row r="1328" spans="57:59" x14ac:dyDescent="0.25">
      <c r="BE1328" s="100"/>
      <c r="BF1328" s="122"/>
      <c r="BG1328" s="100"/>
    </row>
    <row r="1329" spans="57:59" x14ac:dyDescent="0.25">
      <c r="BE1329" s="100"/>
      <c r="BF1329" s="122"/>
      <c r="BG1329" s="100"/>
    </row>
    <row r="1330" spans="57:59" x14ac:dyDescent="0.25">
      <c r="BE1330" s="100"/>
      <c r="BF1330" s="122"/>
      <c r="BG1330" s="100"/>
    </row>
    <row r="1331" spans="57:59" x14ac:dyDescent="0.25">
      <c r="BE1331" s="100"/>
      <c r="BF1331" s="122"/>
      <c r="BG1331" s="100"/>
    </row>
    <row r="1332" spans="57:59" x14ac:dyDescent="0.25">
      <c r="BE1332" s="100"/>
      <c r="BF1332" s="122"/>
      <c r="BG1332" s="100"/>
    </row>
    <row r="1333" spans="57:59" x14ac:dyDescent="0.25">
      <c r="BE1333" s="100"/>
      <c r="BF1333" s="122"/>
      <c r="BG1333" s="100"/>
    </row>
    <row r="1334" spans="57:59" x14ac:dyDescent="0.25">
      <c r="BE1334" s="100"/>
      <c r="BF1334" s="122"/>
      <c r="BG1334" s="100"/>
    </row>
    <row r="1335" spans="57:59" x14ac:dyDescent="0.25">
      <c r="BE1335" s="100"/>
      <c r="BF1335" s="122"/>
      <c r="BG1335" s="100"/>
    </row>
    <row r="1336" spans="57:59" x14ac:dyDescent="0.25">
      <c r="BE1336" s="100"/>
      <c r="BF1336" s="122"/>
      <c r="BG1336" s="100"/>
    </row>
    <row r="1337" spans="57:59" x14ac:dyDescent="0.25">
      <c r="BE1337" s="100"/>
      <c r="BF1337" s="122"/>
      <c r="BG1337" s="100"/>
    </row>
    <row r="1338" spans="57:59" x14ac:dyDescent="0.25">
      <c r="BE1338" s="100"/>
      <c r="BF1338" s="122"/>
      <c r="BG1338" s="100"/>
    </row>
    <row r="1339" spans="57:59" x14ac:dyDescent="0.25">
      <c r="BE1339" s="100"/>
      <c r="BF1339" s="122"/>
      <c r="BG1339" s="100"/>
    </row>
    <row r="1340" spans="57:59" x14ac:dyDescent="0.25">
      <c r="BE1340" s="100"/>
      <c r="BF1340" s="122"/>
      <c r="BG1340" s="100"/>
    </row>
    <row r="1341" spans="57:59" x14ac:dyDescent="0.25">
      <c r="BE1341" s="100"/>
      <c r="BF1341" s="122"/>
      <c r="BG1341" s="100"/>
    </row>
    <row r="1342" spans="57:59" x14ac:dyDescent="0.25">
      <c r="BE1342" s="100"/>
      <c r="BF1342" s="122"/>
      <c r="BG1342" s="100"/>
    </row>
    <row r="1343" spans="57:59" x14ac:dyDescent="0.25">
      <c r="BE1343" s="100"/>
      <c r="BF1343" s="122"/>
      <c r="BG1343" s="100"/>
    </row>
    <row r="1344" spans="57:59" x14ac:dyDescent="0.25">
      <c r="BE1344" s="100"/>
      <c r="BF1344" s="122"/>
      <c r="BG1344" s="100"/>
    </row>
    <row r="1345" spans="57:59" x14ac:dyDescent="0.25">
      <c r="BE1345" s="100"/>
      <c r="BF1345" s="122"/>
      <c r="BG1345" s="100"/>
    </row>
    <row r="1346" spans="57:59" x14ac:dyDescent="0.25">
      <c r="BE1346" s="100"/>
      <c r="BF1346" s="122"/>
      <c r="BG1346" s="100"/>
    </row>
    <row r="1347" spans="57:59" x14ac:dyDescent="0.25">
      <c r="BE1347" s="100"/>
      <c r="BF1347" s="122"/>
      <c r="BG1347" s="100"/>
    </row>
    <row r="1348" spans="57:59" x14ac:dyDescent="0.25">
      <c r="BE1348" s="100"/>
      <c r="BF1348" s="122"/>
      <c r="BG1348" s="100"/>
    </row>
    <row r="1349" spans="57:59" x14ac:dyDescent="0.25">
      <c r="BE1349" s="100"/>
      <c r="BF1349" s="122"/>
      <c r="BG1349" s="100"/>
    </row>
    <row r="1350" spans="57:59" x14ac:dyDescent="0.25">
      <c r="BE1350" s="100"/>
      <c r="BF1350" s="122"/>
      <c r="BG1350" s="100"/>
    </row>
    <row r="1351" spans="57:59" x14ac:dyDescent="0.25">
      <c r="BE1351" s="100"/>
      <c r="BF1351" s="122"/>
      <c r="BG1351" s="100"/>
    </row>
    <row r="1352" spans="57:59" x14ac:dyDescent="0.25">
      <c r="BE1352" s="100"/>
      <c r="BF1352" s="122"/>
      <c r="BG1352" s="100"/>
    </row>
    <row r="1353" spans="57:59" x14ac:dyDescent="0.25">
      <c r="BE1353" s="100"/>
      <c r="BF1353" s="122"/>
      <c r="BG1353" s="100"/>
    </row>
    <row r="1354" spans="57:59" x14ac:dyDescent="0.25">
      <c r="BE1354" s="100"/>
      <c r="BF1354" s="122"/>
      <c r="BG1354" s="100"/>
    </row>
    <row r="1355" spans="57:59" x14ac:dyDescent="0.25">
      <c r="BE1355" s="100"/>
      <c r="BF1355" s="122"/>
      <c r="BG1355" s="100"/>
    </row>
    <row r="1356" spans="57:59" x14ac:dyDescent="0.25">
      <c r="BE1356" s="100"/>
      <c r="BF1356" s="122"/>
      <c r="BG1356" s="100"/>
    </row>
    <row r="1357" spans="57:59" x14ac:dyDescent="0.25">
      <c r="BE1357" s="100"/>
      <c r="BF1357" s="122"/>
      <c r="BG1357" s="100"/>
    </row>
    <row r="1358" spans="57:59" x14ac:dyDescent="0.25">
      <c r="BE1358" s="100"/>
      <c r="BF1358" s="122"/>
      <c r="BG1358" s="100"/>
    </row>
    <row r="1359" spans="57:59" x14ac:dyDescent="0.25">
      <c r="BE1359" s="100"/>
      <c r="BF1359" s="122"/>
      <c r="BG1359" s="100"/>
    </row>
    <row r="1360" spans="57:59" x14ac:dyDescent="0.25">
      <c r="BE1360" s="100"/>
      <c r="BF1360" s="122"/>
      <c r="BG1360" s="100"/>
    </row>
    <row r="1361" spans="57:59" x14ac:dyDescent="0.25">
      <c r="BE1361" s="100"/>
      <c r="BF1361" s="122"/>
      <c r="BG1361" s="100"/>
    </row>
    <row r="1362" spans="57:59" x14ac:dyDescent="0.25">
      <c r="BE1362" s="100"/>
      <c r="BF1362" s="122"/>
      <c r="BG1362" s="100"/>
    </row>
    <row r="1363" spans="57:59" x14ac:dyDescent="0.25">
      <c r="BE1363" s="100"/>
      <c r="BF1363" s="122"/>
      <c r="BG1363" s="100"/>
    </row>
    <row r="1364" spans="57:59" x14ac:dyDescent="0.25">
      <c r="BE1364" s="100"/>
      <c r="BF1364" s="122"/>
      <c r="BG1364" s="100"/>
    </row>
    <row r="1365" spans="57:59" x14ac:dyDescent="0.25">
      <c r="BE1365" s="100"/>
      <c r="BF1365" s="122"/>
      <c r="BG1365" s="100"/>
    </row>
    <row r="1366" spans="57:59" x14ac:dyDescent="0.25">
      <c r="BE1366" s="100"/>
      <c r="BF1366" s="122"/>
      <c r="BG1366" s="100"/>
    </row>
    <row r="1367" spans="57:59" x14ac:dyDescent="0.25">
      <c r="BE1367" s="100"/>
      <c r="BF1367" s="122"/>
      <c r="BG1367" s="100"/>
    </row>
    <row r="1368" spans="57:59" x14ac:dyDescent="0.25">
      <c r="BE1368" s="100"/>
      <c r="BF1368" s="122"/>
      <c r="BG1368" s="100"/>
    </row>
    <row r="1369" spans="57:59" x14ac:dyDescent="0.25">
      <c r="BE1369" s="100"/>
      <c r="BF1369" s="122"/>
      <c r="BG1369" s="100"/>
    </row>
    <row r="1370" spans="57:59" x14ac:dyDescent="0.25">
      <c r="BE1370" s="100"/>
      <c r="BF1370" s="122"/>
      <c r="BG1370" s="100"/>
    </row>
    <row r="1371" spans="57:59" x14ac:dyDescent="0.25">
      <c r="BE1371" s="100"/>
      <c r="BF1371" s="122"/>
      <c r="BG1371" s="100"/>
    </row>
    <row r="1372" spans="57:59" x14ac:dyDescent="0.25">
      <c r="BE1372" s="100"/>
      <c r="BF1372" s="122"/>
      <c r="BG1372" s="100"/>
    </row>
    <row r="1373" spans="57:59" x14ac:dyDescent="0.25">
      <c r="BE1373" s="100"/>
      <c r="BF1373" s="122"/>
      <c r="BG1373" s="100"/>
    </row>
    <row r="1374" spans="57:59" x14ac:dyDescent="0.25">
      <c r="BE1374" s="100"/>
      <c r="BF1374" s="122"/>
      <c r="BG1374" s="100"/>
    </row>
    <row r="1375" spans="57:59" x14ac:dyDescent="0.25">
      <c r="BE1375" s="100"/>
      <c r="BF1375" s="122"/>
      <c r="BG1375" s="100"/>
    </row>
    <row r="1376" spans="57:59" x14ac:dyDescent="0.25">
      <c r="BE1376" s="100"/>
      <c r="BF1376" s="122"/>
      <c r="BG1376" s="100"/>
    </row>
    <row r="1377" spans="57:59" x14ac:dyDescent="0.25">
      <c r="BE1377" s="100"/>
      <c r="BF1377" s="122"/>
      <c r="BG1377" s="100"/>
    </row>
    <row r="1378" spans="57:59" x14ac:dyDescent="0.25">
      <c r="BE1378" s="100"/>
      <c r="BF1378" s="122"/>
      <c r="BG1378" s="100"/>
    </row>
    <row r="1379" spans="57:59" x14ac:dyDescent="0.25">
      <c r="BE1379" s="100"/>
      <c r="BF1379" s="122"/>
      <c r="BG1379" s="100"/>
    </row>
    <row r="1380" spans="57:59" x14ac:dyDescent="0.25">
      <c r="BE1380" s="100"/>
      <c r="BF1380" s="122"/>
      <c r="BG1380" s="100"/>
    </row>
    <row r="1381" spans="57:59" x14ac:dyDescent="0.25">
      <c r="BE1381" s="100"/>
      <c r="BF1381" s="122"/>
      <c r="BG1381" s="100"/>
    </row>
    <row r="1382" spans="57:59" x14ac:dyDescent="0.25">
      <c r="BE1382" s="100"/>
      <c r="BF1382" s="122"/>
      <c r="BG1382" s="100"/>
    </row>
    <row r="1383" spans="57:59" x14ac:dyDescent="0.25">
      <c r="BE1383" s="100"/>
      <c r="BF1383" s="122"/>
      <c r="BG1383" s="100"/>
    </row>
    <row r="1384" spans="57:59" x14ac:dyDescent="0.25">
      <c r="BE1384" s="100"/>
      <c r="BF1384" s="122"/>
      <c r="BG1384" s="100"/>
    </row>
    <row r="1385" spans="57:59" x14ac:dyDescent="0.25">
      <c r="BE1385" s="100"/>
      <c r="BF1385" s="122"/>
      <c r="BG1385" s="100"/>
    </row>
    <row r="1386" spans="57:59" x14ac:dyDescent="0.25">
      <c r="BE1386" s="100"/>
      <c r="BF1386" s="122"/>
      <c r="BG1386" s="100"/>
    </row>
    <row r="1387" spans="57:59" x14ac:dyDescent="0.25">
      <c r="BE1387" s="100"/>
      <c r="BF1387" s="122"/>
      <c r="BG1387" s="100"/>
    </row>
    <row r="1388" spans="57:59" x14ac:dyDescent="0.25">
      <c r="BE1388" s="100"/>
      <c r="BF1388" s="122"/>
      <c r="BG1388" s="100"/>
    </row>
    <row r="1389" spans="57:59" x14ac:dyDescent="0.25">
      <c r="BE1389" s="100"/>
      <c r="BF1389" s="122"/>
      <c r="BG1389" s="100"/>
    </row>
    <row r="1390" spans="57:59" x14ac:dyDescent="0.25">
      <c r="BE1390" s="100"/>
      <c r="BF1390" s="122"/>
      <c r="BG1390" s="100"/>
    </row>
    <row r="1391" spans="57:59" x14ac:dyDescent="0.25">
      <c r="BE1391" s="100"/>
      <c r="BF1391" s="122"/>
      <c r="BG1391" s="100"/>
    </row>
    <row r="1392" spans="57:59" x14ac:dyDescent="0.25">
      <c r="BE1392" s="100"/>
      <c r="BF1392" s="122"/>
      <c r="BG1392" s="100"/>
    </row>
    <row r="1393" spans="57:59" x14ac:dyDescent="0.25">
      <c r="BE1393" s="100"/>
      <c r="BF1393" s="122"/>
      <c r="BG1393" s="100"/>
    </row>
    <row r="1394" spans="57:59" x14ac:dyDescent="0.25">
      <c r="BE1394" s="100"/>
      <c r="BF1394" s="122"/>
      <c r="BG1394" s="100"/>
    </row>
    <row r="1395" spans="57:59" x14ac:dyDescent="0.25">
      <c r="BE1395" s="100"/>
      <c r="BF1395" s="122"/>
      <c r="BG1395" s="100"/>
    </row>
    <row r="1396" spans="57:59" x14ac:dyDescent="0.25">
      <c r="BE1396" s="100"/>
      <c r="BF1396" s="122"/>
      <c r="BG1396" s="100"/>
    </row>
    <row r="1397" spans="57:59" x14ac:dyDescent="0.25">
      <c r="BE1397" s="100"/>
      <c r="BF1397" s="122"/>
      <c r="BG1397" s="100"/>
    </row>
    <row r="1398" spans="57:59" x14ac:dyDescent="0.25">
      <c r="BE1398" s="100"/>
      <c r="BF1398" s="122"/>
      <c r="BG1398" s="100"/>
    </row>
    <row r="1399" spans="57:59" x14ac:dyDescent="0.25">
      <c r="BE1399" s="100"/>
      <c r="BF1399" s="122"/>
      <c r="BG1399" s="100"/>
    </row>
    <row r="1400" spans="57:59" x14ac:dyDescent="0.25">
      <c r="BE1400" s="100"/>
      <c r="BF1400" s="122"/>
      <c r="BG1400" s="100"/>
    </row>
    <row r="1401" spans="57:59" x14ac:dyDescent="0.25">
      <c r="BE1401" s="100"/>
      <c r="BF1401" s="122"/>
      <c r="BG1401" s="100"/>
    </row>
    <row r="1402" spans="57:59" x14ac:dyDescent="0.25">
      <c r="BE1402" s="100"/>
      <c r="BF1402" s="122"/>
      <c r="BG1402" s="100"/>
    </row>
    <row r="1403" spans="57:59" x14ac:dyDescent="0.25">
      <c r="BE1403" s="100"/>
      <c r="BF1403" s="122"/>
      <c r="BG1403" s="100"/>
    </row>
    <row r="1404" spans="57:59" x14ac:dyDescent="0.25">
      <c r="BE1404" s="100"/>
      <c r="BF1404" s="122"/>
      <c r="BG1404" s="100"/>
    </row>
    <row r="1405" spans="57:59" x14ac:dyDescent="0.25">
      <c r="BE1405" s="100"/>
      <c r="BF1405" s="122"/>
      <c r="BG1405" s="100"/>
    </row>
    <row r="1406" spans="57:59" x14ac:dyDescent="0.25">
      <c r="BE1406" s="100"/>
      <c r="BF1406" s="122"/>
      <c r="BG1406" s="100"/>
    </row>
    <row r="1407" spans="57:59" x14ac:dyDescent="0.25">
      <c r="BE1407" s="100"/>
      <c r="BF1407" s="122"/>
      <c r="BG1407" s="100"/>
    </row>
    <row r="1408" spans="57:59" x14ac:dyDescent="0.25">
      <c r="BE1408" s="100"/>
      <c r="BF1408" s="122"/>
      <c r="BG1408" s="100"/>
    </row>
    <row r="1409" spans="57:59" x14ac:dyDescent="0.25">
      <c r="BE1409" s="100"/>
      <c r="BF1409" s="122"/>
      <c r="BG1409" s="100"/>
    </row>
    <row r="1410" spans="57:59" x14ac:dyDescent="0.25">
      <c r="BE1410" s="100"/>
      <c r="BF1410" s="122"/>
      <c r="BG1410" s="100"/>
    </row>
    <row r="1411" spans="57:59" x14ac:dyDescent="0.25">
      <c r="BE1411" s="100"/>
      <c r="BF1411" s="122"/>
      <c r="BG1411" s="100"/>
    </row>
    <row r="1412" spans="57:59" x14ac:dyDescent="0.25">
      <c r="BE1412" s="100"/>
      <c r="BF1412" s="122"/>
      <c r="BG1412" s="100"/>
    </row>
    <row r="1413" spans="57:59" x14ac:dyDescent="0.25">
      <c r="BE1413" s="100"/>
      <c r="BF1413" s="122"/>
      <c r="BG1413" s="100"/>
    </row>
    <row r="1414" spans="57:59" x14ac:dyDescent="0.25">
      <c r="BE1414" s="100"/>
      <c r="BF1414" s="122"/>
      <c r="BG1414" s="100"/>
    </row>
    <row r="1415" spans="57:59" x14ac:dyDescent="0.25">
      <c r="BE1415" s="100"/>
      <c r="BF1415" s="122"/>
      <c r="BG1415" s="100"/>
    </row>
    <row r="1416" spans="57:59" x14ac:dyDescent="0.25">
      <c r="BE1416" s="100"/>
      <c r="BF1416" s="122"/>
      <c r="BG1416" s="100"/>
    </row>
    <row r="1417" spans="57:59" x14ac:dyDescent="0.25">
      <c r="BE1417" s="100"/>
      <c r="BF1417" s="122"/>
      <c r="BG1417" s="100"/>
    </row>
    <row r="1418" spans="57:59" x14ac:dyDescent="0.25">
      <c r="BE1418" s="100"/>
      <c r="BF1418" s="122"/>
      <c r="BG1418" s="100"/>
    </row>
    <row r="1419" spans="57:59" x14ac:dyDescent="0.25">
      <c r="BE1419" s="100"/>
      <c r="BF1419" s="122"/>
      <c r="BG1419" s="100"/>
    </row>
    <row r="1420" spans="57:59" x14ac:dyDescent="0.25">
      <c r="BE1420" s="100"/>
      <c r="BF1420" s="122"/>
      <c r="BG1420" s="100"/>
    </row>
    <row r="1421" spans="57:59" x14ac:dyDescent="0.25">
      <c r="BE1421" s="100"/>
      <c r="BF1421" s="122"/>
      <c r="BG1421" s="100"/>
    </row>
    <row r="1422" spans="57:59" x14ac:dyDescent="0.25">
      <c r="BE1422" s="100"/>
      <c r="BF1422" s="122"/>
      <c r="BG1422" s="100"/>
    </row>
    <row r="1423" spans="57:59" x14ac:dyDescent="0.25">
      <c r="BE1423" s="100"/>
      <c r="BF1423" s="122"/>
      <c r="BG1423" s="100"/>
    </row>
    <row r="1424" spans="57:59" x14ac:dyDescent="0.25">
      <c r="BE1424" s="100"/>
      <c r="BF1424" s="122"/>
      <c r="BG1424" s="100"/>
    </row>
    <row r="1425" spans="57:59" x14ac:dyDescent="0.25">
      <c r="BE1425" s="100"/>
      <c r="BF1425" s="122"/>
      <c r="BG1425" s="100"/>
    </row>
    <row r="1426" spans="57:59" x14ac:dyDescent="0.25">
      <c r="BE1426" s="100"/>
      <c r="BF1426" s="122"/>
      <c r="BG1426" s="100"/>
    </row>
    <row r="1427" spans="57:59" x14ac:dyDescent="0.25">
      <c r="BE1427" s="100"/>
      <c r="BF1427" s="122"/>
      <c r="BG1427" s="100"/>
    </row>
    <row r="1428" spans="57:59" x14ac:dyDescent="0.25">
      <c r="BE1428" s="100"/>
      <c r="BF1428" s="122"/>
      <c r="BG1428" s="100"/>
    </row>
    <row r="1429" spans="57:59" x14ac:dyDescent="0.25">
      <c r="BE1429" s="100"/>
      <c r="BF1429" s="122"/>
      <c r="BG1429" s="100"/>
    </row>
    <row r="1430" spans="57:59" x14ac:dyDescent="0.25">
      <c r="BE1430" s="100"/>
      <c r="BF1430" s="122"/>
      <c r="BG1430" s="100"/>
    </row>
    <row r="1431" spans="57:59" x14ac:dyDescent="0.25">
      <c r="BE1431" s="100"/>
      <c r="BF1431" s="122"/>
      <c r="BG1431" s="100"/>
    </row>
    <row r="1432" spans="57:59" x14ac:dyDescent="0.25">
      <c r="BE1432" s="100"/>
      <c r="BF1432" s="122"/>
      <c r="BG1432" s="100"/>
    </row>
    <row r="1433" spans="57:59" x14ac:dyDescent="0.25">
      <c r="BE1433" s="100"/>
      <c r="BF1433" s="122"/>
      <c r="BG1433" s="100"/>
    </row>
    <row r="1434" spans="57:59" x14ac:dyDescent="0.25">
      <c r="BE1434" s="100"/>
      <c r="BF1434" s="122"/>
      <c r="BG1434" s="100"/>
    </row>
    <row r="1435" spans="57:59" x14ac:dyDescent="0.25">
      <c r="BE1435" s="100"/>
      <c r="BF1435" s="122"/>
      <c r="BG1435" s="100"/>
    </row>
    <row r="1436" spans="57:59" x14ac:dyDescent="0.25">
      <c r="BE1436" s="100"/>
      <c r="BF1436" s="122"/>
      <c r="BG1436" s="100"/>
    </row>
    <row r="1437" spans="57:59" x14ac:dyDescent="0.25">
      <c r="BE1437" s="100"/>
      <c r="BF1437" s="122"/>
      <c r="BG1437" s="100"/>
    </row>
    <row r="1438" spans="57:59" x14ac:dyDescent="0.25">
      <c r="BE1438" s="100"/>
      <c r="BF1438" s="122"/>
      <c r="BG1438" s="100"/>
    </row>
    <row r="1439" spans="57:59" x14ac:dyDescent="0.25">
      <c r="BE1439" s="100"/>
      <c r="BF1439" s="122"/>
      <c r="BG1439" s="100"/>
    </row>
    <row r="1440" spans="57:59" x14ac:dyDescent="0.25">
      <c r="BE1440" s="100"/>
      <c r="BF1440" s="122"/>
      <c r="BG1440" s="100"/>
    </row>
    <row r="1441" spans="57:59" x14ac:dyDescent="0.25">
      <c r="BE1441" s="100"/>
      <c r="BF1441" s="122"/>
      <c r="BG1441" s="100"/>
    </row>
    <row r="1442" spans="57:59" x14ac:dyDescent="0.25">
      <c r="BE1442" s="100"/>
      <c r="BF1442" s="122"/>
      <c r="BG1442" s="100"/>
    </row>
    <row r="1443" spans="57:59" x14ac:dyDescent="0.25">
      <c r="BE1443" s="100"/>
      <c r="BF1443" s="122"/>
      <c r="BG1443" s="100"/>
    </row>
    <row r="1444" spans="57:59" x14ac:dyDescent="0.25">
      <c r="BE1444" s="100"/>
      <c r="BF1444" s="122"/>
      <c r="BG1444" s="100"/>
    </row>
    <row r="1445" spans="57:59" x14ac:dyDescent="0.25">
      <c r="BE1445" s="100"/>
      <c r="BF1445" s="122"/>
      <c r="BG1445" s="100"/>
    </row>
    <row r="1446" spans="57:59" x14ac:dyDescent="0.25">
      <c r="BE1446" s="100"/>
      <c r="BF1446" s="122"/>
      <c r="BG1446" s="100"/>
    </row>
    <row r="1447" spans="57:59" x14ac:dyDescent="0.25">
      <c r="BE1447" s="100"/>
      <c r="BF1447" s="122"/>
      <c r="BG1447" s="100"/>
    </row>
    <row r="1448" spans="57:59" x14ac:dyDescent="0.25">
      <c r="BE1448" s="100"/>
      <c r="BF1448" s="122"/>
      <c r="BG1448" s="100"/>
    </row>
    <row r="1449" spans="57:59" x14ac:dyDescent="0.25">
      <c r="BE1449" s="100"/>
      <c r="BF1449" s="122"/>
      <c r="BG1449" s="100"/>
    </row>
    <row r="1450" spans="57:59" x14ac:dyDescent="0.25">
      <c r="BE1450" s="100"/>
      <c r="BF1450" s="122"/>
      <c r="BG1450" s="100"/>
    </row>
    <row r="1451" spans="57:59" x14ac:dyDescent="0.25">
      <c r="BE1451" s="100"/>
      <c r="BF1451" s="122"/>
      <c r="BG1451" s="100"/>
    </row>
    <row r="1452" spans="57:59" x14ac:dyDescent="0.25">
      <c r="BE1452" s="100"/>
      <c r="BF1452" s="122"/>
      <c r="BG1452" s="100"/>
    </row>
    <row r="1453" spans="57:59" x14ac:dyDescent="0.25">
      <c r="BE1453" s="100"/>
      <c r="BF1453" s="122"/>
      <c r="BG1453" s="100"/>
    </row>
    <row r="1454" spans="57:59" x14ac:dyDescent="0.25">
      <c r="BE1454" s="100"/>
      <c r="BF1454" s="122"/>
      <c r="BG1454" s="100"/>
    </row>
    <row r="1455" spans="57:59" x14ac:dyDescent="0.25">
      <c r="BE1455" s="100"/>
      <c r="BF1455" s="122"/>
      <c r="BG1455" s="100"/>
    </row>
    <row r="1456" spans="57:59" x14ac:dyDescent="0.25">
      <c r="BE1456" s="100"/>
      <c r="BF1456" s="122"/>
      <c r="BG1456" s="100"/>
    </row>
    <row r="1457" spans="57:59" x14ac:dyDescent="0.25">
      <c r="BE1457" s="100"/>
      <c r="BF1457" s="122"/>
      <c r="BG1457" s="100"/>
    </row>
    <row r="1458" spans="57:59" x14ac:dyDescent="0.25">
      <c r="BE1458" s="100"/>
      <c r="BF1458" s="122"/>
      <c r="BG1458" s="100"/>
    </row>
    <row r="1459" spans="57:59" x14ac:dyDescent="0.25">
      <c r="BE1459" s="100"/>
      <c r="BF1459" s="122"/>
      <c r="BG1459" s="100"/>
    </row>
    <row r="1460" spans="57:59" x14ac:dyDescent="0.25">
      <c r="BE1460" s="100"/>
      <c r="BF1460" s="122"/>
      <c r="BG1460" s="100"/>
    </row>
    <row r="1461" spans="57:59" x14ac:dyDescent="0.25">
      <c r="BE1461" s="100"/>
      <c r="BF1461" s="122"/>
      <c r="BG1461" s="100"/>
    </row>
    <row r="1462" spans="57:59" x14ac:dyDescent="0.25">
      <c r="BE1462" s="100"/>
      <c r="BF1462" s="122"/>
      <c r="BG1462" s="100"/>
    </row>
    <row r="1463" spans="57:59" x14ac:dyDescent="0.25">
      <c r="BE1463" s="100"/>
      <c r="BF1463" s="122"/>
      <c r="BG1463" s="100"/>
    </row>
    <row r="1464" spans="57:59" x14ac:dyDescent="0.25">
      <c r="BE1464" s="100"/>
      <c r="BF1464" s="122"/>
      <c r="BG1464" s="100"/>
    </row>
    <row r="1465" spans="57:59" x14ac:dyDescent="0.25">
      <c r="BE1465" s="100"/>
      <c r="BF1465" s="122"/>
      <c r="BG1465" s="100"/>
    </row>
    <row r="1466" spans="57:59" x14ac:dyDescent="0.25">
      <c r="BE1466" s="100"/>
      <c r="BF1466" s="122"/>
      <c r="BG1466" s="100"/>
    </row>
    <row r="1467" spans="57:59" x14ac:dyDescent="0.25">
      <c r="BE1467" s="100"/>
      <c r="BF1467" s="122"/>
      <c r="BG1467" s="100"/>
    </row>
    <row r="1468" spans="57:59" x14ac:dyDescent="0.25">
      <c r="BE1468" s="100"/>
      <c r="BF1468" s="122"/>
      <c r="BG1468" s="100"/>
    </row>
    <row r="1469" spans="57:59" x14ac:dyDescent="0.25">
      <c r="BE1469" s="100"/>
      <c r="BF1469" s="122"/>
      <c r="BG1469" s="100"/>
    </row>
    <row r="1470" spans="57:59" x14ac:dyDescent="0.25">
      <c r="BE1470" s="100"/>
      <c r="BF1470" s="122"/>
      <c r="BG1470" s="100"/>
    </row>
    <row r="1471" spans="57:59" x14ac:dyDescent="0.25">
      <c r="BE1471" s="100"/>
      <c r="BF1471" s="122"/>
      <c r="BG1471" s="100"/>
    </row>
    <row r="1472" spans="57:59" x14ac:dyDescent="0.25">
      <c r="BE1472" s="100"/>
      <c r="BF1472" s="122"/>
      <c r="BG1472" s="100"/>
    </row>
    <row r="1473" spans="57:59" x14ac:dyDescent="0.25">
      <c r="BE1473" s="100"/>
      <c r="BF1473" s="122"/>
      <c r="BG1473" s="100"/>
    </row>
    <row r="1474" spans="57:59" x14ac:dyDescent="0.25">
      <c r="BE1474" s="100"/>
      <c r="BF1474" s="122"/>
      <c r="BG1474" s="100"/>
    </row>
    <row r="1475" spans="57:59" x14ac:dyDescent="0.25">
      <c r="BE1475" s="100"/>
      <c r="BF1475" s="122"/>
      <c r="BG1475" s="100"/>
    </row>
    <row r="1476" spans="57:59" x14ac:dyDescent="0.25">
      <c r="BE1476" s="100"/>
      <c r="BF1476" s="122"/>
      <c r="BG1476" s="100"/>
    </row>
    <row r="1477" spans="57:59" x14ac:dyDescent="0.25">
      <c r="BE1477" s="100"/>
      <c r="BF1477" s="122"/>
      <c r="BG1477" s="100"/>
    </row>
    <row r="1478" spans="57:59" x14ac:dyDescent="0.25">
      <c r="BE1478" s="100"/>
      <c r="BF1478" s="122"/>
      <c r="BG1478" s="100"/>
    </row>
    <row r="1479" spans="57:59" x14ac:dyDescent="0.25">
      <c r="BE1479" s="100"/>
      <c r="BF1479" s="122"/>
      <c r="BG1479" s="100"/>
    </row>
    <row r="1480" spans="57:59" x14ac:dyDescent="0.25">
      <c r="BE1480" s="100"/>
      <c r="BF1480" s="122"/>
      <c r="BG1480" s="100"/>
    </row>
    <row r="1481" spans="57:59" x14ac:dyDescent="0.25">
      <c r="BE1481" s="100"/>
      <c r="BF1481" s="122"/>
      <c r="BG1481" s="100"/>
    </row>
    <row r="1482" spans="57:59" x14ac:dyDescent="0.25">
      <c r="BE1482" s="100"/>
      <c r="BF1482" s="122"/>
      <c r="BG1482" s="100"/>
    </row>
    <row r="1483" spans="57:59" x14ac:dyDescent="0.25">
      <c r="BE1483" s="100"/>
      <c r="BF1483" s="122"/>
      <c r="BG1483" s="100"/>
    </row>
    <row r="1484" spans="57:59" x14ac:dyDescent="0.25">
      <c r="BE1484" s="100"/>
      <c r="BF1484" s="122"/>
      <c r="BG1484" s="100"/>
    </row>
    <row r="1485" spans="57:59" x14ac:dyDescent="0.25">
      <c r="BE1485" s="100"/>
      <c r="BF1485" s="122"/>
      <c r="BG1485" s="100"/>
    </row>
    <row r="1486" spans="57:59" x14ac:dyDescent="0.25">
      <c r="BE1486" s="100"/>
      <c r="BF1486" s="122"/>
      <c r="BG1486" s="100"/>
    </row>
    <row r="1487" spans="57:59" x14ac:dyDescent="0.25">
      <c r="BE1487" s="100"/>
      <c r="BF1487" s="122"/>
      <c r="BG1487" s="100"/>
    </row>
    <row r="1488" spans="57:59" x14ac:dyDescent="0.25">
      <c r="BE1488" s="100"/>
      <c r="BF1488" s="122"/>
      <c r="BG1488" s="100"/>
    </row>
    <row r="1489" spans="57:59" x14ac:dyDescent="0.25">
      <c r="BE1489" s="100"/>
      <c r="BF1489" s="122"/>
      <c r="BG1489" s="100"/>
    </row>
    <row r="1490" spans="57:59" x14ac:dyDescent="0.25">
      <c r="BE1490" s="100"/>
      <c r="BF1490" s="122"/>
      <c r="BG1490" s="100"/>
    </row>
    <row r="1491" spans="57:59" x14ac:dyDescent="0.25">
      <c r="BE1491" s="100"/>
      <c r="BF1491" s="122"/>
      <c r="BG1491" s="100"/>
    </row>
    <row r="1492" spans="57:59" x14ac:dyDescent="0.25">
      <c r="BE1492" s="100"/>
      <c r="BF1492" s="122"/>
      <c r="BG1492" s="100"/>
    </row>
    <row r="1493" spans="57:59" x14ac:dyDescent="0.25">
      <c r="BE1493" s="100"/>
      <c r="BF1493" s="122"/>
      <c r="BG1493" s="100"/>
    </row>
    <row r="1494" spans="57:59" x14ac:dyDescent="0.25">
      <c r="BE1494" s="100"/>
      <c r="BF1494" s="122"/>
      <c r="BG1494" s="100"/>
    </row>
    <row r="1495" spans="57:59" x14ac:dyDescent="0.25">
      <c r="BE1495" s="100"/>
      <c r="BF1495" s="122"/>
      <c r="BG1495" s="100"/>
    </row>
    <row r="1496" spans="57:59" x14ac:dyDescent="0.25">
      <c r="BE1496" s="100"/>
      <c r="BF1496" s="122"/>
      <c r="BG1496" s="100"/>
    </row>
    <row r="1497" spans="57:59" x14ac:dyDescent="0.25">
      <c r="BE1497" s="100"/>
      <c r="BF1497" s="122"/>
      <c r="BG1497" s="100"/>
    </row>
    <row r="1498" spans="57:59" x14ac:dyDescent="0.25">
      <c r="BE1498" s="100"/>
      <c r="BF1498" s="122"/>
      <c r="BG1498" s="100"/>
    </row>
    <row r="1499" spans="57:59" x14ac:dyDescent="0.25">
      <c r="BE1499" s="100"/>
      <c r="BF1499" s="122"/>
      <c r="BG1499" s="100"/>
    </row>
    <row r="1500" spans="57:59" x14ac:dyDescent="0.25">
      <c r="BE1500" s="100"/>
      <c r="BF1500" s="122"/>
      <c r="BG1500" s="100"/>
    </row>
    <row r="1501" spans="57:59" x14ac:dyDescent="0.25">
      <c r="BE1501" s="100"/>
      <c r="BF1501" s="122"/>
      <c r="BG1501" s="100"/>
    </row>
    <row r="1502" spans="57:59" x14ac:dyDescent="0.25">
      <c r="BE1502" s="100"/>
      <c r="BF1502" s="122"/>
      <c r="BG1502" s="100"/>
    </row>
    <row r="1503" spans="57:59" x14ac:dyDescent="0.25">
      <c r="BE1503" s="100"/>
      <c r="BF1503" s="122"/>
      <c r="BG1503" s="100"/>
    </row>
    <row r="1504" spans="57:59" x14ac:dyDescent="0.25">
      <c r="BE1504" s="100"/>
      <c r="BF1504" s="122"/>
      <c r="BG1504" s="100"/>
    </row>
    <row r="1505" spans="57:59" x14ac:dyDescent="0.25">
      <c r="BE1505" s="100"/>
      <c r="BF1505" s="122"/>
      <c r="BG1505" s="100"/>
    </row>
    <row r="1506" spans="57:59" x14ac:dyDescent="0.25">
      <c r="BE1506" s="100"/>
      <c r="BF1506" s="122"/>
      <c r="BG1506" s="100"/>
    </row>
    <row r="1507" spans="57:59" x14ac:dyDescent="0.25">
      <c r="BE1507" s="100"/>
      <c r="BF1507" s="122"/>
      <c r="BG1507" s="100"/>
    </row>
    <row r="1508" spans="57:59" x14ac:dyDescent="0.25">
      <c r="BE1508" s="100"/>
      <c r="BF1508" s="122"/>
      <c r="BG1508" s="100"/>
    </row>
    <row r="1509" spans="57:59" x14ac:dyDescent="0.25">
      <c r="BE1509" s="100"/>
      <c r="BF1509" s="122"/>
      <c r="BG1509" s="100"/>
    </row>
    <row r="1510" spans="57:59" x14ac:dyDescent="0.25">
      <c r="BE1510" s="100"/>
      <c r="BF1510" s="122"/>
      <c r="BG1510" s="100"/>
    </row>
    <row r="1511" spans="57:59" x14ac:dyDescent="0.25">
      <c r="BE1511" s="100"/>
      <c r="BF1511" s="122"/>
      <c r="BG1511" s="100"/>
    </row>
    <row r="1512" spans="57:59" x14ac:dyDescent="0.25">
      <c r="BE1512" s="100"/>
      <c r="BF1512" s="122"/>
      <c r="BG1512" s="100"/>
    </row>
    <row r="1513" spans="57:59" x14ac:dyDescent="0.25">
      <c r="BE1513" s="100"/>
      <c r="BF1513" s="122"/>
      <c r="BG1513" s="100"/>
    </row>
    <row r="1514" spans="57:59" x14ac:dyDescent="0.25">
      <c r="BE1514" s="100"/>
      <c r="BF1514" s="122"/>
      <c r="BG1514" s="100"/>
    </row>
    <row r="1515" spans="57:59" x14ac:dyDescent="0.25">
      <c r="BE1515" s="100"/>
      <c r="BF1515" s="122"/>
      <c r="BG1515" s="100"/>
    </row>
    <row r="1516" spans="57:59" x14ac:dyDescent="0.25">
      <c r="BE1516" s="100"/>
      <c r="BF1516" s="122"/>
      <c r="BG1516" s="100"/>
    </row>
    <row r="1517" spans="57:59" x14ac:dyDescent="0.25">
      <c r="BE1517" s="100"/>
      <c r="BF1517" s="122"/>
      <c r="BG1517" s="100"/>
    </row>
    <row r="1518" spans="57:59" x14ac:dyDescent="0.25">
      <c r="BE1518" s="100"/>
      <c r="BF1518" s="122"/>
      <c r="BG1518" s="100"/>
    </row>
    <row r="1519" spans="57:59" x14ac:dyDescent="0.25">
      <c r="BE1519" s="100"/>
      <c r="BF1519" s="122"/>
      <c r="BG1519" s="100"/>
    </row>
    <row r="1520" spans="57:59" x14ac:dyDescent="0.25">
      <c r="BE1520" s="100"/>
      <c r="BF1520" s="122"/>
      <c r="BG1520" s="100"/>
    </row>
    <row r="1521" spans="57:59" x14ac:dyDescent="0.25">
      <c r="BE1521" s="100"/>
      <c r="BF1521" s="122"/>
      <c r="BG1521" s="100"/>
    </row>
    <row r="1522" spans="57:59" x14ac:dyDescent="0.25">
      <c r="BE1522" s="100"/>
      <c r="BF1522" s="122"/>
      <c r="BG1522" s="100"/>
    </row>
    <row r="1523" spans="57:59" x14ac:dyDescent="0.25">
      <c r="BE1523" s="100"/>
      <c r="BF1523" s="122"/>
      <c r="BG1523" s="100"/>
    </row>
    <row r="1524" spans="57:59" x14ac:dyDescent="0.25">
      <c r="BE1524" s="100"/>
      <c r="BF1524" s="122"/>
      <c r="BG1524" s="100"/>
    </row>
    <row r="1525" spans="57:59" x14ac:dyDescent="0.25">
      <c r="BE1525" s="100"/>
      <c r="BF1525" s="122"/>
      <c r="BG1525" s="100"/>
    </row>
    <row r="1526" spans="57:59" x14ac:dyDescent="0.25">
      <c r="BE1526" s="100"/>
      <c r="BF1526" s="122"/>
      <c r="BG1526" s="100"/>
    </row>
    <row r="1527" spans="57:59" x14ac:dyDescent="0.25">
      <c r="BE1527" s="100"/>
      <c r="BF1527" s="122"/>
      <c r="BG1527" s="100"/>
    </row>
    <row r="1528" spans="57:59" x14ac:dyDescent="0.25">
      <c r="BE1528" s="100"/>
      <c r="BF1528" s="122"/>
      <c r="BG1528" s="100"/>
    </row>
    <row r="1529" spans="57:59" x14ac:dyDescent="0.25">
      <c r="BE1529" s="100"/>
      <c r="BF1529" s="122"/>
      <c r="BG1529" s="100"/>
    </row>
    <row r="1530" spans="57:59" x14ac:dyDescent="0.25">
      <c r="BE1530" s="100"/>
      <c r="BF1530" s="122"/>
      <c r="BG1530" s="100"/>
    </row>
    <row r="1531" spans="57:59" x14ac:dyDescent="0.25">
      <c r="BE1531" s="100"/>
      <c r="BF1531" s="122"/>
      <c r="BG1531" s="100"/>
    </row>
    <row r="1532" spans="57:59" x14ac:dyDescent="0.25">
      <c r="BE1532" s="100"/>
      <c r="BF1532" s="122"/>
      <c r="BG1532" s="100"/>
    </row>
    <row r="1533" spans="57:59" x14ac:dyDescent="0.25">
      <c r="BE1533" s="100"/>
      <c r="BF1533" s="122"/>
      <c r="BG1533" s="100"/>
    </row>
    <row r="1534" spans="57:59" x14ac:dyDescent="0.25">
      <c r="BE1534" s="100"/>
      <c r="BF1534" s="122"/>
      <c r="BG1534" s="100"/>
    </row>
    <row r="1535" spans="57:59" x14ac:dyDescent="0.25">
      <c r="BE1535" s="100"/>
      <c r="BF1535" s="122"/>
      <c r="BG1535" s="100"/>
    </row>
    <row r="1536" spans="57:59" x14ac:dyDescent="0.25">
      <c r="BE1536" s="100"/>
      <c r="BF1536" s="122"/>
      <c r="BG1536" s="100"/>
    </row>
    <row r="1537" spans="57:59" x14ac:dyDescent="0.25">
      <c r="BE1537" s="100"/>
      <c r="BF1537" s="122"/>
      <c r="BG1537" s="100"/>
    </row>
    <row r="1538" spans="57:59" x14ac:dyDescent="0.25">
      <c r="BE1538" s="100"/>
      <c r="BF1538" s="122"/>
      <c r="BG1538" s="100"/>
    </row>
    <row r="1539" spans="57:59" x14ac:dyDescent="0.25">
      <c r="BE1539" s="100"/>
      <c r="BF1539" s="122"/>
      <c r="BG1539" s="100"/>
    </row>
    <row r="1540" spans="57:59" x14ac:dyDescent="0.25">
      <c r="BE1540" s="100"/>
      <c r="BF1540" s="122"/>
      <c r="BG1540" s="100"/>
    </row>
    <row r="1541" spans="57:59" x14ac:dyDescent="0.25">
      <c r="BE1541" s="100"/>
      <c r="BF1541" s="122"/>
      <c r="BG1541" s="100"/>
    </row>
    <row r="1542" spans="57:59" x14ac:dyDescent="0.25">
      <c r="BE1542" s="100"/>
      <c r="BF1542" s="122"/>
      <c r="BG1542" s="100"/>
    </row>
    <row r="1543" spans="57:59" x14ac:dyDescent="0.25">
      <c r="BE1543" s="100"/>
      <c r="BF1543" s="122"/>
      <c r="BG1543" s="100"/>
    </row>
    <row r="1544" spans="57:59" x14ac:dyDescent="0.25">
      <c r="BE1544" s="100"/>
      <c r="BF1544" s="122"/>
      <c r="BG1544" s="100"/>
    </row>
    <row r="1545" spans="57:59" x14ac:dyDescent="0.25">
      <c r="BE1545" s="100"/>
      <c r="BF1545" s="122"/>
      <c r="BG1545" s="100"/>
    </row>
    <row r="1546" spans="57:59" x14ac:dyDescent="0.25">
      <c r="BE1546" s="100"/>
      <c r="BF1546" s="122"/>
      <c r="BG1546" s="100"/>
    </row>
    <row r="1547" spans="57:59" x14ac:dyDescent="0.25">
      <c r="BE1547" s="100"/>
      <c r="BF1547" s="122"/>
      <c r="BG1547" s="100"/>
    </row>
    <row r="1548" spans="57:59" x14ac:dyDescent="0.25">
      <c r="BE1548" s="100"/>
      <c r="BF1548" s="122"/>
      <c r="BG1548" s="100"/>
    </row>
    <row r="1549" spans="57:59" x14ac:dyDescent="0.25">
      <c r="BE1549" s="100"/>
      <c r="BF1549" s="122"/>
      <c r="BG1549" s="100"/>
    </row>
    <row r="1550" spans="57:59" x14ac:dyDescent="0.25">
      <c r="BE1550" s="100"/>
      <c r="BF1550" s="122"/>
      <c r="BG1550" s="100"/>
    </row>
    <row r="1551" spans="57:59" x14ac:dyDescent="0.25">
      <c r="BE1551" s="100"/>
      <c r="BF1551" s="122"/>
      <c r="BG1551" s="100"/>
    </row>
    <row r="1552" spans="57:59" x14ac:dyDescent="0.25">
      <c r="BE1552" s="100"/>
      <c r="BF1552" s="122"/>
      <c r="BG1552" s="100"/>
    </row>
    <row r="1553" spans="57:59" x14ac:dyDescent="0.25">
      <c r="BE1553" s="100"/>
      <c r="BF1553" s="122"/>
      <c r="BG1553" s="100"/>
    </row>
    <row r="1554" spans="57:59" x14ac:dyDescent="0.25">
      <c r="BE1554" s="100"/>
      <c r="BF1554" s="122"/>
      <c r="BG1554" s="100"/>
    </row>
    <row r="1555" spans="57:59" x14ac:dyDescent="0.25">
      <c r="BE1555" s="100"/>
      <c r="BF1555" s="122"/>
      <c r="BG1555" s="100"/>
    </row>
    <row r="1556" spans="57:59" x14ac:dyDescent="0.25">
      <c r="BE1556" s="100"/>
      <c r="BF1556" s="122"/>
      <c r="BG1556" s="100"/>
    </row>
    <row r="1557" spans="57:59" x14ac:dyDescent="0.25">
      <c r="BE1557" s="100"/>
      <c r="BF1557" s="122"/>
      <c r="BG1557" s="100"/>
    </row>
    <row r="1558" spans="57:59" x14ac:dyDescent="0.25">
      <c r="BE1558" s="100"/>
      <c r="BF1558" s="122"/>
      <c r="BG1558" s="100"/>
    </row>
    <row r="1559" spans="57:59" x14ac:dyDescent="0.25">
      <c r="BE1559" s="100"/>
      <c r="BF1559" s="122"/>
      <c r="BG1559" s="100"/>
    </row>
    <row r="1560" spans="57:59" x14ac:dyDescent="0.25">
      <c r="BE1560" s="100"/>
      <c r="BF1560" s="122"/>
      <c r="BG1560" s="100"/>
    </row>
    <row r="1561" spans="57:59" x14ac:dyDescent="0.25">
      <c r="BE1561" s="100"/>
      <c r="BF1561" s="122"/>
      <c r="BG1561" s="100"/>
    </row>
    <row r="1562" spans="57:59" x14ac:dyDescent="0.25">
      <c r="BE1562" s="100"/>
      <c r="BF1562" s="122"/>
      <c r="BG1562" s="100"/>
    </row>
    <row r="1563" spans="57:59" x14ac:dyDescent="0.25">
      <c r="BE1563" s="100"/>
      <c r="BF1563" s="122"/>
      <c r="BG1563" s="100"/>
    </row>
    <row r="1564" spans="57:59" x14ac:dyDescent="0.25">
      <c r="BE1564" s="100"/>
      <c r="BF1564" s="122"/>
      <c r="BG1564" s="100"/>
    </row>
    <row r="1565" spans="57:59" x14ac:dyDescent="0.25">
      <c r="BE1565" s="100"/>
      <c r="BF1565" s="122"/>
      <c r="BG1565" s="100"/>
    </row>
    <row r="1566" spans="57:59" x14ac:dyDescent="0.25">
      <c r="BE1566" s="100"/>
      <c r="BF1566" s="122"/>
      <c r="BG1566" s="100"/>
    </row>
    <row r="1567" spans="57:59" x14ac:dyDescent="0.25">
      <c r="BE1567" s="100"/>
      <c r="BF1567" s="122"/>
      <c r="BG1567" s="100"/>
    </row>
    <row r="1568" spans="57:59" x14ac:dyDescent="0.25">
      <c r="BE1568" s="100"/>
      <c r="BF1568" s="122"/>
      <c r="BG1568" s="100"/>
    </row>
    <row r="1569" spans="57:59" x14ac:dyDescent="0.25">
      <c r="BE1569" s="100"/>
      <c r="BF1569" s="122"/>
      <c r="BG1569" s="100"/>
    </row>
    <row r="1570" spans="57:59" x14ac:dyDescent="0.25">
      <c r="BE1570" s="100"/>
      <c r="BF1570" s="122"/>
      <c r="BG1570" s="100"/>
    </row>
    <row r="1571" spans="57:59" x14ac:dyDescent="0.25">
      <c r="BE1571" s="100"/>
      <c r="BF1571" s="122"/>
      <c r="BG1571" s="100"/>
    </row>
    <row r="1572" spans="57:59" x14ac:dyDescent="0.25">
      <c r="BE1572" s="100"/>
      <c r="BF1572" s="122"/>
      <c r="BG1572" s="100"/>
    </row>
    <row r="1573" spans="57:59" x14ac:dyDescent="0.25">
      <c r="BE1573" s="100"/>
      <c r="BF1573" s="122"/>
      <c r="BG1573" s="100"/>
    </row>
    <row r="1574" spans="57:59" x14ac:dyDescent="0.25">
      <c r="BE1574" s="100"/>
      <c r="BF1574" s="122"/>
      <c r="BG1574" s="100"/>
    </row>
    <row r="1575" spans="57:59" x14ac:dyDescent="0.25">
      <c r="BE1575" s="100"/>
      <c r="BF1575" s="122"/>
      <c r="BG1575" s="100"/>
    </row>
    <row r="1576" spans="57:59" x14ac:dyDescent="0.25">
      <c r="BE1576" s="100"/>
      <c r="BF1576" s="122"/>
      <c r="BG1576" s="100"/>
    </row>
    <row r="1577" spans="57:59" x14ac:dyDescent="0.25">
      <c r="BE1577" s="100"/>
      <c r="BF1577" s="122"/>
      <c r="BG1577" s="100"/>
    </row>
    <row r="1578" spans="57:59" x14ac:dyDescent="0.25">
      <c r="BE1578" s="100"/>
      <c r="BF1578" s="122"/>
      <c r="BG1578" s="100"/>
    </row>
    <row r="1579" spans="57:59" x14ac:dyDescent="0.25">
      <c r="BE1579" s="100"/>
      <c r="BF1579" s="122"/>
      <c r="BG1579" s="100"/>
    </row>
    <row r="1580" spans="57:59" x14ac:dyDescent="0.25">
      <c r="BE1580" s="100"/>
      <c r="BF1580" s="122"/>
      <c r="BG1580" s="100"/>
    </row>
    <row r="1581" spans="57:59" x14ac:dyDescent="0.25">
      <c r="BE1581" s="100"/>
      <c r="BF1581" s="122"/>
      <c r="BG1581" s="100"/>
    </row>
    <row r="1582" spans="57:59" x14ac:dyDescent="0.25">
      <c r="BE1582" s="100"/>
      <c r="BF1582" s="122"/>
      <c r="BG1582" s="100"/>
    </row>
    <row r="1583" spans="57:59" x14ac:dyDescent="0.25">
      <c r="BE1583" s="100"/>
      <c r="BF1583" s="122"/>
      <c r="BG1583" s="100"/>
    </row>
    <row r="1584" spans="57:59" x14ac:dyDescent="0.25">
      <c r="BE1584" s="100"/>
      <c r="BF1584" s="122"/>
      <c r="BG1584" s="100"/>
    </row>
    <row r="1585" spans="57:59" x14ac:dyDescent="0.25">
      <c r="BE1585" s="100"/>
      <c r="BF1585" s="122"/>
      <c r="BG1585" s="100"/>
    </row>
    <row r="1586" spans="57:59" x14ac:dyDescent="0.25">
      <c r="BE1586" s="100"/>
      <c r="BF1586" s="122"/>
      <c r="BG1586" s="100"/>
    </row>
    <row r="1587" spans="57:59" x14ac:dyDescent="0.25">
      <c r="BE1587" s="100"/>
      <c r="BF1587" s="122"/>
      <c r="BG1587" s="100"/>
    </row>
    <row r="1588" spans="57:59" x14ac:dyDescent="0.25">
      <c r="BE1588" s="100"/>
      <c r="BF1588" s="122"/>
      <c r="BG1588" s="100"/>
    </row>
    <row r="1589" spans="57:59" x14ac:dyDescent="0.25">
      <c r="BE1589" s="100"/>
      <c r="BF1589" s="122"/>
      <c r="BG1589" s="100"/>
    </row>
    <row r="1590" spans="57:59" x14ac:dyDescent="0.25">
      <c r="BE1590" s="100"/>
      <c r="BF1590" s="122"/>
      <c r="BG1590" s="100"/>
    </row>
    <row r="1591" spans="57:59" x14ac:dyDescent="0.25">
      <c r="BE1591" s="100"/>
      <c r="BF1591" s="122"/>
      <c r="BG1591" s="100"/>
    </row>
    <row r="1592" spans="57:59" x14ac:dyDescent="0.25">
      <c r="BE1592" s="100"/>
      <c r="BF1592" s="122"/>
      <c r="BG1592" s="100"/>
    </row>
    <row r="1593" spans="57:59" x14ac:dyDescent="0.25">
      <c r="BE1593" s="100"/>
      <c r="BF1593" s="122"/>
      <c r="BG1593" s="100"/>
    </row>
    <row r="1594" spans="57:59" x14ac:dyDescent="0.25">
      <c r="BE1594" s="100"/>
      <c r="BF1594" s="122"/>
      <c r="BG1594" s="100"/>
    </row>
    <row r="1595" spans="57:59" x14ac:dyDescent="0.25">
      <c r="BE1595" s="100"/>
      <c r="BF1595" s="122"/>
      <c r="BG1595" s="100"/>
    </row>
    <row r="1596" spans="57:59" x14ac:dyDescent="0.25">
      <c r="BE1596" s="100"/>
      <c r="BF1596" s="122"/>
      <c r="BG1596" s="100"/>
    </row>
    <row r="1597" spans="57:59" x14ac:dyDescent="0.25">
      <c r="BE1597" s="100"/>
      <c r="BF1597" s="122"/>
      <c r="BG1597" s="100"/>
    </row>
    <row r="1598" spans="57:59" x14ac:dyDescent="0.25">
      <c r="BE1598" s="100"/>
      <c r="BF1598" s="122"/>
      <c r="BG1598" s="100"/>
    </row>
    <row r="1599" spans="57:59" x14ac:dyDescent="0.25">
      <c r="BE1599" s="100"/>
      <c r="BF1599" s="122"/>
      <c r="BG1599" s="100"/>
    </row>
    <row r="1600" spans="57:59" x14ac:dyDescent="0.25">
      <c r="BE1600" s="100"/>
      <c r="BF1600" s="122"/>
      <c r="BG1600" s="100"/>
    </row>
    <row r="1601" spans="57:59" x14ac:dyDescent="0.25">
      <c r="BE1601" s="100"/>
      <c r="BF1601" s="122"/>
      <c r="BG1601" s="100"/>
    </row>
    <row r="1602" spans="57:59" x14ac:dyDescent="0.25">
      <c r="BE1602" s="100"/>
      <c r="BF1602" s="122"/>
      <c r="BG1602" s="100"/>
    </row>
    <row r="1603" spans="57:59" x14ac:dyDescent="0.25">
      <c r="BE1603" s="100"/>
      <c r="BF1603" s="122"/>
      <c r="BG1603" s="100"/>
    </row>
    <row r="1604" spans="57:59" x14ac:dyDescent="0.25">
      <c r="BE1604" s="100"/>
      <c r="BF1604" s="122"/>
      <c r="BG1604" s="100"/>
    </row>
    <row r="1605" spans="57:59" x14ac:dyDescent="0.25">
      <c r="BE1605" s="100"/>
      <c r="BF1605" s="122"/>
      <c r="BG1605" s="100"/>
    </row>
    <row r="1606" spans="57:59" x14ac:dyDescent="0.25">
      <c r="BE1606" s="100"/>
      <c r="BF1606" s="122"/>
      <c r="BG1606" s="100"/>
    </row>
    <row r="1607" spans="57:59" x14ac:dyDescent="0.25">
      <c r="BE1607" s="100"/>
      <c r="BF1607" s="122"/>
      <c r="BG1607" s="100"/>
    </row>
    <row r="1608" spans="57:59" x14ac:dyDescent="0.25">
      <c r="BE1608" s="100"/>
      <c r="BF1608" s="122"/>
      <c r="BG1608" s="100"/>
    </row>
    <row r="1609" spans="57:59" x14ac:dyDescent="0.25">
      <c r="BE1609" s="100"/>
      <c r="BF1609" s="122"/>
      <c r="BG1609" s="100"/>
    </row>
    <row r="1610" spans="57:59" x14ac:dyDescent="0.25">
      <c r="BE1610" s="100"/>
      <c r="BF1610" s="122"/>
      <c r="BG1610" s="100"/>
    </row>
    <row r="1611" spans="57:59" x14ac:dyDescent="0.25">
      <c r="BE1611" s="100"/>
      <c r="BF1611" s="122"/>
      <c r="BG1611" s="100"/>
    </row>
    <row r="1612" spans="57:59" x14ac:dyDescent="0.25">
      <c r="BE1612" s="100"/>
      <c r="BF1612" s="122"/>
      <c r="BG1612" s="100"/>
    </row>
    <row r="1613" spans="57:59" x14ac:dyDescent="0.25">
      <c r="BE1613" s="100"/>
      <c r="BF1613" s="122"/>
      <c r="BG1613" s="100"/>
    </row>
    <row r="1614" spans="57:59" x14ac:dyDescent="0.25">
      <c r="BE1614" s="100"/>
      <c r="BF1614" s="122"/>
      <c r="BG1614" s="100"/>
    </row>
    <row r="1615" spans="57:59" x14ac:dyDescent="0.25">
      <c r="BE1615" s="100"/>
      <c r="BF1615" s="122"/>
      <c r="BG1615" s="100"/>
    </row>
    <row r="1616" spans="57:59" x14ac:dyDescent="0.25">
      <c r="BE1616" s="100"/>
      <c r="BF1616" s="122"/>
      <c r="BG1616" s="100"/>
    </row>
    <row r="1617" spans="57:59" x14ac:dyDescent="0.25">
      <c r="BE1617" s="100"/>
      <c r="BF1617" s="122"/>
      <c r="BG1617" s="100"/>
    </row>
    <row r="1618" spans="57:59" x14ac:dyDescent="0.25">
      <c r="BE1618" s="100"/>
      <c r="BF1618" s="122"/>
      <c r="BG1618" s="100"/>
    </row>
    <row r="1619" spans="57:59" x14ac:dyDescent="0.25">
      <c r="BE1619" s="100"/>
      <c r="BF1619" s="122"/>
      <c r="BG1619" s="100"/>
    </row>
    <row r="1620" spans="57:59" x14ac:dyDescent="0.25">
      <c r="BE1620" s="100"/>
      <c r="BF1620" s="122"/>
      <c r="BG1620" s="100"/>
    </row>
    <row r="1621" spans="57:59" x14ac:dyDescent="0.25">
      <c r="BE1621" s="100"/>
      <c r="BF1621" s="122"/>
      <c r="BG1621" s="100"/>
    </row>
    <row r="1622" spans="57:59" x14ac:dyDescent="0.25">
      <c r="BE1622" s="100"/>
      <c r="BF1622" s="122"/>
      <c r="BG1622" s="100"/>
    </row>
    <row r="1623" spans="57:59" x14ac:dyDescent="0.25">
      <c r="BE1623" s="100"/>
      <c r="BF1623" s="122"/>
      <c r="BG1623" s="100"/>
    </row>
    <row r="1624" spans="57:59" x14ac:dyDescent="0.25">
      <c r="BE1624" s="100"/>
      <c r="BF1624" s="122"/>
      <c r="BG1624" s="100"/>
    </row>
    <row r="1625" spans="57:59" x14ac:dyDescent="0.25">
      <c r="BE1625" s="100"/>
      <c r="BF1625" s="122"/>
      <c r="BG1625" s="100"/>
    </row>
    <row r="1626" spans="57:59" x14ac:dyDescent="0.25">
      <c r="BE1626" s="100"/>
      <c r="BF1626" s="122"/>
      <c r="BG1626" s="100"/>
    </row>
    <row r="1627" spans="57:59" x14ac:dyDescent="0.25">
      <c r="BE1627" s="100"/>
      <c r="BF1627" s="122"/>
      <c r="BG1627" s="100"/>
    </row>
    <row r="1628" spans="57:59" x14ac:dyDescent="0.25">
      <c r="BE1628" s="100"/>
      <c r="BF1628" s="122"/>
      <c r="BG1628" s="100"/>
    </row>
    <row r="1629" spans="57:59" x14ac:dyDescent="0.25">
      <c r="BE1629" s="100"/>
      <c r="BF1629" s="122"/>
      <c r="BG1629" s="100"/>
    </row>
    <row r="1630" spans="57:59" x14ac:dyDescent="0.25">
      <c r="BE1630" s="100"/>
      <c r="BF1630" s="122"/>
      <c r="BG1630" s="100"/>
    </row>
    <row r="1631" spans="57:59" x14ac:dyDescent="0.25">
      <c r="BE1631" s="100"/>
      <c r="BF1631" s="122"/>
      <c r="BG1631" s="100"/>
    </row>
    <row r="1632" spans="57:59" x14ac:dyDescent="0.25">
      <c r="BE1632" s="100"/>
      <c r="BF1632" s="122"/>
      <c r="BG1632" s="100"/>
    </row>
    <row r="1633" spans="57:59" x14ac:dyDescent="0.25">
      <c r="BE1633" s="100"/>
      <c r="BF1633" s="122"/>
      <c r="BG1633" s="100"/>
    </row>
    <row r="1634" spans="57:59" x14ac:dyDescent="0.25">
      <c r="BE1634" s="100"/>
      <c r="BF1634" s="122"/>
      <c r="BG1634" s="100"/>
    </row>
    <row r="1635" spans="57:59" x14ac:dyDescent="0.25">
      <c r="BE1635" s="100"/>
      <c r="BF1635" s="122"/>
      <c r="BG1635" s="100"/>
    </row>
    <row r="1636" spans="57:59" x14ac:dyDescent="0.25">
      <c r="BE1636" s="100"/>
      <c r="BF1636" s="122"/>
      <c r="BG1636" s="100"/>
    </row>
    <row r="1637" spans="57:59" x14ac:dyDescent="0.25">
      <c r="BE1637" s="100"/>
      <c r="BF1637" s="122"/>
      <c r="BG1637" s="100"/>
    </row>
    <row r="1638" spans="57:59" x14ac:dyDescent="0.25">
      <c r="BE1638" s="100"/>
      <c r="BF1638" s="122"/>
      <c r="BG1638" s="100"/>
    </row>
    <row r="1639" spans="57:59" x14ac:dyDescent="0.25">
      <c r="BE1639" s="100"/>
      <c r="BF1639" s="122"/>
      <c r="BG1639" s="100"/>
    </row>
    <row r="1640" spans="57:59" x14ac:dyDescent="0.25">
      <c r="BE1640" s="100"/>
      <c r="BF1640" s="122"/>
      <c r="BG1640" s="100"/>
    </row>
    <row r="1641" spans="57:59" x14ac:dyDescent="0.25">
      <c r="BE1641" s="100"/>
      <c r="BF1641" s="122"/>
      <c r="BG1641" s="100"/>
    </row>
    <row r="1642" spans="57:59" x14ac:dyDescent="0.25">
      <c r="BE1642" s="100"/>
      <c r="BF1642" s="122"/>
      <c r="BG1642" s="100"/>
    </row>
    <row r="1643" spans="57:59" x14ac:dyDescent="0.25">
      <c r="BE1643" s="100"/>
      <c r="BF1643" s="122"/>
      <c r="BG1643" s="100"/>
    </row>
    <row r="1644" spans="57:59" x14ac:dyDescent="0.25">
      <c r="BE1644" s="100"/>
      <c r="BF1644" s="122"/>
      <c r="BG1644" s="100"/>
    </row>
    <row r="1645" spans="57:59" x14ac:dyDescent="0.25">
      <c r="BE1645" s="100"/>
      <c r="BF1645" s="122"/>
      <c r="BG1645" s="100"/>
    </row>
    <row r="1646" spans="57:59" x14ac:dyDescent="0.25">
      <c r="BE1646" s="100"/>
      <c r="BF1646" s="122"/>
      <c r="BG1646" s="100"/>
    </row>
    <row r="1647" spans="57:59" x14ac:dyDescent="0.25">
      <c r="BE1647" s="100"/>
      <c r="BF1647" s="122"/>
      <c r="BG1647" s="100"/>
    </row>
    <row r="1648" spans="57:59" x14ac:dyDescent="0.25">
      <c r="BE1648" s="100"/>
      <c r="BF1648" s="122"/>
      <c r="BG1648" s="100"/>
    </row>
    <row r="1649" spans="57:59" x14ac:dyDescent="0.25">
      <c r="BE1649" s="100"/>
      <c r="BF1649" s="122"/>
      <c r="BG1649" s="100"/>
    </row>
    <row r="1650" spans="57:59" x14ac:dyDescent="0.25">
      <c r="BE1650" s="100"/>
      <c r="BF1650" s="122"/>
      <c r="BG1650" s="100"/>
    </row>
    <row r="1651" spans="57:59" x14ac:dyDescent="0.25">
      <c r="BE1651" s="100"/>
      <c r="BF1651" s="122"/>
      <c r="BG1651" s="100"/>
    </row>
    <row r="1652" spans="57:59" x14ac:dyDescent="0.25">
      <c r="BE1652" s="100"/>
      <c r="BF1652" s="122"/>
      <c r="BG1652" s="100"/>
    </row>
    <row r="1653" spans="57:59" x14ac:dyDescent="0.25">
      <c r="BE1653" s="100"/>
      <c r="BF1653" s="122"/>
      <c r="BG1653" s="100"/>
    </row>
    <row r="1654" spans="57:59" x14ac:dyDescent="0.25">
      <c r="BE1654" s="100"/>
      <c r="BF1654" s="122"/>
      <c r="BG1654" s="100"/>
    </row>
    <row r="1655" spans="57:59" x14ac:dyDescent="0.25">
      <c r="BE1655" s="100"/>
      <c r="BF1655" s="122"/>
      <c r="BG1655" s="100"/>
    </row>
    <row r="1656" spans="57:59" x14ac:dyDescent="0.25">
      <c r="BE1656" s="100"/>
      <c r="BF1656" s="122"/>
      <c r="BG1656" s="100"/>
    </row>
    <row r="1657" spans="57:59" x14ac:dyDescent="0.25">
      <c r="BE1657" s="100"/>
      <c r="BF1657" s="122"/>
      <c r="BG1657" s="100"/>
    </row>
    <row r="1658" spans="57:59" x14ac:dyDescent="0.25">
      <c r="BE1658" s="100"/>
      <c r="BF1658" s="122"/>
      <c r="BG1658" s="100"/>
    </row>
    <row r="1659" spans="57:59" x14ac:dyDescent="0.25">
      <c r="BE1659" s="100"/>
      <c r="BF1659" s="122"/>
      <c r="BG1659" s="100"/>
    </row>
    <row r="1660" spans="57:59" x14ac:dyDescent="0.25">
      <c r="BE1660" s="100"/>
      <c r="BF1660" s="122"/>
      <c r="BG1660" s="100"/>
    </row>
    <row r="1661" spans="57:59" x14ac:dyDescent="0.25">
      <c r="BE1661" s="100"/>
      <c r="BF1661" s="122"/>
      <c r="BG1661" s="100"/>
    </row>
    <row r="1662" spans="57:59" x14ac:dyDescent="0.25">
      <c r="BE1662" s="100"/>
      <c r="BF1662" s="122"/>
      <c r="BG1662" s="100"/>
    </row>
    <row r="1663" spans="57:59" x14ac:dyDescent="0.25">
      <c r="BE1663" s="100"/>
      <c r="BF1663" s="122"/>
      <c r="BG1663" s="100"/>
    </row>
    <row r="1664" spans="57:59" x14ac:dyDescent="0.25">
      <c r="BE1664" s="100"/>
      <c r="BF1664" s="122"/>
      <c r="BG1664" s="100"/>
    </row>
    <row r="1665" spans="57:59" x14ac:dyDescent="0.25">
      <c r="BE1665" s="100"/>
      <c r="BF1665" s="122"/>
      <c r="BG1665" s="100"/>
    </row>
    <row r="1666" spans="57:59" x14ac:dyDescent="0.25">
      <c r="BE1666" s="100"/>
      <c r="BF1666" s="122"/>
      <c r="BG1666" s="100"/>
    </row>
    <row r="1667" spans="57:59" x14ac:dyDescent="0.25">
      <c r="BE1667" s="100"/>
      <c r="BF1667" s="122"/>
      <c r="BG1667" s="100"/>
    </row>
    <row r="1668" spans="57:59" x14ac:dyDescent="0.25">
      <c r="BE1668" s="100"/>
      <c r="BF1668" s="122"/>
      <c r="BG1668" s="100"/>
    </row>
    <row r="1669" spans="57:59" x14ac:dyDescent="0.25">
      <c r="BE1669" s="100"/>
      <c r="BF1669" s="122"/>
      <c r="BG1669" s="100"/>
    </row>
    <row r="1670" spans="57:59" x14ac:dyDescent="0.25">
      <c r="BE1670" s="100"/>
      <c r="BF1670" s="122"/>
      <c r="BG1670" s="100"/>
    </row>
    <row r="1671" spans="57:59" x14ac:dyDescent="0.25">
      <c r="BE1671" s="100"/>
      <c r="BF1671" s="122"/>
      <c r="BG1671" s="100"/>
    </row>
    <row r="1672" spans="57:59" x14ac:dyDescent="0.25">
      <c r="BE1672" s="100"/>
      <c r="BF1672" s="122"/>
      <c r="BG1672" s="100"/>
    </row>
    <row r="1673" spans="57:59" x14ac:dyDescent="0.25">
      <c r="BE1673" s="100"/>
      <c r="BF1673" s="122"/>
      <c r="BG1673" s="100"/>
    </row>
    <row r="1674" spans="57:59" x14ac:dyDescent="0.25">
      <c r="BE1674" s="100"/>
      <c r="BF1674" s="122"/>
      <c r="BG1674" s="100"/>
    </row>
    <row r="1675" spans="57:59" x14ac:dyDescent="0.25">
      <c r="BE1675" s="100"/>
      <c r="BF1675" s="122"/>
      <c r="BG1675" s="100"/>
    </row>
    <row r="1676" spans="57:59" x14ac:dyDescent="0.25">
      <c r="BE1676" s="100"/>
      <c r="BF1676" s="122"/>
      <c r="BG1676" s="100"/>
    </row>
    <row r="1677" spans="57:59" x14ac:dyDescent="0.25">
      <c r="BE1677" s="100"/>
      <c r="BF1677" s="122"/>
      <c r="BG1677" s="100"/>
    </row>
    <row r="1678" spans="57:59" x14ac:dyDescent="0.25">
      <c r="BE1678" s="100"/>
      <c r="BF1678" s="122"/>
      <c r="BG1678" s="100"/>
    </row>
    <row r="1679" spans="57:59" x14ac:dyDescent="0.25">
      <c r="BE1679" s="100"/>
      <c r="BF1679" s="122"/>
      <c r="BG1679" s="100"/>
    </row>
    <row r="1680" spans="57:59" x14ac:dyDescent="0.25">
      <c r="BE1680" s="100"/>
      <c r="BF1680" s="122"/>
      <c r="BG1680" s="100"/>
    </row>
    <row r="1681" spans="57:59" x14ac:dyDescent="0.25">
      <c r="BE1681" s="100"/>
      <c r="BF1681" s="122"/>
      <c r="BG1681" s="100"/>
    </row>
    <row r="1682" spans="57:59" x14ac:dyDescent="0.25">
      <c r="BE1682" s="100"/>
      <c r="BF1682" s="122"/>
      <c r="BG1682" s="100"/>
    </row>
    <row r="1683" spans="57:59" x14ac:dyDescent="0.25">
      <c r="BE1683" s="100"/>
      <c r="BF1683" s="122"/>
      <c r="BG1683" s="100"/>
    </row>
    <row r="1684" spans="57:59" x14ac:dyDescent="0.25">
      <c r="BE1684" s="100"/>
      <c r="BF1684" s="122"/>
      <c r="BG1684" s="100"/>
    </row>
    <row r="1685" spans="57:59" x14ac:dyDescent="0.25">
      <c r="BE1685" s="100"/>
      <c r="BF1685" s="122"/>
      <c r="BG1685" s="100"/>
    </row>
    <row r="1686" spans="57:59" x14ac:dyDescent="0.25">
      <c r="BE1686" s="100"/>
      <c r="BF1686" s="122"/>
      <c r="BG1686" s="100"/>
    </row>
    <row r="1687" spans="57:59" x14ac:dyDescent="0.25">
      <c r="BE1687" s="100"/>
      <c r="BF1687" s="122"/>
      <c r="BG1687" s="100"/>
    </row>
    <row r="1688" spans="57:59" x14ac:dyDescent="0.25">
      <c r="BE1688" s="100"/>
      <c r="BF1688" s="122"/>
      <c r="BG1688" s="100"/>
    </row>
    <row r="1689" spans="57:59" x14ac:dyDescent="0.25">
      <c r="BE1689" s="100"/>
      <c r="BF1689" s="122"/>
      <c r="BG1689" s="100"/>
    </row>
    <row r="1690" spans="57:59" x14ac:dyDescent="0.25">
      <c r="BE1690" s="100"/>
      <c r="BF1690" s="122"/>
      <c r="BG1690" s="100"/>
    </row>
    <row r="1691" spans="57:59" x14ac:dyDescent="0.25">
      <c r="BE1691" s="100"/>
      <c r="BF1691" s="122"/>
      <c r="BG1691" s="100"/>
    </row>
    <row r="1692" spans="57:59" x14ac:dyDescent="0.25">
      <c r="BE1692" s="100"/>
      <c r="BF1692" s="122"/>
      <c r="BG1692" s="100"/>
    </row>
    <row r="1693" spans="57:59" x14ac:dyDescent="0.25">
      <c r="BE1693" s="100"/>
      <c r="BF1693" s="122"/>
      <c r="BG1693" s="100"/>
    </row>
    <row r="1694" spans="57:59" x14ac:dyDescent="0.25">
      <c r="BE1694" s="100"/>
      <c r="BF1694" s="122"/>
      <c r="BG1694" s="100"/>
    </row>
    <row r="1695" spans="57:59" x14ac:dyDescent="0.25">
      <c r="BE1695" s="100"/>
      <c r="BF1695" s="122"/>
      <c r="BG1695" s="100"/>
    </row>
    <row r="1696" spans="57:59" x14ac:dyDescent="0.25">
      <c r="BE1696" s="100"/>
      <c r="BF1696" s="122"/>
      <c r="BG1696" s="100"/>
    </row>
    <row r="1697" spans="57:59" x14ac:dyDescent="0.25">
      <c r="BE1697" s="100"/>
      <c r="BF1697" s="122"/>
      <c r="BG1697" s="100"/>
    </row>
    <row r="1698" spans="57:59" x14ac:dyDescent="0.25">
      <c r="BE1698" s="100"/>
      <c r="BF1698" s="122"/>
      <c r="BG1698" s="100"/>
    </row>
    <row r="1699" spans="57:59" x14ac:dyDescent="0.25">
      <c r="BE1699" s="100"/>
      <c r="BF1699" s="122"/>
      <c r="BG1699" s="100"/>
    </row>
    <row r="1700" spans="57:59" x14ac:dyDescent="0.25">
      <c r="BE1700" s="100"/>
      <c r="BF1700" s="122"/>
      <c r="BG1700" s="100"/>
    </row>
    <row r="1701" spans="57:59" x14ac:dyDescent="0.25">
      <c r="BE1701" s="100"/>
      <c r="BF1701" s="122"/>
      <c r="BG1701" s="100"/>
    </row>
    <row r="1702" spans="57:59" x14ac:dyDescent="0.25">
      <c r="BE1702" s="100"/>
      <c r="BF1702" s="122"/>
      <c r="BG1702" s="100"/>
    </row>
    <row r="1703" spans="57:59" x14ac:dyDescent="0.25">
      <c r="BE1703" s="100"/>
      <c r="BF1703" s="122"/>
      <c r="BG1703" s="100"/>
    </row>
    <row r="1704" spans="57:59" x14ac:dyDescent="0.25">
      <c r="BE1704" s="100"/>
      <c r="BF1704" s="122"/>
      <c r="BG1704" s="100"/>
    </row>
    <row r="1705" spans="57:59" x14ac:dyDescent="0.25">
      <c r="BE1705" s="100"/>
      <c r="BF1705" s="122"/>
      <c r="BG1705" s="100"/>
    </row>
    <row r="1706" spans="57:59" x14ac:dyDescent="0.25">
      <c r="BE1706" s="100"/>
      <c r="BF1706" s="122"/>
      <c r="BG1706" s="100"/>
    </row>
    <row r="1707" spans="57:59" x14ac:dyDescent="0.25">
      <c r="BE1707" s="100"/>
      <c r="BF1707" s="122"/>
      <c r="BG1707" s="100"/>
    </row>
    <row r="1708" spans="57:59" x14ac:dyDescent="0.25">
      <c r="BE1708" s="100"/>
      <c r="BF1708" s="122"/>
      <c r="BG1708" s="100"/>
    </row>
    <row r="1709" spans="57:59" x14ac:dyDescent="0.25">
      <c r="BE1709" s="100"/>
      <c r="BF1709" s="122"/>
      <c r="BG1709" s="100"/>
    </row>
    <row r="1710" spans="57:59" x14ac:dyDescent="0.25">
      <c r="BE1710" s="100"/>
      <c r="BF1710" s="122"/>
      <c r="BG1710" s="100"/>
    </row>
    <row r="1711" spans="57:59" x14ac:dyDescent="0.25">
      <c r="BE1711" s="100"/>
      <c r="BF1711" s="122"/>
      <c r="BG1711" s="100"/>
    </row>
    <row r="1712" spans="57:59" x14ac:dyDescent="0.25">
      <c r="BE1712" s="100"/>
      <c r="BF1712" s="122"/>
      <c r="BG1712" s="100"/>
    </row>
    <row r="1713" spans="57:59" x14ac:dyDescent="0.25">
      <c r="BE1713" s="100"/>
      <c r="BF1713" s="122"/>
      <c r="BG1713" s="100"/>
    </row>
    <row r="1714" spans="57:59" x14ac:dyDescent="0.25">
      <c r="BE1714" s="100"/>
      <c r="BF1714" s="122"/>
      <c r="BG1714" s="100"/>
    </row>
    <row r="1715" spans="57:59" x14ac:dyDescent="0.25">
      <c r="BE1715" s="100"/>
      <c r="BF1715" s="122"/>
      <c r="BG1715" s="100"/>
    </row>
    <row r="1716" spans="57:59" x14ac:dyDescent="0.25">
      <c r="BE1716" s="100"/>
      <c r="BF1716" s="122"/>
      <c r="BG1716" s="100"/>
    </row>
    <row r="1717" spans="57:59" x14ac:dyDescent="0.25">
      <c r="BE1717" s="100"/>
      <c r="BF1717" s="122"/>
      <c r="BG1717" s="100"/>
    </row>
    <row r="1718" spans="57:59" x14ac:dyDescent="0.25">
      <c r="BE1718" s="100"/>
      <c r="BF1718" s="122"/>
      <c r="BG1718" s="100"/>
    </row>
    <row r="1719" spans="57:59" x14ac:dyDescent="0.25">
      <c r="BE1719" s="100"/>
      <c r="BF1719" s="122"/>
      <c r="BG1719" s="100"/>
    </row>
    <row r="1720" spans="57:59" x14ac:dyDescent="0.25">
      <c r="BE1720" s="100"/>
      <c r="BF1720" s="122"/>
      <c r="BG1720" s="100"/>
    </row>
    <row r="1721" spans="57:59" x14ac:dyDescent="0.25">
      <c r="BE1721" s="100"/>
      <c r="BF1721" s="122"/>
      <c r="BG1721" s="100"/>
    </row>
    <row r="1722" spans="57:59" x14ac:dyDescent="0.25">
      <c r="BE1722" s="100"/>
      <c r="BF1722" s="122"/>
      <c r="BG1722" s="100"/>
    </row>
    <row r="1723" spans="57:59" x14ac:dyDescent="0.25">
      <c r="BE1723" s="100"/>
      <c r="BF1723" s="122"/>
      <c r="BG1723" s="100"/>
    </row>
    <row r="1724" spans="57:59" x14ac:dyDescent="0.25">
      <c r="BE1724" s="100"/>
      <c r="BF1724" s="122"/>
      <c r="BG1724" s="100"/>
    </row>
    <row r="1725" spans="57:59" x14ac:dyDescent="0.25">
      <c r="BE1725" s="100"/>
      <c r="BF1725" s="122"/>
      <c r="BG1725" s="100"/>
    </row>
    <row r="1726" spans="57:59" x14ac:dyDescent="0.25">
      <c r="BE1726" s="100"/>
      <c r="BF1726" s="122"/>
      <c r="BG1726" s="100"/>
    </row>
    <row r="1727" spans="57:59" x14ac:dyDescent="0.25">
      <c r="BE1727" s="100"/>
      <c r="BF1727" s="122"/>
      <c r="BG1727" s="100"/>
    </row>
    <row r="1728" spans="57:59" x14ac:dyDescent="0.25">
      <c r="BE1728" s="100"/>
      <c r="BF1728" s="122"/>
      <c r="BG1728" s="100"/>
    </row>
    <row r="1729" spans="57:59" x14ac:dyDescent="0.25">
      <c r="BE1729" s="100"/>
      <c r="BF1729" s="122"/>
      <c r="BG1729" s="100"/>
    </row>
    <row r="1730" spans="57:59" x14ac:dyDescent="0.25">
      <c r="BE1730" s="100"/>
      <c r="BF1730" s="122"/>
      <c r="BG1730" s="100"/>
    </row>
    <row r="1731" spans="57:59" x14ac:dyDescent="0.25">
      <c r="BE1731" s="100"/>
      <c r="BF1731" s="122"/>
      <c r="BG1731" s="100"/>
    </row>
    <row r="1732" spans="57:59" x14ac:dyDescent="0.25">
      <c r="BE1732" s="100"/>
      <c r="BF1732" s="122"/>
      <c r="BG1732" s="100"/>
    </row>
    <row r="1733" spans="57:59" x14ac:dyDescent="0.25">
      <c r="BE1733" s="100"/>
      <c r="BF1733" s="122"/>
      <c r="BG1733" s="100"/>
    </row>
    <row r="1734" spans="57:59" x14ac:dyDescent="0.25">
      <c r="BE1734" s="100"/>
      <c r="BF1734" s="122"/>
      <c r="BG1734" s="100"/>
    </row>
    <row r="1735" spans="57:59" x14ac:dyDescent="0.25">
      <c r="BE1735" s="100"/>
      <c r="BF1735" s="122"/>
      <c r="BG1735" s="100"/>
    </row>
    <row r="1736" spans="57:59" x14ac:dyDescent="0.25">
      <c r="BE1736" s="100"/>
      <c r="BF1736" s="122"/>
      <c r="BG1736" s="100"/>
    </row>
    <row r="1737" spans="57:59" x14ac:dyDescent="0.25">
      <c r="BE1737" s="100"/>
      <c r="BF1737" s="122"/>
      <c r="BG1737" s="100"/>
    </row>
    <row r="1738" spans="57:59" x14ac:dyDescent="0.25">
      <c r="BE1738" s="100"/>
      <c r="BF1738" s="122"/>
      <c r="BG1738" s="100"/>
    </row>
    <row r="1739" spans="57:59" x14ac:dyDescent="0.25">
      <c r="BE1739" s="100"/>
      <c r="BF1739" s="122"/>
      <c r="BG1739" s="100"/>
    </row>
    <row r="1740" spans="57:59" x14ac:dyDescent="0.25">
      <c r="BE1740" s="100"/>
      <c r="BF1740" s="122"/>
      <c r="BG1740" s="100"/>
    </row>
    <row r="1741" spans="57:59" x14ac:dyDescent="0.25">
      <c r="BE1741" s="100"/>
      <c r="BF1741" s="122"/>
      <c r="BG1741" s="100"/>
    </row>
    <row r="1742" spans="57:59" x14ac:dyDescent="0.25">
      <c r="BE1742" s="100"/>
      <c r="BF1742" s="122"/>
      <c r="BG1742" s="100"/>
    </row>
    <row r="1743" spans="57:59" x14ac:dyDescent="0.25">
      <c r="BE1743" s="100"/>
      <c r="BF1743" s="122"/>
      <c r="BG1743" s="100"/>
    </row>
    <row r="1744" spans="57:59" x14ac:dyDescent="0.25">
      <c r="BE1744" s="100"/>
      <c r="BF1744" s="122"/>
      <c r="BG1744" s="100"/>
    </row>
    <row r="1745" spans="57:59" x14ac:dyDescent="0.25">
      <c r="BE1745" s="100"/>
      <c r="BF1745" s="122"/>
      <c r="BG1745" s="100"/>
    </row>
    <row r="1746" spans="57:59" x14ac:dyDescent="0.25">
      <c r="BE1746" s="100"/>
      <c r="BF1746" s="122"/>
      <c r="BG1746" s="100"/>
    </row>
    <row r="1747" spans="57:59" x14ac:dyDescent="0.25">
      <c r="BE1747" s="100"/>
      <c r="BF1747" s="122"/>
      <c r="BG1747" s="100"/>
    </row>
    <row r="1748" spans="57:59" x14ac:dyDescent="0.25">
      <c r="BE1748" s="100"/>
      <c r="BF1748" s="122"/>
      <c r="BG1748" s="100"/>
    </row>
    <row r="1749" spans="57:59" x14ac:dyDescent="0.25">
      <c r="BE1749" s="100"/>
      <c r="BF1749" s="122"/>
      <c r="BG1749" s="100"/>
    </row>
    <row r="1750" spans="57:59" x14ac:dyDescent="0.25">
      <c r="BE1750" s="100"/>
      <c r="BF1750" s="122"/>
      <c r="BG1750" s="100"/>
    </row>
    <row r="1751" spans="57:59" x14ac:dyDescent="0.25">
      <c r="BE1751" s="100"/>
      <c r="BF1751" s="122"/>
      <c r="BG1751" s="100"/>
    </row>
    <row r="1752" spans="57:59" x14ac:dyDescent="0.25">
      <c r="BE1752" s="100"/>
      <c r="BF1752" s="122"/>
      <c r="BG1752" s="100"/>
    </row>
    <row r="1753" spans="57:59" x14ac:dyDescent="0.25">
      <c r="BE1753" s="100"/>
      <c r="BF1753" s="122"/>
      <c r="BG1753" s="100"/>
    </row>
    <row r="1754" spans="57:59" x14ac:dyDescent="0.25">
      <c r="BE1754" s="100"/>
      <c r="BF1754" s="122"/>
      <c r="BG1754" s="100"/>
    </row>
    <row r="1755" spans="57:59" x14ac:dyDescent="0.25">
      <c r="BE1755" s="100"/>
      <c r="BF1755" s="122"/>
      <c r="BG1755" s="100"/>
    </row>
    <row r="1756" spans="57:59" x14ac:dyDescent="0.25">
      <c r="BE1756" s="100"/>
      <c r="BF1756" s="122"/>
      <c r="BG1756" s="100"/>
    </row>
    <row r="1757" spans="57:59" x14ac:dyDescent="0.25">
      <c r="BE1757" s="100"/>
      <c r="BF1757" s="122"/>
      <c r="BG1757" s="100"/>
    </row>
    <row r="1758" spans="57:59" x14ac:dyDescent="0.25">
      <c r="BE1758" s="100"/>
      <c r="BF1758" s="122"/>
      <c r="BG1758" s="100"/>
    </row>
    <row r="1759" spans="57:59" x14ac:dyDescent="0.25">
      <c r="BE1759" s="100"/>
      <c r="BF1759" s="122"/>
      <c r="BG1759" s="100"/>
    </row>
    <row r="1760" spans="57:59" x14ac:dyDescent="0.25">
      <c r="BE1760" s="100"/>
      <c r="BF1760" s="122"/>
      <c r="BG1760" s="100"/>
    </row>
    <row r="1761" spans="57:59" x14ac:dyDescent="0.25">
      <c r="BE1761" s="100"/>
      <c r="BF1761" s="122"/>
      <c r="BG1761" s="100"/>
    </row>
    <row r="1762" spans="57:59" x14ac:dyDescent="0.25">
      <c r="BE1762" s="100"/>
      <c r="BF1762" s="122"/>
      <c r="BG1762" s="100"/>
    </row>
    <row r="1763" spans="57:59" x14ac:dyDescent="0.25">
      <c r="BE1763" s="100"/>
      <c r="BF1763" s="122"/>
      <c r="BG1763" s="100"/>
    </row>
    <row r="1764" spans="57:59" x14ac:dyDescent="0.25">
      <c r="BE1764" s="100"/>
      <c r="BF1764" s="122"/>
      <c r="BG1764" s="100"/>
    </row>
    <row r="1765" spans="57:59" x14ac:dyDescent="0.25">
      <c r="BE1765" s="100"/>
      <c r="BF1765" s="122"/>
      <c r="BG1765" s="100"/>
    </row>
    <row r="1766" spans="57:59" x14ac:dyDescent="0.25">
      <c r="BE1766" s="100"/>
      <c r="BF1766" s="122"/>
      <c r="BG1766" s="100"/>
    </row>
    <row r="1767" spans="57:59" x14ac:dyDescent="0.25">
      <c r="BE1767" s="100"/>
      <c r="BF1767" s="122"/>
      <c r="BG1767" s="100"/>
    </row>
    <row r="1768" spans="57:59" x14ac:dyDescent="0.25">
      <c r="BE1768" s="100"/>
      <c r="BF1768" s="122"/>
      <c r="BG1768" s="100"/>
    </row>
    <row r="1769" spans="57:59" x14ac:dyDescent="0.25">
      <c r="BE1769" s="100"/>
      <c r="BF1769" s="122"/>
      <c r="BG1769" s="100"/>
    </row>
    <row r="1770" spans="57:59" x14ac:dyDescent="0.25">
      <c r="BE1770" s="100"/>
      <c r="BF1770" s="122"/>
      <c r="BG1770" s="100"/>
    </row>
    <row r="1771" spans="57:59" x14ac:dyDescent="0.25">
      <c r="BE1771" s="100"/>
      <c r="BF1771" s="122"/>
      <c r="BG1771" s="100"/>
    </row>
    <row r="1772" spans="57:59" x14ac:dyDescent="0.25">
      <c r="BE1772" s="100"/>
      <c r="BF1772" s="122"/>
      <c r="BG1772" s="100"/>
    </row>
    <row r="1773" spans="57:59" x14ac:dyDescent="0.25">
      <c r="BE1773" s="100"/>
      <c r="BF1773" s="122"/>
      <c r="BG1773" s="100"/>
    </row>
    <row r="1774" spans="57:59" x14ac:dyDescent="0.25">
      <c r="BE1774" s="100"/>
      <c r="BF1774" s="122"/>
      <c r="BG1774" s="100"/>
    </row>
    <row r="1775" spans="57:59" x14ac:dyDescent="0.25">
      <c r="BE1775" s="100"/>
      <c r="BF1775" s="122"/>
      <c r="BG1775" s="100"/>
    </row>
    <row r="1776" spans="57:59" x14ac:dyDescent="0.25">
      <c r="BE1776" s="100"/>
      <c r="BF1776" s="122"/>
      <c r="BG1776" s="100"/>
    </row>
    <row r="1777" spans="57:59" x14ac:dyDescent="0.25">
      <c r="BE1777" s="100"/>
      <c r="BF1777" s="122"/>
      <c r="BG1777" s="100"/>
    </row>
    <row r="1778" spans="57:59" x14ac:dyDescent="0.25">
      <c r="BE1778" s="100"/>
      <c r="BF1778" s="122"/>
      <c r="BG1778" s="100"/>
    </row>
    <row r="1779" spans="57:59" x14ac:dyDescent="0.25">
      <c r="BE1779" s="100"/>
      <c r="BF1779" s="122"/>
      <c r="BG1779" s="100"/>
    </row>
    <row r="1780" spans="57:59" x14ac:dyDescent="0.25">
      <c r="BE1780" s="100"/>
      <c r="BF1780" s="122"/>
      <c r="BG1780" s="100"/>
    </row>
    <row r="1781" spans="57:59" x14ac:dyDescent="0.25">
      <c r="BE1781" s="100"/>
      <c r="BF1781" s="122"/>
      <c r="BG1781" s="100"/>
    </row>
    <row r="1782" spans="57:59" x14ac:dyDescent="0.25">
      <c r="BE1782" s="100"/>
      <c r="BF1782" s="122"/>
      <c r="BG1782" s="100"/>
    </row>
    <row r="1783" spans="57:59" x14ac:dyDescent="0.25">
      <c r="BE1783" s="100"/>
      <c r="BF1783" s="122"/>
      <c r="BG1783" s="100"/>
    </row>
    <row r="1784" spans="57:59" x14ac:dyDescent="0.25">
      <c r="BE1784" s="100"/>
      <c r="BF1784" s="122"/>
      <c r="BG1784" s="100"/>
    </row>
    <row r="1785" spans="57:59" x14ac:dyDescent="0.25">
      <c r="BE1785" s="100"/>
      <c r="BF1785" s="122"/>
      <c r="BG1785" s="100"/>
    </row>
    <row r="1786" spans="57:59" x14ac:dyDescent="0.25">
      <c r="BE1786" s="100"/>
      <c r="BF1786" s="122"/>
      <c r="BG1786" s="100"/>
    </row>
    <row r="1787" spans="57:59" x14ac:dyDescent="0.25">
      <c r="BE1787" s="100"/>
      <c r="BF1787" s="122"/>
      <c r="BG1787" s="100"/>
    </row>
    <row r="1788" spans="57:59" x14ac:dyDescent="0.25">
      <c r="BE1788" s="100"/>
      <c r="BF1788" s="122"/>
      <c r="BG1788" s="100"/>
    </row>
    <row r="1789" spans="57:59" x14ac:dyDescent="0.25">
      <c r="BE1789" s="100"/>
      <c r="BF1789" s="122"/>
      <c r="BG1789" s="100"/>
    </row>
    <row r="1790" spans="57:59" x14ac:dyDescent="0.25">
      <c r="BE1790" s="100"/>
      <c r="BF1790" s="122"/>
      <c r="BG1790" s="100"/>
    </row>
    <row r="1791" spans="57:59" x14ac:dyDescent="0.25">
      <c r="BE1791" s="100"/>
      <c r="BF1791" s="122"/>
      <c r="BG1791" s="100"/>
    </row>
    <row r="1792" spans="57:59" x14ac:dyDescent="0.25">
      <c r="BE1792" s="100"/>
      <c r="BF1792" s="122"/>
      <c r="BG1792" s="100"/>
    </row>
    <row r="1793" spans="57:59" x14ac:dyDescent="0.25">
      <c r="BE1793" s="100"/>
      <c r="BF1793" s="122"/>
      <c r="BG1793" s="100"/>
    </row>
    <row r="1794" spans="57:59" x14ac:dyDescent="0.25">
      <c r="BE1794" s="100"/>
      <c r="BF1794" s="122"/>
      <c r="BG1794" s="100"/>
    </row>
    <row r="1795" spans="57:59" x14ac:dyDescent="0.25">
      <c r="BE1795" s="100"/>
      <c r="BF1795" s="122"/>
      <c r="BG1795" s="100"/>
    </row>
    <row r="1796" spans="57:59" x14ac:dyDescent="0.25">
      <c r="BE1796" s="100"/>
      <c r="BF1796" s="122"/>
      <c r="BG1796" s="100"/>
    </row>
    <row r="1797" spans="57:59" x14ac:dyDescent="0.25">
      <c r="BE1797" s="100"/>
      <c r="BF1797" s="122"/>
      <c r="BG1797" s="100"/>
    </row>
    <row r="1798" spans="57:59" x14ac:dyDescent="0.25">
      <c r="BE1798" s="100"/>
      <c r="BF1798" s="122"/>
      <c r="BG1798" s="100"/>
    </row>
    <row r="1799" spans="57:59" x14ac:dyDescent="0.25">
      <c r="BE1799" s="100"/>
      <c r="BF1799" s="122"/>
      <c r="BG1799" s="100"/>
    </row>
    <row r="1800" spans="57:59" x14ac:dyDescent="0.25">
      <c r="BE1800" s="100"/>
      <c r="BF1800" s="122"/>
      <c r="BG1800" s="100"/>
    </row>
    <row r="1801" spans="57:59" x14ac:dyDescent="0.25">
      <c r="BE1801" s="100"/>
      <c r="BF1801" s="122"/>
      <c r="BG1801" s="100"/>
    </row>
    <row r="1802" spans="57:59" x14ac:dyDescent="0.25">
      <c r="BE1802" s="100"/>
      <c r="BF1802" s="122"/>
      <c r="BG1802" s="100"/>
    </row>
    <row r="1803" spans="57:59" x14ac:dyDescent="0.25">
      <c r="BE1803" s="100"/>
      <c r="BF1803" s="122"/>
      <c r="BG1803" s="100"/>
    </row>
    <row r="1804" spans="57:59" x14ac:dyDescent="0.25">
      <c r="BE1804" s="100"/>
      <c r="BF1804" s="122"/>
      <c r="BG1804" s="100"/>
    </row>
    <row r="1805" spans="57:59" x14ac:dyDescent="0.25">
      <c r="BE1805" s="100"/>
      <c r="BF1805" s="122"/>
      <c r="BG1805" s="100"/>
    </row>
    <row r="1806" spans="57:59" x14ac:dyDescent="0.25">
      <c r="BE1806" s="100"/>
      <c r="BF1806" s="122"/>
      <c r="BG1806" s="100"/>
    </row>
    <row r="1807" spans="57:59" x14ac:dyDescent="0.25">
      <c r="BE1807" s="100"/>
      <c r="BF1807" s="122"/>
      <c r="BG1807" s="100"/>
    </row>
    <row r="1808" spans="57:59" x14ac:dyDescent="0.25">
      <c r="BE1808" s="100"/>
      <c r="BF1808" s="122"/>
      <c r="BG1808" s="100"/>
    </row>
    <row r="1809" spans="57:59" x14ac:dyDescent="0.25">
      <c r="BE1809" s="100"/>
      <c r="BF1809" s="122"/>
      <c r="BG1809" s="100"/>
    </row>
    <row r="1810" spans="57:59" x14ac:dyDescent="0.25">
      <c r="BE1810" s="100"/>
      <c r="BF1810" s="122"/>
      <c r="BG1810" s="100"/>
    </row>
    <row r="1811" spans="57:59" x14ac:dyDescent="0.25">
      <c r="BE1811" s="100"/>
      <c r="BF1811" s="122"/>
      <c r="BG1811" s="100"/>
    </row>
    <row r="1812" spans="57:59" x14ac:dyDescent="0.25">
      <c r="BE1812" s="100"/>
      <c r="BF1812" s="122"/>
      <c r="BG1812" s="100"/>
    </row>
    <row r="1813" spans="57:59" x14ac:dyDescent="0.25">
      <c r="BE1813" s="100"/>
      <c r="BF1813" s="122"/>
      <c r="BG1813" s="100"/>
    </row>
    <row r="1814" spans="57:59" x14ac:dyDescent="0.25">
      <c r="BE1814" s="100"/>
      <c r="BF1814" s="122"/>
      <c r="BG1814" s="100"/>
    </row>
    <row r="1815" spans="57:59" x14ac:dyDescent="0.25">
      <c r="BE1815" s="100"/>
      <c r="BF1815" s="122"/>
      <c r="BG1815" s="100"/>
    </row>
    <row r="1816" spans="57:59" x14ac:dyDescent="0.25">
      <c r="BE1816" s="100"/>
      <c r="BF1816" s="122"/>
      <c r="BG1816" s="100"/>
    </row>
    <row r="1817" spans="57:59" x14ac:dyDescent="0.25">
      <c r="BE1817" s="100"/>
      <c r="BF1817" s="122"/>
      <c r="BG1817" s="100"/>
    </row>
    <row r="1818" spans="57:59" x14ac:dyDescent="0.25">
      <c r="BE1818" s="100"/>
      <c r="BF1818" s="122"/>
      <c r="BG1818" s="100"/>
    </row>
    <row r="1819" spans="57:59" x14ac:dyDescent="0.25">
      <c r="BE1819" s="100"/>
      <c r="BF1819" s="122"/>
      <c r="BG1819" s="100"/>
    </row>
    <row r="1820" spans="57:59" x14ac:dyDescent="0.25">
      <c r="BE1820" s="100"/>
      <c r="BF1820" s="122"/>
      <c r="BG1820" s="100"/>
    </row>
    <row r="1821" spans="57:59" x14ac:dyDescent="0.25">
      <c r="BE1821" s="100"/>
      <c r="BF1821" s="122"/>
      <c r="BG1821" s="100"/>
    </row>
    <row r="1822" spans="57:59" x14ac:dyDescent="0.25">
      <c r="BE1822" s="100"/>
      <c r="BF1822" s="122"/>
      <c r="BG1822" s="100"/>
    </row>
    <row r="1823" spans="57:59" x14ac:dyDescent="0.25">
      <c r="BE1823" s="100"/>
      <c r="BF1823" s="122"/>
      <c r="BG1823" s="100"/>
    </row>
    <row r="1824" spans="57:59" x14ac:dyDescent="0.25">
      <c r="BE1824" s="100"/>
      <c r="BF1824" s="122"/>
      <c r="BG1824" s="100"/>
    </row>
    <row r="1825" spans="57:59" x14ac:dyDescent="0.25">
      <c r="BE1825" s="100"/>
      <c r="BF1825" s="122"/>
      <c r="BG1825" s="100"/>
    </row>
    <row r="1826" spans="57:59" x14ac:dyDescent="0.25">
      <c r="BE1826" s="100"/>
      <c r="BF1826" s="122"/>
      <c r="BG1826" s="100"/>
    </row>
    <row r="1827" spans="57:59" x14ac:dyDescent="0.25">
      <c r="BE1827" s="100"/>
      <c r="BF1827" s="122"/>
      <c r="BG1827" s="100"/>
    </row>
    <row r="1828" spans="57:59" x14ac:dyDescent="0.25">
      <c r="BE1828" s="100"/>
      <c r="BF1828" s="122"/>
      <c r="BG1828" s="100"/>
    </row>
    <row r="1829" spans="57:59" x14ac:dyDescent="0.25">
      <c r="BE1829" s="100"/>
      <c r="BF1829" s="122"/>
      <c r="BG1829" s="100"/>
    </row>
    <row r="1830" spans="57:59" x14ac:dyDescent="0.25">
      <c r="BE1830" s="100"/>
      <c r="BF1830" s="122"/>
      <c r="BG1830" s="100"/>
    </row>
    <row r="1831" spans="57:59" x14ac:dyDescent="0.25">
      <c r="BE1831" s="100"/>
      <c r="BF1831" s="122"/>
      <c r="BG1831" s="100"/>
    </row>
    <row r="1832" spans="57:59" x14ac:dyDescent="0.25">
      <c r="BE1832" s="100"/>
      <c r="BF1832" s="122"/>
      <c r="BG1832" s="100"/>
    </row>
    <row r="1833" spans="57:59" x14ac:dyDescent="0.25">
      <c r="BE1833" s="100"/>
      <c r="BF1833" s="122"/>
      <c r="BG1833" s="100"/>
    </row>
    <row r="1834" spans="57:59" x14ac:dyDescent="0.25">
      <c r="BE1834" s="100"/>
      <c r="BF1834" s="122"/>
      <c r="BG1834" s="100"/>
    </row>
    <row r="1835" spans="57:59" x14ac:dyDescent="0.25">
      <c r="BE1835" s="100"/>
      <c r="BF1835" s="122"/>
      <c r="BG1835" s="100"/>
    </row>
    <row r="1836" spans="57:59" x14ac:dyDescent="0.25">
      <c r="BE1836" s="100"/>
      <c r="BF1836" s="122"/>
      <c r="BG1836" s="100"/>
    </row>
    <row r="1837" spans="57:59" x14ac:dyDescent="0.25">
      <c r="BE1837" s="100"/>
      <c r="BF1837" s="122"/>
      <c r="BG1837" s="100"/>
    </row>
    <row r="1838" spans="57:59" x14ac:dyDescent="0.25">
      <c r="BE1838" s="100"/>
      <c r="BF1838" s="122"/>
      <c r="BG1838" s="100"/>
    </row>
    <row r="1839" spans="57:59" x14ac:dyDescent="0.25">
      <c r="BE1839" s="100"/>
      <c r="BF1839" s="122"/>
      <c r="BG1839" s="100"/>
    </row>
    <row r="1840" spans="57:59" x14ac:dyDescent="0.25">
      <c r="BE1840" s="100"/>
      <c r="BF1840" s="122"/>
      <c r="BG1840" s="100"/>
    </row>
    <row r="1841" spans="57:59" x14ac:dyDescent="0.25">
      <c r="BE1841" s="100"/>
      <c r="BF1841" s="122"/>
      <c r="BG1841" s="100"/>
    </row>
    <row r="1842" spans="57:59" x14ac:dyDescent="0.25">
      <c r="BE1842" s="100"/>
      <c r="BF1842" s="122"/>
      <c r="BG1842" s="100"/>
    </row>
    <row r="1843" spans="57:59" x14ac:dyDescent="0.25">
      <c r="BE1843" s="100"/>
      <c r="BF1843" s="122"/>
      <c r="BG1843" s="100"/>
    </row>
    <row r="1844" spans="57:59" x14ac:dyDescent="0.25">
      <c r="BE1844" s="100"/>
      <c r="BF1844" s="122"/>
      <c r="BG1844" s="100"/>
    </row>
    <row r="1845" spans="57:59" x14ac:dyDescent="0.25">
      <c r="BE1845" s="100"/>
      <c r="BF1845" s="122"/>
      <c r="BG1845" s="100"/>
    </row>
    <row r="1846" spans="57:59" x14ac:dyDescent="0.25">
      <c r="BE1846" s="100"/>
      <c r="BF1846" s="122"/>
      <c r="BG1846" s="100"/>
    </row>
    <row r="1847" spans="57:59" x14ac:dyDescent="0.25">
      <c r="BE1847" s="100"/>
      <c r="BF1847" s="122"/>
      <c r="BG1847" s="100"/>
    </row>
    <row r="1848" spans="57:59" x14ac:dyDescent="0.25">
      <c r="BE1848" s="100"/>
      <c r="BF1848" s="122"/>
      <c r="BG1848" s="100"/>
    </row>
    <row r="1849" spans="57:59" x14ac:dyDescent="0.25">
      <c r="BE1849" s="100"/>
      <c r="BF1849" s="122"/>
      <c r="BG1849" s="100"/>
    </row>
    <row r="1850" spans="57:59" x14ac:dyDescent="0.25">
      <c r="BE1850" s="100"/>
      <c r="BF1850" s="122"/>
      <c r="BG1850" s="100"/>
    </row>
    <row r="1851" spans="57:59" x14ac:dyDescent="0.25">
      <c r="BE1851" s="100"/>
      <c r="BF1851" s="122"/>
      <c r="BG1851" s="100"/>
    </row>
    <row r="1852" spans="57:59" x14ac:dyDescent="0.25">
      <c r="BE1852" s="100"/>
      <c r="BF1852" s="122"/>
      <c r="BG1852" s="100"/>
    </row>
    <row r="1853" spans="57:59" x14ac:dyDescent="0.25">
      <c r="BE1853" s="100"/>
      <c r="BF1853" s="122"/>
      <c r="BG1853" s="100"/>
    </row>
    <row r="1854" spans="57:59" x14ac:dyDescent="0.25">
      <c r="BE1854" s="100"/>
      <c r="BF1854" s="122"/>
      <c r="BG1854" s="100"/>
    </row>
    <row r="1855" spans="57:59" x14ac:dyDescent="0.25">
      <c r="BE1855" s="100"/>
      <c r="BF1855" s="122"/>
      <c r="BG1855" s="100"/>
    </row>
    <row r="1856" spans="57:59" x14ac:dyDescent="0.25">
      <c r="BE1856" s="100"/>
      <c r="BF1856" s="122"/>
      <c r="BG1856" s="100"/>
    </row>
    <row r="1857" spans="57:59" x14ac:dyDescent="0.25">
      <c r="BE1857" s="100"/>
      <c r="BF1857" s="122"/>
      <c r="BG1857" s="100"/>
    </row>
    <row r="1858" spans="57:59" x14ac:dyDescent="0.25">
      <c r="BE1858" s="100"/>
      <c r="BF1858" s="122"/>
      <c r="BG1858" s="100"/>
    </row>
    <row r="1859" spans="57:59" x14ac:dyDescent="0.25">
      <c r="BE1859" s="100"/>
      <c r="BF1859" s="122"/>
      <c r="BG1859" s="100"/>
    </row>
    <row r="1860" spans="57:59" x14ac:dyDescent="0.25">
      <c r="BE1860" s="100"/>
      <c r="BF1860" s="122"/>
      <c r="BG1860" s="100"/>
    </row>
    <row r="1861" spans="57:59" x14ac:dyDescent="0.25">
      <c r="BE1861" s="100"/>
      <c r="BF1861" s="122"/>
      <c r="BG1861" s="100"/>
    </row>
    <row r="1862" spans="57:59" x14ac:dyDescent="0.25">
      <c r="BE1862" s="100"/>
      <c r="BF1862" s="122"/>
      <c r="BG1862" s="100"/>
    </row>
    <row r="1863" spans="57:59" x14ac:dyDescent="0.25">
      <c r="BE1863" s="100"/>
      <c r="BF1863" s="122"/>
      <c r="BG1863" s="100"/>
    </row>
    <row r="1864" spans="57:59" x14ac:dyDescent="0.25">
      <c r="BE1864" s="100"/>
      <c r="BF1864" s="122"/>
      <c r="BG1864" s="100"/>
    </row>
    <row r="1865" spans="57:59" x14ac:dyDescent="0.25">
      <c r="BE1865" s="100"/>
      <c r="BF1865" s="122"/>
      <c r="BG1865" s="100"/>
    </row>
    <row r="1866" spans="57:59" x14ac:dyDescent="0.25">
      <c r="BE1866" s="100"/>
      <c r="BF1866" s="122"/>
      <c r="BG1866" s="100"/>
    </row>
    <row r="1867" spans="57:59" x14ac:dyDescent="0.25">
      <c r="BE1867" s="100"/>
      <c r="BF1867" s="122"/>
      <c r="BG1867" s="100"/>
    </row>
    <row r="1868" spans="57:59" x14ac:dyDescent="0.25">
      <c r="BE1868" s="100"/>
      <c r="BF1868" s="122"/>
      <c r="BG1868" s="100"/>
    </row>
    <row r="1869" spans="57:59" x14ac:dyDescent="0.25">
      <c r="BE1869" s="100"/>
      <c r="BF1869" s="122"/>
      <c r="BG1869" s="100"/>
    </row>
    <row r="1870" spans="57:59" x14ac:dyDescent="0.25">
      <c r="BE1870" s="100"/>
      <c r="BF1870" s="122"/>
      <c r="BG1870" s="100"/>
    </row>
    <row r="1871" spans="57:59" x14ac:dyDescent="0.25">
      <c r="BE1871" s="100"/>
      <c r="BF1871" s="122"/>
      <c r="BG1871" s="100"/>
    </row>
    <row r="1872" spans="57:59" x14ac:dyDescent="0.25">
      <c r="BE1872" s="100"/>
      <c r="BF1872" s="122"/>
      <c r="BG1872" s="100"/>
    </row>
    <row r="1873" spans="57:59" x14ac:dyDescent="0.25">
      <c r="BE1873" s="100"/>
      <c r="BF1873" s="122"/>
      <c r="BG1873" s="100"/>
    </row>
    <row r="1874" spans="57:59" x14ac:dyDescent="0.25">
      <c r="BE1874" s="100"/>
      <c r="BF1874" s="122"/>
      <c r="BG1874" s="100"/>
    </row>
    <row r="1875" spans="57:59" x14ac:dyDescent="0.25">
      <c r="BE1875" s="100"/>
      <c r="BF1875" s="122"/>
      <c r="BG1875" s="100"/>
    </row>
    <row r="1876" spans="57:59" x14ac:dyDescent="0.25">
      <c r="BE1876" s="100"/>
      <c r="BF1876" s="122"/>
      <c r="BG1876" s="100"/>
    </row>
    <row r="1877" spans="57:59" x14ac:dyDescent="0.25">
      <c r="BE1877" s="100"/>
      <c r="BF1877" s="122"/>
      <c r="BG1877" s="100"/>
    </row>
    <row r="1878" spans="57:59" x14ac:dyDescent="0.25">
      <c r="BE1878" s="100"/>
      <c r="BF1878" s="122"/>
      <c r="BG1878" s="100"/>
    </row>
    <row r="1879" spans="57:59" x14ac:dyDescent="0.25">
      <c r="BE1879" s="100"/>
      <c r="BF1879" s="122"/>
      <c r="BG1879" s="100"/>
    </row>
    <row r="1880" spans="57:59" x14ac:dyDescent="0.25">
      <c r="BE1880" s="100"/>
      <c r="BF1880" s="122"/>
      <c r="BG1880" s="100"/>
    </row>
    <row r="1881" spans="57:59" x14ac:dyDescent="0.25">
      <c r="BE1881" s="100"/>
      <c r="BF1881" s="122"/>
      <c r="BG1881" s="100"/>
    </row>
    <row r="1882" spans="57:59" x14ac:dyDescent="0.25">
      <c r="BE1882" s="100"/>
      <c r="BF1882" s="122"/>
      <c r="BG1882" s="100"/>
    </row>
    <row r="1883" spans="57:59" x14ac:dyDescent="0.25">
      <c r="BE1883" s="100"/>
      <c r="BF1883" s="122"/>
      <c r="BG1883" s="100"/>
    </row>
    <row r="1884" spans="57:59" x14ac:dyDescent="0.25">
      <c r="BE1884" s="100"/>
      <c r="BF1884" s="122"/>
      <c r="BG1884" s="100"/>
    </row>
    <row r="1885" spans="57:59" x14ac:dyDescent="0.25">
      <c r="BE1885" s="100"/>
      <c r="BF1885" s="122"/>
      <c r="BG1885" s="100"/>
    </row>
    <row r="1886" spans="57:59" x14ac:dyDescent="0.25">
      <c r="BE1886" s="100"/>
      <c r="BF1886" s="122"/>
      <c r="BG1886" s="100"/>
    </row>
    <row r="1887" spans="57:59" x14ac:dyDescent="0.25">
      <c r="BE1887" s="100"/>
      <c r="BF1887" s="122"/>
      <c r="BG1887" s="100"/>
    </row>
    <row r="1888" spans="57:59" x14ac:dyDescent="0.25">
      <c r="BE1888" s="100"/>
      <c r="BF1888" s="122"/>
      <c r="BG1888" s="100"/>
    </row>
    <row r="1889" spans="57:59" x14ac:dyDescent="0.25">
      <c r="BE1889" s="100"/>
      <c r="BF1889" s="122"/>
      <c r="BG1889" s="100"/>
    </row>
    <row r="1890" spans="57:59" x14ac:dyDescent="0.25">
      <c r="BE1890" s="100"/>
      <c r="BF1890" s="122"/>
      <c r="BG1890" s="100"/>
    </row>
    <row r="1891" spans="57:59" x14ac:dyDescent="0.25">
      <c r="BE1891" s="100"/>
      <c r="BF1891" s="122"/>
      <c r="BG1891" s="100"/>
    </row>
    <row r="1892" spans="57:59" x14ac:dyDescent="0.25">
      <c r="BE1892" s="100"/>
      <c r="BF1892" s="122"/>
      <c r="BG1892" s="100"/>
    </row>
    <row r="1893" spans="57:59" x14ac:dyDescent="0.25">
      <c r="BE1893" s="100"/>
      <c r="BF1893" s="122"/>
      <c r="BG1893" s="100"/>
    </row>
    <row r="1894" spans="57:59" x14ac:dyDescent="0.25">
      <c r="BE1894" s="100"/>
      <c r="BF1894" s="122"/>
      <c r="BG1894" s="100"/>
    </row>
    <row r="1895" spans="57:59" x14ac:dyDescent="0.25">
      <c r="BE1895" s="100"/>
      <c r="BF1895" s="122"/>
      <c r="BG1895" s="100"/>
    </row>
    <row r="1896" spans="57:59" x14ac:dyDescent="0.25">
      <c r="BE1896" s="100"/>
      <c r="BF1896" s="122"/>
      <c r="BG1896" s="100"/>
    </row>
    <row r="1897" spans="57:59" x14ac:dyDescent="0.25">
      <c r="BE1897" s="100"/>
      <c r="BF1897" s="122"/>
      <c r="BG1897" s="100"/>
    </row>
    <row r="1898" spans="57:59" x14ac:dyDescent="0.25">
      <c r="BE1898" s="100"/>
      <c r="BF1898" s="122"/>
      <c r="BG1898" s="100"/>
    </row>
    <row r="1899" spans="57:59" x14ac:dyDescent="0.25">
      <c r="BE1899" s="100"/>
      <c r="BF1899" s="122"/>
      <c r="BG1899" s="100"/>
    </row>
    <row r="1900" spans="57:59" x14ac:dyDescent="0.25">
      <c r="BE1900" s="100"/>
      <c r="BF1900" s="122"/>
      <c r="BG1900" s="100"/>
    </row>
    <row r="1901" spans="57:59" x14ac:dyDescent="0.25">
      <c r="BE1901" s="100"/>
      <c r="BF1901" s="122"/>
      <c r="BG1901" s="100"/>
    </row>
    <row r="1902" spans="57:59" x14ac:dyDescent="0.25">
      <c r="BE1902" s="100"/>
      <c r="BF1902" s="122"/>
      <c r="BG1902" s="100"/>
    </row>
    <row r="1903" spans="57:59" x14ac:dyDescent="0.25">
      <c r="BE1903" s="100"/>
      <c r="BF1903" s="122"/>
      <c r="BG1903" s="100"/>
    </row>
    <row r="1904" spans="57:59" x14ac:dyDescent="0.25">
      <c r="BE1904" s="100"/>
      <c r="BF1904" s="122"/>
      <c r="BG1904" s="100"/>
    </row>
    <row r="1905" spans="57:59" x14ac:dyDescent="0.25">
      <c r="BE1905" s="100"/>
      <c r="BF1905" s="122"/>
      <c r="BG1905" s="100"/>
    </row>
    <row r="1906" spans="57:59" x14ac:dyDescent="0.25">
      <c r="BE1906" s="100"/>
      <c r="BF1906" s="122"/>
      <c r="BG1906" s="100"/>
    </row>
    <row r="1907" spans="57:59" x14ac:dyDescent="0.25">
      <c r="BE1907" s="100"/>
      <c r="BF1907" s="122"/>
      <c r="BG1907" s="100"/>
    </row>
    <row r="1908" spans="57:59" x14ac:dyDescent="0.25">
      <c r="BE1908" s="100"/>
      <c r="BF1908" s="122"/>
      <c r="BG1908" s="100"/>
    </row>
    <row r="1909" spans="57:59" x14ac:dyDescent="0.25">
      <c r="BE1909" s="100"/>
      <c r="BF1909" s="122"/>
      <c r="BG1909" s="100"/>
    </row>
    <row r="1910" spans="57:59" x14ac:dyDescent="0.25">
      <c r="BE1910" s="100"/>
      <c r="BF1910" s="122"/>
      <c r="BG1910" s="100"/>
    </row>
    <row r="1911" spans="57:59" x14ac:dyDescent="0.25">
      <c r="BE1911" s="100"/>
      <c r="BF1911" s="122"/>
      <c r="BG1911" s="100"/>
    </row>
    <row r="1912" spans="57:59" x14ac:dyDescent="0.25">
      <c r="BE1912" s="100"/>
      <c r="BF1912" s="122"/>
      <c r="BG1912" s="100"/>
    </row>
    <row r="1913" spans="57:59" x14ac:dyDescent="0.25">
      <c r="BE1913" s="100"/>
      <c r="BF1913" s="122"/>
      <c r="BG1913" s="100"/>
    </row>
    <row r="1914" spans="57:59" x14ac:dyDescent="0.25">
      <c r="BE1914" s="100"/>
      <c r="BF1914" s="122"/>
      <c r="BG1914" s="100"/>
    </row>
    <row r="1915" spans="57:59" x14ac:dyDescent="0.25">
      <c r="BE1915" s="100"/>
      <c r="BF1915" s="122"/>
      <c r="BG1915" s="100"/>
    </row>
    <row r="1916" spans="57:59" x14ac:dyDescent="0.25">
      <c r="BE1916" s="100"/>
      <c r="BF1916" s="122"/>
      <c r="BG1916" s="100"/>
    </row>
    <row r="1917" spans="57:59" x14ac:dyDescent="0.25">
      <c r="BE1917" s="100"/>
      <c r="BF1917" s="122"/>
      <c r="BG1917" s="100"/>
    </row>
    <row r="1918" spans="57:59" x14ac:dyDescent="0.25">
      <c r="BE1918" s="100"/>
      <c r="BF1918" s="122"/>
      <c r="BG1918" s="100"/>
    </row>
    <row r="1919" spans="57:59" x14ac:dyDescent="0.25">
      <c r="BE1919" s="100"/>
      <c r="BF1919" s="122"/>
      <c r="BG1919" s="100"/>
    </row>
    <row r="1920" spans="57:59" x14ac:dyDescent="0.25">
      <c r="BE1920" s="100"/>
      <c r="BF1920" s="122"/>
      <c r="BG1920" s="100"/>
    </row>
    <row r="1921" spans="57:59" x14ac:dyDescent="0.25">
      <c r="BE1921" s="100"/>
      <c r="BF1921" s="122"/>
      <c r="BG1921" s="100"/>
    </row>
    <row r="1922" spans="57:59" x14ac:dyDescent="0.25">
      <c r="BE1922" s="100"/>
      <c r="BF1922" s="122"/>
      <c r="BG1922" s="100"/>
    </row>
    <row r="1923" spans="57:59" x14ac:dyDescent="0.25">
      <c r="BE1923" s="100"/>
      <c r="BF1923" s="122"/>
      <c r="BG1923" s="100"/>
    </row>
    <row r="1924" spans="57:59" x14ac:dyDescent="0.25">
      <c r="BE1924" s="100"/>
      <c r="BF1924" s="122"/>
      <c r="BG1924" s="100"/>
    </row>
    <row r="1925" spans="57:59" x14ac:dyDescent="0.25">
      <c r="BE1925" s="100"/>
      <c r="BF1925" s="122"/>
      <c r="BG1925" s="100"/>
    </row>
    <row r="1926" spans="57:59" x14ac:dyDescent="0.25">
      <c r="BE1926" s="100"/>
      <c r="BF1926" s="122"/>
      <c r="BG1926" s="100"/>
    </row>
    <row r="1927" spans="57:59" x14ac:dyDescent="0.25">
      <c r="BE1927" s="100"/>
      <c r="BF1927" s="122"/>
      <c r="BG1927" s="100"/>
    </row>
    <row r="1928" spans="57:59" x14ac:dyDescent="0.25">
      <c r="BE1928" s="100"/>
      <c r="BF1928" s="122"/>
      <c r="BG1928" s="100"/>
    </row>
    <row r="1929" spans="57:59" x14ac:dyDescent="0.25">
      <c r="BE1929" s="100"/>
      <c r="BF1929" s="122"/>
      <c r="BG1929" s="100"/>
    </row>
    <row r="1930" spans="57:59" x14ac:dyDescent="0.25">
      <c r="BE1930" s="100"/>
      <c r="BF1930" s="122"/>
      <c r="BG1930" s="100"/>
    </row>
    <row r="1931" spans="57:59" x14ac:dyDescent="0.25">
      <c r="BE1931" s="100"/>
      <c r="BF1931" s="122"/>
      <c r="BG1931" s="100"/>
    </row>
    <row r="1932" spans="57:59" x14ac:dyDescent="0.25">
      <c r="BE1932" s="100"/>
      <c r="BF1932" s="122"/>
      <c r="BG1932" s="100"/>
    </row>
    <row r="1933" spans="57:59" x14ac:dyDescent="0.25">
      <c r="BE1933" s="100"/>
      <c r="BF1933" s="122"/>
      <c r="BG1933" s="100"/>
    </row>
    <row r="1934" spans="57:59" x14ac:dyDescent="0.25">
      <c r="BE1934" s="100"/>
      <c r="BF1934" s="122"/>
      <c r="BG1934" s="100"/>
    </row>
    <row r="1935" spans="57:59" x14ac:dyDescent="0.25">
      <c r="BE1935" s="100"/>
      <c r="BF1935" s="122"/>
      <c r="BG1935" s="100"/>
    </row>
    <row r="1936" spans="57:59" x14ac:dyDescent="0.25">
      <c r="BE1936" s="100"/>
      <c r="BF1936" s="122"/>
      <c r="BG1936" s="100"/>
    </row>
    <row r="1937" spans="57:59" x14ac:dyDescent="0.25">
      <c r="BE1937" s="100"/>
      <c r="BF1937" s="122"/>
      <c r="BG1937" s="100"/>
    </row>
    <row r="1938" spans="57:59" x14ac:dyDescent="0.25">
      <c r="BE1938" s="100"/>
      <c r="BF1938" s="122"/>
      <c r="BG1938" s="100"/>
    </row>
    <row r="1939" spans="57:59" x14ac:dyDescent="0.25">
      <c r="BE1939" s="100"/>
      <c r="BF1939" s="122"/>
      <c r="BG1939" s="100"/>
    </row>
    <row r="1940" spans="57:59" x14ac:dyDescent="0.25">
      <c r="BE1940" s="100"/>
      <c r="BF1940" s="122"/>
      <c r="BG1940" s="100"/>
    </row>
    <row r="1941" spans="57:59" x14ac:dyDescent="0.25">
      <c r="BE1941" s="100"/>
      <c r="BF1941" s="122"/>
      <c r="BG1941" s="100"/>
    </row>
    <row r="1942" spans="57:59" x14ac:dyDescent="0.25">
      <c r="BE1942" s="100"/>
      <c r="BF1942" s="122"/>
      <c r="BG1942" s="100"/>
    </row>
    <row r="1943" spans="57:59" x14ac:dyDescent="0.25">
      <c r="BE1943" s="100"/>
      <c r="BF1943" s="122"/>
      <c r="BG1943" s="100"/>
    </row>
    <row r="1944" spans="57:59" x14ac:dyDescent="0.25">
      <c r="BE1944" s="100"/>
      <c r="BF1944" s="122"/>
      <c r="BG1944" s="100"/>
    </row>
    <row r="1945" spans="57:59" x14ac:dyDescent="0.25">
      <c r="BE1945" s="100"/>
      <c r="BF1945" s="122"/>
      <c r="BG1945" s="100"/>
    </row>
    <row r="1946" spans="57:59" x14ac:dyDescent="0.25">
      <c r="BE1946" s="100"/>
      <c r="BF1946" s="122"/>
      <c r="BG1946" s="100"/>
    </row>
    <row r="1947" spans="57:59" x14ac:dyDescent="0.25">
      <c r="BE1947" s="100"/>
      <c r="BF1947" s="122"/>
      <c r="BG1947" s="100"/>
    </row>
    <row r="1948" spans="57:59" x14ac:dyDescent="0.25">
      <c r="BE1948" s="100"/>
      <c r="BF1948" s="122"/>
      <c r="BG1948" s="100"/>
    </row>
    <row r="1949" spans="57:59" x14ac:dyDescent="0.25">
      <c r="BE1949" s="100"/>
      <c r="BF1949" s="122"/>
      <c r="BG1949" s="100"/>
    </row>
    <row r="1950" spans="57:59" x14ac:dyDescent="0.25">
      <c r="BE1950" s="100"/>
      <c r="BF1950" s="122"/>
      <c r="BG1950" s="100"/>
    </row>
    <row r="1951" spans="57:59" x14ac:dyDescent="0.25">
      <c r="BE1951" s="100"/>
      <c r="BF1951" s="122"/>
      <c r="BG1951" s="100"/>
    </row>
    <row r="1952" spans="57:59" x14ac:dyDescent="0.25">
      <c r="BE1952" s="100"/>
      <c r="BF1952" s="122"/>
      <c r="BG1952" s="100"/>
    </row>
    <row r="1953" spans="57:59" x14ac:dyDescent="0.25">
      <c r="BE1953" s="100"/>
      <c r="BF1953" s="122"/>
      <c r="BG1953" s="100"/>
    </row>
    <row r="1954" spans="57:59" x14ac:dyDescent="0.25">
      <c r="BE1954" s="100"/>
      <c r="BF1954" s="122"/>
      <c r="BG1954" s="100"/>
    </row>
    <row r="1955" spans="57:59" x14ac:dyDescent="0.25">
      <c r="BE1955" s="100"/>
      <c r="BF1955" s="122"/>
      <c r="BG1955" s="100"/>
    </row>
    <row r="1956" spans="57:59" x14ac:dyDescent="0.25">
      <c r="BE1956" s="100"/>
      <c r="BF1956" s="122"/>
      <c r="BG1956" s="100"/>
    </row>
    <row r="1957" spans="57:59" x14ac:dyDescent="0.25">
      <c r="BE1957" s="100"/>
      <c r="BF1957" s="122"/>
      <c r="BG1957" s="100"/>
    </row>
    <row r="1958" spans="57:59" x14ac:dyDescent="0.25">
      <c r="BE1958" s="100"/>
      <c r="BF1958" s="122"/>
      <c r="BG1958" s="100"/>
    </row>
    <row r="1959" spans="57:59" x14ac:dyDescent="0.25">
      <c r="BE1959" s="100"/>
      <c r="BF1959" s="122"/>
      <c r="BG1959" s="100"/>
    </row>
    <row r="1960" spans="57:59" x14ac:dyDescent="0.25">
      <c r="BE1960" s="100"/>
      <c r="BF1960" s="122"/>
      <c r="BG1960" s="100"/>
    </row>
    <row r="1961" spans="57:59" x14ac:dyDescent="0.25">
      <c r="BE1961" s="100"/>
      <c r="BF1961" s="122"/>
      <c r="BG1961" s="100"/>
    </row>
    <row r="1962" spans="57:59" x14ac:dyDescent="0.25">
      <c r="BE1962" s="100"/>
      <c r="BF1962" s="122"/>
      <c r="BG1962" s="100"/>
    </row>
    <row r="1963" spans="57:59" x14ac:dyDescent="0.25">
      <c r="BE1963" s="100"/>
      <c r="BF1963" s="122"/>
      <c r="BG1963" s="100"/>
    </row>
    <row r="1964" spans="57:59" x14ac:dyDescent="0.25">
      <c r="BE1964" s="100"/>
      <c r="BF1964" s="122"/>
      <c r="BG1964" s="100"/>
    </row>
    <row r="1965" spans="57:59" x14ac:dyDescent="0.25">
      <c r="BE1965" s="100"/>
      <c r="BF1965" s="122"/>
      <c r="BG1965" s="100"/>
    </row>
    <row r="1966" spans="57:59" x14ac:dyDescent="0.25">
      <c r="BE1966" s="100"/>
      <c r="BF1966" s="122"/>
      <c r="BG1966" s="100"/>
    </row>
    <row r="1967" spans="57:59" x14ac:dyDescent="0.25">
      <c r="BE1967" s="100"/>
      <c r="BF1967" s="122"/>
      <c r="BG1967" s="100"/>
    </row>
    <row r="1968" spans="57:59" x14ac:dyDescent="0.25">
      <c r="BE1968" s="100"/>
      <c r="BF1968" s="122"/>
      <c r="BG1968" s="100"/>
    </row>
    <row r="1969" spans="57:59" x14ac:dyDescent="0.25">
      <c r="BE1969" s="100"/>
      <c r="BF1969" s="122"/>
      <c r="BG1969" s="100"/>
    </row>
    <row r="1970" spans="57:59" x14ac:dyDescent="0.25">
      <c r="BE1970" s="100"/>
      <c r="BF1970" s="122"/>
      <c r="BG1970" s="100"/>
    </row>
    <row r="1971" spans="57:59" x14ac:dyDescent="0.25">
      <c r="BE1971" s="100"/>
      <c r="BF1971" s="122"/>
      <c r="BG1971" s="100"/>
    </row>
    <row r="1972" spans="57:59" x14ac:dyDescent="0.25">
      <c r="BE1972" s="100"/>
      <c r="BF1972" s="122"/>
      <c r="BG1972" s="100"/>
    </row>
    <row r="1973" spans="57:59" x14ac:dyDescent="0.25">
      <c r="BE1973" s="100"/>
      <c r="BF1973" s="122"/>
      <c r="BG1973" s="100"/>
    </row>
    <row r="1974" spans="57:59" x14ac:dyDescent="0.25">
      <c r="BE1974" s="100"/>
      <c r="BF1974" s="122"/>
      <c r="BG1974" s="100"/>
    </row>
    <row r="1975" spans="57:59" x14ac:dyDescent="0.25">
      <c r="BE1975" s="100"/>
      <c r="BF1975" s="122"/>
      <c r="BG1975" s="100"/>
    </row>
    <row r="1976" spans="57:59" x14ac:dyDescent="0.25">
      <c r="BE1976" s="100"/>
      <c r="BF1976" s="122"/>
      <c r="BG1976" s="100"/>
    </row>
    <row r="1977" spans="57:59" x14ac:dyDescent="0.25">
      <c r="BE1977" s="100"/>
      <c r="BF1977" s="122"/>
      <c r="BG1977" s="100"/>
    </row>
    <row r="1978" spans="57:59" x14ac:dyDescent="0.25">
      <c r="BE1978" s="100"/>
      <c r="BF1978" s="122"/>
      <c r="BG1978" s="100"/>
    </row>
    <row r="1979" spans="57:59" x14ac:dyDescent="0.25">
      <c r="BE1979" s="100"/>
      <c r="BF1979" s="122"/>
      <c r="BG1979" s="100"/>
    </row>
    <row r="1980" spans="57:59" x14ac:dyDescent="0.25">
      <c r="BE1980" s="100"/>
      <c r="BF1980" s="122"/>
      <c r="BG1980" s="100"/>
    </row>
    <row r="1981" spans="57:59" x14ac:dyDescent="0.25">
      <c r="BE1981" s="100"/>
      <c r="BF1981" s="122"/>
      <c r="BG1981" s="100"/>
    </row>
    <row r="1982" spans="57:59" x14ac:dyDescent="0.25">
      <c r="BE1982" s="100"/>
      <c r="BF1982" s="122"/>
      <c r="BG1982" s="100"/>
    </row>
    <row r="1983" spans="57:59" x14ac:dyDescent="0.25">
      <c r="BE1983" s="100"/>
      <c r="BF1983" s="122"/>
      <c r="BG1983" s="100"/>
    </row>
    <row r="1984" spans="57:59" x14ac:dyDescent="0.25">
      <c r="BE1984" s="100"/>
      <c r="BF1984" s="122"/>
      <c r="BG1984" s="100"/>
    </row>
    <row r="1985" spans="57:59" x14ac:dyDescent="0.25">
      <c r="BE1985" s="100"/>
      <c r="BF1985" s="122"/>
      <c r="BG1985" s="100"/>
    </row>
    <row r="1986" spans="57:59" x14ac:dyDescent="0.25">
      <c r="BE1986" s="100"/>
      <c r="BF1986" s="122"/>
      <c r="BG1986" s="100"/>
    </row>
    <row r="1987" spans="57:59" x14ac:dyDescent="0.25">
      <c r="BE1987" s="100"/>
      <c r="BF1987" s="122"/>
      <c r="BG1987" s="100"/>
    </row>
    <row r="1988" spans="57:59" x14ac:dyDescent="0.25">
      <c r="BE1988" s="100"/>
      <c r="BF1988" s="122"/>
      <c r="BG1988" s="100"/>
    </row>
    <row r="1989" spans="57:59" x14ac:dyDescent="0.25">
      <c r="BE1989" s="100"/>
      <c r="BF1989" s="122"/>
      <c r="BG1989" s="100"/>
    </row>
    <row r="1990" spans="57:59" x14ac:dyDescent="0.25">
      <c r="BE1990" s="100"/>
      <c r="BF1990" s="122"/>
      <c r="BG1990" s="100"/>
    </row>
    <row r="1991" spans="57:59" x14ac:dyDescent="0.25">
      <c r="BE1991" s="100"/>
      <c r="BF1991" s="122"/>
      <c r="BG1991" s="100"/>
    </row>
    <row r="1992" spans="57:59" x14ac:dyDescent="0.25">
      <c r="BE1992" s="100"/>
      <c r="BF1992" s="122"/>
      <c r="BG1992" s="100"/>
    </row>
    <row r="1993" spans="57:59" x14ac:dyDescent="0.25">
      <c r="BE1993" s="100"/>
      <c r="BF1993" s="122"/>
      <c r="BG1993" s="100"/>
    </row>
    <row r="1994" spans="57:59" x14ac:dyDescent="0.25">
      <c r="BE1994" s="100"/>
      <c r="BF1994" s="122"/>
      <c r="BG1994" s="100"/>
    </row>
    <row r="1995" spans="57:59" x14ac:dyDescent="0.25">
      <c r="BE1995" s="100"/>
      <c r="BF1995" s="122"/>
      <c r="BG1995" s="100"/>
    </row>
    <row r="1996" spans="57:59" x14ac:dyDescent="0.25">
      <c r="BE1996" s="100"/>
      <c r="BF1996" s="122"/>
      <c r="BG1996" s="100"/>
    </row>
    <row r="1997" spans="57:59" x14ac:dyDescent="0.25">
      <c r="BE1997" s="100"/>
      <c r="BF1997" s="122"/>
      <c r="BG1997" s="100"/>
    </row>
    <row r="1998" spans="57:59" x14ac:dyDescent="0.25">
      <c r="BE1998" s="100"/>
      <c r="BF1998" s="122"/>
      <c r="BG1998" s="100"/>
    </row>
    <row r="1999" spans="57:59" x14ac:dyDescent="0.25">
      <c r="BE1999" s="100"/>
      <c r="BF1999" s="122"/>
      <c r="BG1999" s="100"/>
    </row>
    <row r="2000" spans="57:59" x14ac:dyDescent="0.25">
      <c r="BE2000" s="100"/>
      <c r="BF2000" s="122"/>
      <c r="BG2000" s="100"/>
    </row>
    <row r="2001" spans="57:59" x14ac:dyDescent="0.25">
      <c r="BE2001" s="100"/>
      <c r="BF2001" s="122"/>
      <c r="BG2001" s="100"/>
    </row>
    <row r="2002" spans="57:59" x14ac:dyDescent="0.25">
      <c r="BE2002" s="100"/>
      <c r="BF2002" s="122"/>
      <c r="BG2002" s="100"/>
    </row>
    <row r="2003" spans="57:59" x14ac:dyDescent="0.25">
      <c r="BE2003" s="100"/>
      <c r="BF2003" s="122"/>
      <c r="BG2003" s="100"/>
    </row>
    <row r="2004" spans="57:59" x14ac:dyDescent="0.25">
      <c r="BE2004" s="100"/>
      <c r="BF2004" s="122"/>
      <c r="BG2004" s="100"/>
    </row>
    <row r="2005" spans="57:59" x14ac:dyDescent="0.25">
      <c r="BE2005" s="100"/>
      <c r="BF2005" s="122"/>
      <c r="BG2005" s="100"/>
    </row>
    <row r="2006" spans="57:59" x14ac:dyDescent="0.25">
      <c r="BE2006" s="100"/>
      <c r="BF2006" s="122"/>
      <c r="BG2006" s="100"/>
    </row>
    <row r="2007" spans="57:59" x14ac:dyDescent="0.25">
      <c r="BE2007" s="100"/>
      <c r="BF2007" s="122"/>
      <c r="BG2007" s="100"/>
    </row>
    <row r="2008" spans="57:59" x14ac:dyDescent="0.25">
      <c r="BE2008" s="100"/>
      <c r="BF2008" s="122"/>
      <c r="BG2008" s="100"/>
    </row>
  </sheetData>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s>
    <customSheetView guid="{0E0958A0-CA27-4D51-A4B2-87E58FC98B30}" scale="85" showAutoFilter="1">
      <selection activeCell="T10" sqref="T10"/>
      <pageMargins left="0.7" right="0.7" top="0.75" bottom="0.75" header="0.3" footer="0.3"/>
      <pageSetup paperSize="9" orientation="portrait" r:id="rId1"/>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A9D8DC52-F871-43AB-9FC4-781C7783690E}" scale="85" showAutoFilter="1">
      <selection activeCell="T10" sqref="T10"/>
      <pageMargins left="0.7" right="0.7" top="0.75" bottom="0.75" header="0.3" footer="0.3"/>
      <pageSetup paperSize="9" orientation="portrait" r:id="rId2"/>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5F7B65FB-3629-484C-99F7-C769A18C2DDB}" scale="85" showAutoFilter="1">
      <selection activeCell="T10" sqref="T10"/>
      <pageMargins left="0.7" right="0.7" top="0.75" bottom="0.75" header="0.3" footer="0.3"/>
      <pageSetup paperSize="9" orientation="portrait" r:id="rId3"/>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s>
  <mergeCells count="47">
    <mergeCell ref="AL4:BT4"/>
    <mergeCell ref="M6:N6"/>
    <mergeCell ref="O6:P6"/>
    <mergeCell ref="Q6:R6"/>
    <mergeCell ref="C6:D6"/>
    <mergeCell ref="E6:F6"/>
    <mergeCell ref="G6:H6"/>
    <mergeCell ref="I6:J6"/>
    <mergeCell ref="B4:AH4"/>
    <mergeCell ref="BS5:BT5"/>
    <mergeCell ref="AI5:AJ5"/>
    <mergeCell ref="S5:Z5"/>
    <mergeCell ref="S6:T6"/>
    <mergeCell ref="U6:V6"/>
    <mergeCell ref="W6:X6"/>
    <mergeCell ref="Y6:Z6"/>
    <mergeCell ref="BM6:BN6"/>
    <mergeCell ref="BO6:BP6"/>
    <mergeCell ref="C5:J5"/>
    <mergeCell ref="K5:R5"/>
    <mergeCell ref="K6:L6"/>
    <mergeCell ref="AI6:AJ6"/>
    <mergeCell ref="BI6:BJ6"/>
    <mergeCell ref="BC5:BJ5"/>
    <mergeCell ref="AA5:AH5"/>
    <mergeCell ref="AA6:AB6"/>
    <mergeCell ref="AC6:AD6"/>
    <mergeCell ref="AE6:AF6"/>
    <mergeCell ref="AG6:AH6"/>
    <mergeCell ref="BK5:BR5"/>
    <mergeCell ref="AU5:BB5"/>
    <mergeCell ref="BW61:CN62"/>
    <mergeCell ref="AM5:AT5"/>
    <mergeCell ref="AM6:AN6"/>
    <mergeCell ref="AO6:AP6"/>
    <mergeCell ref="AQ6:AR6"/>
    <mergeCell ref="AS6:AT6"/>
    <mergeCell ref="BS6:BT6"/>
    <mergeCell ref="BQ6:BR6"/>
    <mergeCell ref="AU6:AV6"/>
    <mergeCell ref="AW6:AX6"/>
    <mergeCell ref="AY6:AZ6"/>
    <mergeCell ref="BA6:BB6"/>
    <mergeCell ref="BC6:BD6"/>
    <mergeCell ref="BE6:BF6"/>
    <mergeCell ref="BG6:BH6"/>
    <mergeCell ref="BK6:BL6"/>
  </mergeCell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P39" sqref="J8:P39"/>
    </sheetView>
  </sheetViews>
  <sheetFormatPr defaultRowHeight="15" x14ac:dyDescent="0.25"/>
  <cols>
    <col min="3" max="15" width="9.140625" style="53"/>
    <col min="16" max="16" width="10.5703125" style="53" customWidth="1"/>
  </cols>
  <sheetData>
    <row r="1" spans="1:17" ht="18.75" x14ac:dyDescent="0.3">
      <c r="A1" s="1" t="s">
        <v>94</v>
      </c>
      <c r="C1"/>
      <c r="D1"/>
      <c r="E1"/>
      <c r="F1"/>
      <c r="G1" s="57"/>
      <c r="H1" s="57"/>
      <c r="I1"/>
      <c r="J1"/>
      <c r="K1" s="57"/>
      <c r="L1"/>
      <c r="M1" s="57"/>
      <c r="N1"/>
      <c r="O1" s="57"/>
      <c r="P1"/>
    </row>
    <row r="2" spans="1:17" x14ac:dyDescent="0.25">
      <c r="C2"/>
      <c r="D2"/>
      <c r="E2"/>
      <c r="F2"/>
      <c r="G2" s="57"/>
      <c r="H2" s="57"/>
      <c r="I2"/>
      <c r="J2"/>
      <c r="K2" s="57"/>
      <c r="L2"/>
      <c r="M2" s="57"/>
      <c r="N2"/>
      <c r="O2" s="57"/>
      <c r="P2"/>
    </row>
    <row r="3" spans="1:17" x14ac:dyDescent="0.25">
      <c r="C3"/>
      <c r="D3"/>
      <c r="E3"/>
      <c r="F3"/>
      <c r="G3" s="57"/>
      <c r="H3" s="57"/>
      <c r="I3"/>
      <c r="J3"/>
      <c r="K3" s="57"/>
      <c r="L3"/>
      <c r="M3" s="57"/>
      <c r="N3"/>
      <c r="O3" s="57"/>
      <c r="P3"/>
    </row>
    <row r="4" spans="1:17" ht="15" customHeight="1" x14ac:dyDescent="0.25">
      <c r="B4" s="63"/>
      <c r="C4" s="63"/>
      <c r="D4" s="63"/>
      <c r="E4" s="63"/>
      <c r="F4" s="63"/>
      <c r="G4" s="80"/>
      <c r="H4" s="80"/>
      <c r="I4" s="63"/>
      <c r="J4" s="70"/>
      <c r="K4" s="70"/>
      <c r="L4" s="70"/>
      <c r="M4" s="70"/>
      <c r="N4" s="70"/>
      <c r="O4" s="70"/>
      <c r="P4" s="70"/>
      <c r="Q4" s="70"/>
    </row>
    <row r="5" spans="1:17" ht="47.25" customHeight="1" x14ac:dyDescent="0.25">
      <c r="B5" s="116"/>
      <c r="C5" s="282" t="s">
        <v>542</v>
      </c>
      <c r="D5" s="282"/>
      <c r="E5" s="282"/>
      <c r="F5" s="282"/>
      <c r="G5" s="282"/>
      <c r="H5" s="282"/>
      <c r="I5" s="64"/>
      <c r="J5" s="113"/>
      <c r="K5" s="252" t="s">
        <v>543</v>
      </c>
      <c r="L5" s="252"/>
      <c r="M5" s="252"/>
      <c r="N5" s="252"/>
      <c r="O5" s="252"/>
      <c r="P5" s="252"/>
      <c r="Q5" s="113"/>
    </row>
    <row r="6" spans="1:17" ht="15" customHeight="1" x14ac:dyDescent="0.25">
      <c r="B6" s="57"/>
      <c r="C6" s="273" t="s">
        <v>29</v>
      </c>
      <c r="D6" s="273"/>
      <c r="E6" s="273"/>
      <c r="F6" s="273"/>
      <c r="G6" s="273"/>
      <c r="H6" s="273"/>
      <c r="J6" s="117"/>
      <c r="K6" s="273" t="s">
        <v>29</v>
      </c>
      <c r="L6" s="273"/>
      <c r="M6" s="273"/>
      <c r="N6" s="273"/>
      <c r="O6" s="273"/>
      <c r="P6" s="273"/>
      <c r="Q6" s="70"/>
    </row>
    <row r="7" spans="1:17" s="57" customFormat="1" ht="15" customHeight="1" x14ac:dyDescent="0.25">
      <c r="C7" s="287" t="s">
        <v>11</v>
      </c>
      <c r="D7" s="288"/>
      <c r="E7" s="287" t="s">
        <v>12</v>
      </c>
      <c r="F7" s="288"/>
      <c r="G7" s="284" t="s">
        <v>17</v>
      </c>
      <c r="H7" s="284"/>
      <c r="I7" s="53"/>
      <c r="J7" s="53"/>
      <c r="K7" s="283" t="s">
        <v>11</v>
      </c>
      <c r="L7" s="283"/>
      <c r="M7" s="283" t="s">
        <v>12</v>
      </c>
      <c r="N7" s="283"/>
      <c r="O7" s="284" t="s">
        <v>17</v>
      </c>
      <c r="P7" s="284"/>
      <c r="Q7" s="67"/>
    </row>
    <row r="8" spans="1:17" ht="45" x14ac:dyDescent="0.25">
      <c r="B8" s="112" t="s">
        <v>49</v>
      </c>
      <c r="C8" s="118" t="s">
        <v>537</v>
      </c>
      <c r="D8" s="118" t="s">
        <v>538</v>
      </c>
      <c r="E8" s="118" t="s">
        <v>537</v>
      </c>
      <c r="F8" s="118" t="s">
        <v>538</v>
      </c>
      <c r="G8" s="118" t="s">
        <v>537</v>
      </c>
      <c r="H8" s="118" t="s">
        <v>538</v>
      </c>
      <c r="J8" s="119" t="s">
        <v>49</v>
      </c>
      <c r="K8" s="118" t="s">
        <v>537</v>
      </c>
      <c r="L8" s="118" t="s">
        <v>538</v>
      </c>
      <c r="M8" s="118" t="s">
        <v>537</v>
      </c>
      <c r="N8" s="118" t="s">
        <v>538</v>
      </c>
      <c r="O8" s="118" t="s">
        <v>537</v>
      </c>
      <c r="P8" s="118" t="s">
        <v>538</v>
      </c>
      <c r="Q8" s="67"/>
    </row>
    <row r="9" spans="1:17" x14ac:dyDescent="0.25">
      <c r="B9" s="83">
        <v>0</v>
      </c>
      <c r="C9" s="62">
        <f>(1-(D9*$E$30))/$D$30</f>
        <v>1</v>
      </c>
      <c r="D9" s="62">
        <v>1</v>
      </c>
      <c r="E9" s="62">
        <f t="shared" ref="E9:E24" si="0">(1-(F9*$G$30))/$F$30</f>
        <v>1</v>
      </c>
      <c r="F9" s="62">
        <v>1</v>
      </c>
      <c r="G9" s="111">
        <f t="shared" ref="G9:G24" si="1">(C9*$D$34)+(E9*$E$34)</f>
        <v>1</v>
      </c>
      <c r="H9" s="111">
        <f t="shared" ref="H9:H24" si="2">(D9*$D$34)+(F9*$E$34)</f>
        <v>1</v>
      </c>
      <c r="J9" s="120">
        <v>0</v>
      </c>
      <c r="K9" s="78">
        <v>1</v>
      </c>
      <c r="L9" s="78">
        <v>1</v>
      </c>
      <c r="M9" s="78">
        <v>1</v>
      </c>
      <c r="N9" s="78">
        <v>1</v>
      </c>
      <c r="O9" s="78">
        <v>1</v>
      </c>
      <c r="P9" s="78">
        <v>1</v>
      </c>
      <c r="Q9" s="4"/>
    </row>
    <row r="10" spans="1:17" x14ac:dyDescent="0.25">
      <c r="B10" s="83">
        <v>2</v>
      </c>
      <c r="C10" s="62">
        <f>(1-(D10*$E$30))/$D$30</f>
        <v>1.0520382165605096</v>
      </c>
      <c r="D10" s="62">
        <v>0.81</v>
      </c>
      <c r="E10" s="62">
        <f t="shared" si="0"/>
        <v>1.0494680851063829</v>
      </c>
      <c r="F10" s="62">
        <v>0.85</v>
      </c>
      <c r="G10" s="111">
        <f>(C10*$D$34)+(E10*$E$34)</f>
        <v>1.0507788521479875</v>
      </c>
      <c r="H10" s="111">
        <f t="shared" si="2"/>
        <v>0.8296</v>
      </c>
      <c r="J10" s="121">
        <v>1</v>
      </c>
      <c r="K10" s="111">
        <v>1.0269747151703399</v>
      </c>
      <c r="L10" s="32">
        <v>0.90158042601689503</v>
      </c>
      <c r="M10" s="32">
        <v>1.0249925050224999</v>
      </c>
      <c r="N10" s="32">
        <v>0.92376681695598295</v>
      </c>
      <c r="O10" s="111">
        <f>(K10*$D$34)+(M10*$E$34)</f>
        <v>1.0260034321978981</v>
      </c>
      <c r="P10" s="111">
        <f t="shared" ref="P10:P39" si="3">(L10*$D$34)+(N10*$E$34)</f>
        <v>0.91245175757704811</v>
      </c>
      <c r="Q10" s="4"/>
    </row>
    <row r="11" spans="1:17" x14ac:dyDescent="0.25">
      <c r="B11" s="83">
        <v>4</v>
      </c>
      <c r="C11" s="62">
        <f t="shared" ref="C11:C24" si="4">(1-(D11*$E$30))/$D$30</f>
        <v>1.0931210191082801</v>
      </c>
      <c r="D11" s="62">
        <v>0.66</v>
      </c>
      <c r="E11" s="62">
        <f t="shared" si="0"/>
        <v>1.0956382978723405</v>
      </c>
      <c r="F11" s="62">
        <v>0.71</v>
      </c>
      <c r="G11" s="111">
        <f t="shared" si="1"/>
        <v>1.0943544857026697</v>
      </c>
      <c r="H11" s="111">
        <f t="shared" si="2"/>
        <v>0.6845</v>
      </c>
      <c r="J11" s="121">
        <v>2</v>
      </c>
      <c r="K11" s="111">
        <v>1.052</v>
      </c>
      <c r="L11" s="32">
        <v>0.81000000000000505</v>
      </c>
      <c r="M11" s="32">
        <v>1.04918983451068</v>
      </c>
      <c r="N11" s="32">
        <v>0.85031939921532995</v>
      </c>
      <c r="O11" s="111">
        <f>(K11*$D$34)+(M11*$E$34)</f>
        <v>1.0506230189102332</v>
      </c>
      <c r="P11" s="111">
        <f t="shared" si="3"/>
        <v>0.82975650561551428</v>
      </c>
      <c r="Q11" s="4"/>
    </row>
    <row r="12" spans="1:17" x14ac:dyDescent="0.25">
      <c r="B12" s="83">
        <v>6</v>
      </c>
      <c r="C12" s="62">
        <f t="shared" si="4"/>
        <v>1.1287261146496814</v>
      </c>
      <c r="D12" s="62">
        <v>0.53</v>
      </c>
      <c r="E12" s="62">
        <f t="shared" si="0"/>
        <v>1.1352127659574467</v>
      </c>
      <c r="F12" s="62">
        <v>0.59</v>
      </c>
      <c r="G12" s="111">
        <f t="shared" si="1"/>
        <v>1.1319045737904863</v>
      </c>
      <c r="H12" s="111">
        <f t="shared" si="2"/>
        <v>0.55940000000000001</v>
      </c>
      <c r="J12" s="121">
        <v>3</v>
      </c>
      <c r="K12" s="111">
        <v>1.0737245877105499</v>
      </c>
      <c r="L12" s="32">
        <v>0.73027521779277504</v>
      </c>
      <c r="M12" s="32">
        <v>1.07268763158775</v>
      </c>
      <c r="N12" s="32">
        <v>0.77932427653608904</v>
      </c>
      <c r="O12" s="111">
        <f t="shared" ref="O12:O39" si="5">(K12*$D$34)+(M12*$E$34)</f>
        <v>1.073216479210378</v>
      </c>
      <c r="P12" s="111">
        <f t="shared" si="3"/>
        <v>0.75430925657699888</v>
      </c>
      <c r="Q12" s="4"/>
    </row>
    <row r="13" spans="1:17" x14ac:dyDescent="0.25">
      <c r="B13" s="83">
        <v>8</v>
      </c>
      <c r="C13" s="62">
        <f t="shared" si="4"/>
        <v>1.1643312101910828</v>
      </c>
      <c r="D13" s="62">
        <v>0.4</v>
      </c>
      <c r="E13" s="62">
        <f t="shared" si="0"/>
        <v>1.1714893617021276</v>
      </c>
      <c r="F13" s="62">
        <v>0.48</v>
      </c>
      <c r="G13" s="111">
        <f t="shared" si="1"/>
        <v>1.1678387044314946</v>
      </c>
      <c r="H13" s="111">
        <f t="shared" si="2"/>
        <v>0.43920000000000003</v>
      </c>
      <c r="J13" s="121">
        <v>4</v>
      </c>
      <c r="K13" s="111">
        <v>1.093</v>
      </c>
      <c r="L13" s="32">
        <v>0.66</v>
      </c>
      <c r="M13" s="32">
        <v>1.09503028162022</v>
      </c>
      <c r="N13" s="32">
        <v>0.71181408419482295</v>
      </c>
      <c r="O13" s="111">
        <f t="shared" si="5"/>
        <v>1.0939948379939077</v>
      </c>
      <c r="P13" s="111">
        <f t="shared" si="3"/>
        <v>0.68538890125546326</v>
      </c>
      <c r="Q13" s="4"/>
    </row>
    <row r="14" spans="1:17" x14ac:dyDescent="0.25">
      <c r="B14" s="83">
        <v>10</v>
      </c>
      <c r="C14" s="62">
        <f t="shared" si="4"/>
        <v>1.1917197452229298</v>
      </c>
      <c r="D14" s="62">
        <v>0.3</v>
      </c>
      <c r="E14" s="62">
        <f t="shared" si="0"/>
        <v>1.2011702127659574</v>
      </c>
      <c r="F14" s="62">
        <v>0.39</v>
      </c>
      <c r="G14" s="111">
        <f t="shared" si="1"/>
        <v>1.1963504743190132</v>
      </c>
      <c r="H14" s="111">
        <f t="shared" si="2"/>
        <v>0.34409999999999996</v>
      </c>
      <c r="J14" s="121">
        <v>5</v>
      </c>
      <c r="K14" s="111">
        <v>1.1111269339874701</v>
      </c>
      <c r="L14" s="32">
        <v>0.59481870281201799</v>
      </c>
      <c r="M14" s="32">
        <v>1.1158584167143999</v>
      </c>
      <c r="N14" s="32">
        <v>0.648532718651877</v>
      </c>
      <c r="O14" s="111">
        <f t="shared" si="5"/>
        <v>1.1134453605236656</v>
      </c>
      <c r="P14" s="111">
        <f t="shared" si="3"/>
        <v>0.62113857057354882</v>
      </c>
      <c r="Q14" s="4"/>
    </row>
    <row r="15" spans="1:17" x14ac:dyDescent="0.25">
      <c r="B15" s="83">
        <v>12</v>
      </c>
      <c r="C15" s="62">
        <f t="shared" si="4"/>
        <v>1.2163694267515923</v>
      </c>
      <c r="D15" s="62">
        <v>0.21</v>
      </c>
      <c r="E15" s="62">
        <f t="shared" si="0"/>
        <v>1.2308510638297872</v>
      </c>
      <c r="F15" s="62">
        <v>0.3</v>
      </c>
      <c r="G15" s="111">
        <f t="shared" si="1"/>
        <v>1.2234654289199078</v>
      </c>
      <c r="H15" s="111">
        <f t="shared" si="2"/>
        <v>0.25409999999999999</v>
      </c>
      <c r="J15" s="121">
        <v>6</v>
      </c>
      <c r="K15" s="111">
        <v>1.129</v>
      </c>
      <c r="L15" s="32">
        <v>0.52999999999999403</v>
      </c>
      <c r="M15" s="32">
        <v>1.13529149469101</v>
      </c>
      <c r="N15" s="32">
        <v>0.58924235455551099</v>
      </c>
      <c r="O15" s="111">
        <f t="shared" si="5"/>
        <v>1.132082832398595</v>
      </c>
      <c r="P15" s="111">
        <f t="shared" si="3"/>
        <v>0.5590287537321974</v>
      </c>
      <c r="Q15" s="4"/>
    </row>
    <row r="16" spans="1:17" x14ac:dyDescent="0.25">
      <c r="B16" s="83">
        <v>14</v>
      </c>
      <c r="C16" s="62">
        <f t="shared" si="4"/>
        <v>1.2355414012738852</v>
      </c>
      <c r="D16" s="62">
        <v>0.14000000000000001</v>
      </c>
      <c r="E16" s="62">
        <f t="shared" si="0"/>
        <v>1.253936170212766</v>
      </c>
      <c r="F16" s="62">
        <v>0.23</v>
      </c>
      <c r="G16" s="111">
        <f t="shared" si="1"/>
        <v>1.2445548380539369</v>
      </c>
      <c r="H16" s="111">
        <f t="shared" si="2"/>
        <v>0.18410000000000001</v>
      </c>
      <c r="J16" s="121">
        <v>7</v>
      </c>
      <c r="K16" s="111">
        <v>1.1470176763395601</v>
      </c>
      <c r="L16" s="32">
        <v>0.46294997095913998</v>
      </c>
      <c r="M16" s="32">
        <v>1.1535325254493201</v>
      </c>
      <c r="N16" s="32">
        <v>0.53356271750583095</v>
      </c>
      <c r="O16" s="111">
        <f t="shared" si="5"/>
        <v>1.1502099524033425</v>
      </c>
      <c r="P16" s="111">
        <f t="shared" si="3"/>
        <v>0.49755021676701855</v>
      </c>
      <c r="Q16" s="4"/>
    </row>
    <row r="17" spans="2:25" x14ac:dyDescent="0.25">
      <c r="B17" s="83">
        <v>16</v>
      </c>
      <c r="C17" s="62">
        <f t="shared" si="4"/>
        <v>1.2506050955414012</v>
      </c>
      <c r="D17" s="62">
        <v>8.5000000000000006E-2</v>
      </c>
      <c r="E17" s="62">
        <f t="shared" si="0"/>
        <v>1.2737234042553192</v>
      </c>
      <c r="F17" s="62">
        <v>0.17</v>
      </c>
      <c r="G17" s="111">
        <f t="shared" si="1"/>
        <v>1.261933066811221</v>
      </c>
      <c r="H17" s="111">
        <f t="shared" si="2"/>
        <v>0.12665000000000001</v>
      </c>
      <c r="J17" s="121">
        <v>8</v>
      </c>
      <c r="K17" s="111">
        <v>1.1639999999999999</v>
      </c>
      <c r="L17" s="32">
        <v>0.40000000000000702</v>
      </c>
      <c r="M17" s="32">
        <v>1.1706399014885001</v>
      </c>
      <c r="N17" s="32">
        <v>0.48152545872240599</v>
      </c>
      <c r="O17" s="111">
        <f t="shared" si="5"/>
        <v>1.167253551729365</v>
      </c>
      <c r="P17" s="111">
        <f t="shared" si="3"/>
        <v>0.43994747477398255</v>
      </c>
      <c r="Q17" s="4"/>
    </row>
    <row r="18" spans="2:25" x14ac:dyDescent="0.25">
      <c r="B18" s="83">
        <v>18</v>
      </c>
      <c r="C18" s="62">
        <f t="shared" si="4"/>
        <v>1.26156050955414</v>
      </c>
      <c r="D18" s="62">
        <v>4.4999999999999998E-2</v>
      </c>
      <c r="E18" s="62">
        <f t="shared" si="0"/>
        <v>1.2935106382978723</v>
      </c>
      <c r="F18" s="62">
        <v>0.11</v>
      </c>
      <c r="G18" s="111">
        <f t="shared" si="1"/>
        <v>1.2772160726385686</v>
      </c>
      <c r="H18" s="111">
        <f t="shared" si="2"/>
        <v>7.6850000000000002E-2</v>
      </c>
      <c r="J18" s="121">
        <v>9</v>
      </c>
      <c r="K18" s="111">
        <v>1.1788023606542799</v>
      </c>
      <c r="L18" s="32">
        <v>0.347131413351426</v>
      </c>
      <c r="M18" s="32">
        <v>1.1866804852514301</v>
      </c>
      <c r="N18" s="32">
        <v>0.43305829961268499</v>
      </c>
      <c r="O18" s="111">
        <f t="shared" si="5"/>
        <v>1.1826626417068835</v>
      </c>
      <c r="P18" s="111">
        <f t="shared" si="3"/>
        <v>0.38923558761944288</v>
      </c>
      <c r="Q18" s="4"/>
    </row>
    <row r="19" spans="2:25" x14ac:dyDescent="0.25">
      <c r="B19" s="83">
        <v>20</v>
      </c>
      <c r="C19" s="62">
        <f t="shared" si="4"/>
        <v>1.2684076433121019</v>
      </c>
      <c r="D19" s="62">
        <v>0.02</v>
      </c>
      <c r="E19" s="62">
        <f t="shared" si="0"/>
        <v>1.3067021276595745</v>
      </c>
      <c r="F19" s="62">
        <v>7.0000000000000007E-2</v>
      </c>
      <c r="G19" s="111">
        <f t="shared" si="1"/>
        <v>1.2871719406423634</v>
      </c>
      <c r="H19" s="111">
        <f t="shared" si="2"/>
        <v>4.4500000000000005E-2</v>
      </c>
      <c r="J19" s="121">
        <v>10</v>
      </c>
      <c r="K19" s="111">
        <v>1.1919999999999999</v>
      </c>
      <c r="L19" s="32">
        <v>0.29999999999999499</v>
      </c>
      <c r="M19" s="32">
        <v>1.2018996363561201</v>
      </c>
      <c r="N19" s="32">
        <v>0.38726131671618202</v>
      </c>
      <c r="O19" s="111">
        <f t="shared" si="5"/>
        <v>1.1968508218144989</v>
      </c>
      <c r="P19" s="111">
        <f t="shared" si="3"/>
        <v>0.34275804519092662</v>
      </c>
      <c r="Q19" s="4"/>
    </row>
    <row r="20" spans="2:25" x14ac:dyDescent="0.25">
      <c r="B20" s="83">
        <v>22</v>
      </c>
      <c r="C20" s="62">
        <f t="shared" si="4"/>
        <v>1.2711464968152866</v>
      </c>
      <c r="D20" s="62">
        <v>0.01</v>
      </c>
      <c r="E20" s="62">
        <f t="shared" si="0"/>
        <v>1.3165957446808509</v>
      </c>
      <c r="F20" s="62">
        <v>0.04</v>
      </c>
      <c r="G20" s="111">
        <f t="shared" si="1"/>
        <v>1.2934166282694131</v>
      </c>
      <c r="H20" s="111">
        <f t="shared" si="2"/>
        <v>2.47E-2</v>
      </c>
      <c r="J20" s="121">
        <v>11</v>
      </c>
      <c r="K20" s="111">
        <v>1.20439788104331</v>
      </c>
      <c r="L20" s="32">
        <v>0.253524375635162</v>
      </c>
      <c r="M20" s="32">
        <v>1.2164761808653599</v>
      </c>
      <c r="N20" s="32">
        <v>0.34339862680963301</v>
      </c>
      <c r="O20" s="111">
        <f t="shared" si="5"/>
        <v>1.2103162479561145</v>
      </c>
      <c r="P20" s="111">
        <f t="shared" si="3"/>
        <v>0.2975627587106528</v>
      </c>
      <c r="Q20" s="4"/>
    </row>
    <row r="21" spans="2:25" x14ac:dyDescent="0.25">
      <c r="B21" s="83">
        <v>24</v>
      </c>
      <c r="C21" s="62">
        <f t="shared" si="4"/>
        <v>1.2738853503184713</v>
      </c>
      <c r="D21" s="62">
        <v>0</v>
      </c>
      <c r="E21" s="62">
        <f t="shared" si="0"/>
        <v>1.3231914893617023</v>
      </c>
      <c r="F21" s="62">
        <v>0.02</v>
      </c>
      <c r="G21" s="111">
        <f t="shared" si="1"/>
        <v>1.2980453584496545</v>
      </c>
      <c r="H21" s="111">
        <f t="shared" si="2"/>
        <v>9.7999999999999997E-3</v>
      </c>
      <c r="J21" s="121">
        <v>12</v>
      </c>
      <c r="K21" s="111">
        <v>1.216</v>
      </c>
      <c r="L21" s="32">
        <v>0.21000000000000299</v>
      </c>
      <c r="M21" s="32">
        <v>1.2301443134458701</v>
      </c>
      <c r="N21" s="32">
        <v>0.30221815248659001</v>
      </c>
      <c r="O21" s="111">
        <f t="shared" si="5"/>
        <v>1.2229307135884764</v>
      </c>
      <c r="P21" s="111">
        <f t="shared" si="3"/>
        <v>0.25518689471843059</v>
      </c>
      <c r="Q21" s="4"/>
    </row>
    <row r="22" spans="2:25" x14ac:dyDescent="0.25">
      <c r="B22" s="83">
        <v>26</v>
      </c>
      <c r="C22" s="62">
        <f t="shared" si="4"/>
        <v>1.2738853503184713</v>
      </c>
      <c r="D22" s="62">
        <v>0</v>
      </c>
      <c r="E22" s="62">
        <f t="shared" si="0"/>
        <v>1.3264893617021276</v>
      </c>
      <c r="F22" s="62">
        <v>0.01</v>
      </c>
      <c r="G22" s="111">
        <f t="shared" si="1"/>
        <v>1.2996613158964627</v>
      </c>
      <c r="H22" s="111">
        <f t="shared" si="2"/>
        <v>4.8999999999999998E-3</v>
      </c>
      <c r="J22" s="121">
        <v>13</v>
      </c>
      <c r="K22" s="111">
        <v>1.2266061151725001</v>
      </c>
      <c r="L22" s="32">
        <v>0.172521084107921</v>
      </c>
      <c r="M22" s="32">
        <v>1.24263275133964</v>
      </c>
      <c r="N22" s="32">
        <v>0.26453840762035602</v>
      </c>
      <c r="O22" s="111">
        <f t="shared" si="5"/>
        <v>1.2344591668943985</v>
      </c>
      <c r="P22" s="111">
        <f t="shared" si="3"/>
        <v>0.21760957262901415</v>
      </c>
      <c r="Q22" s="4"/>
    </row>
    <row r="23" spans="2:25" x14ac:dyDescent="0.25">
      <c r="B23" s="83">
        <v>28</v>
      </c>
      <c r="C23" s="62">
        <f t="shared" si="4"/>
        <v>1.2738853503184713</v>
      </c>
      <c r="D23" s="62">
        <v>0</v>
      </c>
      <c r="E23" s="62">
        <f t="shared" si="0"/>
        <v>1.3297872340425532</v>
      </c>
      <c r="F23" s="62">
        <v>0</v>
      </c>
      <c r="G23" s="111">
        <f t="shared" si="1"/>
        <v>1.3012772733432714</v>
      </c>
      <c r="H23" s="111">
        <f t="shared" si="2"/>
        <v>0</v>
      </c>
      <c r="J23" s="121">
        <v>14</v>
      </c>
      <c r="K23" s="111">
        <v>1.236</v>
      </c>
      <c r="L23" s="32">
        <v>0.13999999999999899</v>
      </c>
      <c r="M23" s="32">
        <v>1.2540929334856701</v>
      </c>
      <c r="N23" s="32">
        <v>0.22997646538642899</v>
      </c>
      <c r="O23" s="111">
        <f t="shared" si="5"/>
        <v>1.2448655374079785</v>
      </c>
      <c r="P23" s="111">
        <f t="shared" si="3"/>
        <v>0.1840884680393497</v>
      </c>
      <c r="Q23" s="4"/>
    </row>
    <row r="24" spans="2:25" x14ac:dyDescent="0.25">
      <c r="B24" s="83">
        <v>30</v>
      </c>
      <c r="C24" s="62">
        <f t="shared" si="4"/>
        <v>1.2738853503184713</v>
      </c>
      <c r="D24" s="62">
        <v>0</v>
      </c>
      <c r="E24" s="62">
        <f t="shared" si="0"/>
        <v>1.3297872340425532</v>
      </c>
      <c r="F24" s="62">
        <v>0</v>
      </c>
      <c r="G24" s="111">
        <f t="shared" si="1"/>
        <v>1.3012772733432714</v>
      </c>
      <c r="H24" s="111">
        <f t="shared" si="2"/>
        <v>0</v>
      </c>
      <c r="J24" s="121">
        <v>15</v>
      </c>
      <c r="K24" s="111">
        <v>1.24405265826671</v>
      </c>
      <c r="L24" s="32">
        <v>0.110766287933157</v>
      </c>
      <c r="M24" s="32">
        <v>1.2647705069761499</v>
      </c>
      <c r="N24" s="32">
        <v>0.197852222381008</v>
      </c>
      <c r="O24" s="111">
        <f t="shared" si="5"/>
        <v>1.2542044041343354</v>
      </c>
      <c r="P24" s="111">
        <f t="shared" si="3"/>
        <v>0.15343839581260399</v>
      </c>
      <c r="Q24" s="4"/>
    </row>
    <row r="25" spans="2:25" x14ac:dyDescent="0.25">
      <c r="B25" s="4"/>
      <c r="C25" s="66"/>
      <c r="D25" s="66"/>
      <c r="E25" s="122"/>
      <c r="F25" s="66"/>
      <c r="G25" s="66"/>
      <c r="H25" s="66"/>
      <c r="J25" s="121">
        <v>16</v>
      </c>
      <c r="K25" s="111">
        <v>1.2509999999999999</v>
      </c>
      <c r="L25" s="32">
        <v>8.5000000000000395E-2</v>
      </c>
      <c r="M25" s="32">
        <v>1.27486522981901</v>
      </c>
      <c r="N25" s="32">
        <v>0.16749830958092099</v>
      </c>
      <c r="O25" s="111">
        <f t="shared" si="5"/>
        <v>1.2626939626113147</v>
      </c>
      <c r="P25" s="111">
        <f t="shared" si="3"/>
        <v>0.12542417169465148</v>
      </c>
      <c r="Q25" s="4"/>
    </row>
    <row r="26" spans="2:25" x14ac:dyDescent="0.25">
      <c r="B26" s="57"/>
      <c r="J26" s="121">
        <v>17</v>
      </c>
      <c r="K26" s="111">
        <v>1.2570582517606801</v>
      </c>
      <c r="L26" s="32">
        <v>6.3163764159450506E-2</v>
      </c>
      <c r="M26" s="32">
        <v>1.28445857537584</v>
      </c>
      <c r="N26" s="32">
        <v>0.13858911796620199</v>
      </c>
      <c r="O26" s="111">
        <f t="shared" si="5"/>
        <v>1.2704844103321085</v>
      </c>
      <c r="P26" s="111">
        <f t="shared" si="3"/>
        <v>0.10012218752475874</v>
      </c>
      <c r="Q26" s="4"/>
    </row>
    <row r="27" spans="2:25" x14ac:dyDescent="0.25">
      <c r="B27" s="2" t="s">
        <v>53</v>
      </c>
      <c r="C27" s="100"/>
      <c r="D27" s="66"/>
      <c r="J27" s="121">
        <v>18</v>
      </c>
      <c r="K27" s="111">
        <v>1.262</v>
      </c>
      <c r="L27" s="32">
        <v>4.4999999999999298E-2</v>
      </c>
      <c r="M27" s="32">
        <v>1.2932047675071101</v>
      </c>
      <c r="N27" s="32">
        <v>0.11215334414909001</v>
      </c>
      <c r="O27" s="111">
        <f t="shared" si="5"/>
        <v>1.277290336078484</v>
      </c>
      <c r="P27" s="111">
        <f t="shared" si="3"/>
        <v>7.7905138633053747E-2</v>
      </c>
      <c r="Q27" s="4"/>
      <c r="R27" s="267" t="s">
        <v>670</v>
      </c>
      <c r="S27" s="267"/>
      <c r="T27" s="267"/>
      <c r="U27" s="267"/>
      <c r="V27" s="267"/>
      <c r="W27" s="267"/>
      <c r="X27" s="267"/>
      <c r="Y27" s="267"/>
    </row>
    <row r="28" spans="2:25" x14ac:dyDescent="0.25">
      <c r="B28" s="57"/>
      <c r="D28" s="285" t="s">
        <v>11</v>
      </c>
      <c r="E28" s="286"/>
      <c r="F28" s="285" t="s">
        <v>12</v>
      </c>
      <c r="G28" s="285"/>
      <c r="J28" s="121">
        <v>19</v>
      </c>
      <c r="K28" s="111">
        <v>1.26558933469058</v>
      </c>
      <c r="L28" s="32">
        <v>3.03286554290409E-2</v>
      </c>
      <c r="M28" s="32">
        <v>1.3007494473274299</v>
      </c>
      <c r="N28" s="32">
        <v>8.9266675551086402E-2</v>
      </c>
      <c r="O28" s="111">
        <f t="shared" si="5"/>
        <v>1.2828177898826365</v>
      </c>
      <c r="P28" s="111">
        <f t="shared" si="3"/>
        <v>5.9208285288843199E-2</v>
      </c>
      <c r="Q28" s="4"/>
      <c r="R28" s="267"/>
      <c r="S28" s="267"/>
      <c r="T28" s="267"/>
      <c r="U28" s="267"/>
      <c r="V28" s="267"/>
      <c r="W28" s="267"/>
      <c r="X28" s="267"/>
      <c r="Y28" s="267"/>
    </row>
    <row r="29" spans="2:25" x14ac:dyDescent="0.25">
      <c r="B29" s="57"/>
      <c r="D29" s="121" t="s">
        <v>15</v>
      </c>
      <c r="E29" s="121" t="s">
        <v>23</v>
      </c>
      <c r="F29" s="123" t="s">
        <v>15</v>
      </c>
      <c r="G29" s="123" t="s">
        <v>23</v>
      </c>
      <c r="J29" s="121">
        <v>20</v>
      </c>
      <c r="K29" s="111">
        <v>1.268</v>
      </c>
      <c r="L29" s="32">
        <v>2.00000000000022E-2</v>
      </c>
      <c r="M29" s="32">
        <v>1.30713117446896</v>
      </c>
      <c r="N29" s="32">
        <v>6.9838457198527604E-2</v>
      </c>
      <c r="O29" s="111">
        <f t="shared" si="5"/>
        <v>1.2871742754897904</v>
      </c>
      <c r="P29" s="111">
        <f t="shared" si="3"/>
        <v>4.4420844027279652E-2</v>
      </c>
      <c r="Q29" s="4"/>
    </row>
    <row r="30" spans="2:25" x14ac:dyDescent="0.25">
      <c r="B30" s="107" t="s">
        <v>29</v>
      </c>
      <c r="C30" s="99"/>
      <c r="D30" s="62">
        <f>1-E30</f>
        <v>0.78500000000000003</v>
      </c>
      <c r="E30" s="62">
        <v>0.215</v>
      </c>
      <c r="F30" s="62">
        <f>1-G30</f>
        <v>0.752</v>
      </c>
      <c r="G30" s="62">
        <v>0.248</v>
      </c>
      <c r="J30" s="121">
        <v>21</v>
      </c>
      <c r="K30" s="111">
        <v>1.2695844094769899</v>
      </c>
      <c r="L30" s="32">
        <v>1.42716141243899E-2</v>
      </c>
      <c r="M30" s="32">
        <v>1.31247042802985</v>
      </c>
      <c r="N30" s="32">
        <v>5.3508616189230702E-2</v>
      </c>
      <c r="O30" s="111">
        <f t="shared" si="5"/>
        <v>1.2905985585678912</v>
      </c>
      <c r="P30" s="111">
        <f t="shared" si="3"/>
        <v>3.349774513616189E-2</v>
      </c>
      <c r="Q30" s="4"/>
    </row>
    <row r="31" spans="2:25" x14ac:dyDescent="0.25">
      <c r="J31" s="121">
        <v>22</v>
      </c>
      <c r="K31" s="111">
        <v>1.2709999999999999</v>
      </c>
      <c r="L31" s="32">
        <v>9.9999999999967597E-3</v>
      </c>
      <c r="M31" s="32">
        <v>1.31682244645448</v>
      </c>
      <c r="N31" s="32">
        <v>4.0005750302092198E-2</v>
      </c>
      <c r="O31" s="111">
        <f t="shared" si="5"/>
        <v>1.293452998762695</v>
      </c>
      <c r="P31" s="111">
        <f t="shared" si="3"/>
        <v>2.4702817648023526E-2</v>
      </c>
      <c r="Q31" s="4"/>
    </row>
    <row r="32" spans="2:25" x14ac:dyDescent="0.25">
      <c r="B32" s="5" t="s">
        <v>51</v>
      </c>
      <c r="C32" s="100"/>
      <c r="J32" s="121">
        <v>23</v>
      </c>
      <c r="K32" s="111">
        <v>1.2726980274014601</v>
      </c>
      <c r="L32" s="32">
        <v>4.4598880733965696E-3</v>
      </c>
      <c r="M32" s="32">
        <v>1.3202480727496799</v>
      </c>
      <c r="N32" s="32">
        <v>2.90798564799612E-2</v>
      </c>
      <c r="O32" s="111">
        <f t="shared" si="5"/>
        <v>1.2959975496220877</v>
      </c>
      <c r="P32" s="111">
        <f t="shared" si="3"/>
        <v>1.6523672592613239E-2</v>
      </c>
      <c r="Q32" s="4"/>
    </row>
    <row r="33" spans="2:17" x14ac:dyDescent="0.25">
      <c r="B33" s="57"/>
      <c r="C33" s="100"/>
      <c r="D33" s="121" t="s">
        <v>11</v>
      </c>
      <c r="E33" s="62" t="s">
        <v>12</v>
      </c>
      <c r="F33" s="124"/>
      <c r="G33" s="124"/>
      <c r="J33" s="121">
        <v>24</v>
      </c>
      <c r="K33" s="111">
        <v>1.274</v>
      </c>
      <c r="L33" s="32">
        <v>2.8074060003796499E-15</v>
      </c>
      <c r="M33" s="32">
        <v>1.32289580882559</v>
      </c>
      <c r="N33" s="32">
        <v>2.0477857640417398E-2</v>
      </c>
      <c r="O33" s="111">
        <f t="shared" si="5"/>
        <v>1.2979589463245391</v>
      </c>
      <c r="P33" s="111">
        <f t="shared" si="3"/>
        <v>1.0034150243805957E-2</v>
      </c>
      <c r="Q33" s="4"/>
    </row>
    <row r="34" spans="2:17" x14ac:dyDescent="0.25">
      <c r="B34" s="57"/>
      <c r="C34" s="100"/>
      <c r="D34" s="121">
        <v>0.51</v>
      </c>
      <c r="E34" s="62">
        <v>0.49</v>
      </c>
      <c r="F34" s="124"/>
      <c r="G34" s="124"/>
      <c r="J34" s="121">
        <v>25</v>
      </c>
      <c r="K34" s="111">
        <v>1.2742484809171799</v>
      </c>
      <c r="L34" s="32">
        <v>0</v>
      </c>
      <c r="M34" s="32">
        <v>1.32494899832086</v>
      </c>
      <c r="N34" s="32">
        <v>1.38810640062001E-2</v>
      </c>
      <c r="O34" s="111">
        <f t="shared" si="5"/>
        <v>1.2990917344449833</v>
      </c>
      <c r="P34" s="111">
        <f t="shared" si="3"/>
        <v>6.8017213630380486E-3</v>
      </c>
      <c r="Q34" s="4"/>
    </row>
    <row r="35" spans="2:17" x14ac:dyDescent="0.25">
      <c r="B35" s="57"/>
      <c r="C35" s="100"/>
      <c r="D35" s="66"/>
      <c r="J35" s="121">
        <v>26</v>
      </c>
      <c r="K35" s="111">
        <v>1.274</v>
      </c>
      <c r="L35" s="32">
        <v>-1.59875774728355E-15</v>
      </c>
      <c r="M35" s="32">
        <v>1.32664269288464</v>
      </c>
      <c r="N35" s="32">
        <v>8.7114090459583394E-3</v>
      </c>
      <c r="O35" s="111">
        <f t="shared" si="5"/>
        <v>1.2997949195134737</v>
      </c>
      <c r="P35" s="111">
        <f t="shared" si="3"/>
        <v>4.2685904325187709E-3</v>
      </c>
      <c r="Q35" s="4"/>
    </row>
    <row r="36" spans="2:17" x14ac:dyDescent="0.25">
      <c r="B36" s="57"/>
      <c r="C36" s="100"/>
      <c r="D36" s="66"/>
      <c r="J36" s="121">
        <v>27</v>
      </c>
      <c r="K36" s="111">
        <v>1.27393304892982</v>
      </c>
      <c r="L36" s="32">
        <v>2.3477759851626E-4</v>
      </c>
      <c r="M36" s="32">
        <v>1.32814545487279</v>
      </c>
      <c r="N36" s="32">
        <v>4.5006139565644402E-3</v>
      </c>
      <c r="O36" s="111">
        <f t="shared" si="5"/>
        <v>1.3004971278418753</v>
      </c>
      <c r="P36" s="111">
        <f t="shared" si="3"/>
        <v>2.3250374139598684E-3</v>
      </c>
      <c r="Q36" s="4"/>
    </row>
    <row r="37" spans="2:17" x14ac:dyDescent="0.25">
      <c r="B37" s="57"/>
      <c r="C37" s="100"/>
      <c r="D37" s="66"/>
      <c r="J37" s="121">
        <v>28</v>
      </c>
      <c r="K37" s="111">
        <v>1.274</v>
      </c>
      <c r="L37" s="32">
        <v>3.9858405882471999E-16</v>
      </c>
      <c r="M37" s="32">
        <v>1.3293081814575101</v>
      </c>
      <c r="N37" s="32">
        <v>1.4789276018758E-3</v>
      </c>
      <c r="O37" s="111">
        <f t="shared" si="5"/>
        <v>1.3011010089141799</v>
      </c>
      <c r="P37" s="111">
        <f t="shared" si="3"/>
        <v>7.2467452491934521E-4</v>
      </c>
      <c r="Q37" s="4"/>
    </row>
    <row r="38" spans="2:17" x14ac:dyDescent="0.25">
      <c r="B38" s="57"/>
      <c r="C38" s="100"/>
      <c r="D38" s="66"/>
      <c r="J38" s="121">
        <v>29</v>
      </c>
      <c r="K38" s="111">
        <v>1.2740193233635499</v>
      </c>
      <c r="L38" s="32">
        <v>-7.7943976090720805E-5</v>
      </c>
      <c r="M38" s="32">
        <v>1.3299879075227501</v>
      </c>
      <c r="N38" s="32">
        <v>-1.4931324298903399E-4</v>
      </c>
      <c r="O38" s="111">
        <f t="shared" si="5"/>
        <v>1.3014439296015579</v>
      </c>
      <c r="P38" s="111">
        <f t="shared" si="3"/>
        <v>-1.1291491687089427E-4</v>
      </c>
      <c r="Q38" s="4"/>
    </row>
    <row r="39" spans="2:17" x14ac:dyDescent="0.25">
      <c r="C39" s="100"/>
      <c r="D39" s="66"/>
      <c r="J39" s="121">
        <v>30</v>
      </c>
      <c r="K39" s="111">
        <v>1.274</v>
      </c>
      <c r="L39" s="32">
        <v>-6.6295811244892904E-17</v>
      </c>
      <c r="M39" s="32">
        <v>1.33038388398326</v>
      </c>
      <c r="N39" s="32">
        <v>0</v>
      </c>
      <c r="O39" s="111">
        <f t="shared" si="5"/>
        <v>1.3016281031517973</v>
      </c>
      <c r="P39" s="111">
        <f t="shared" si="3"/>
        <v>-3.3810863734895384E-17</v>
      </c>
    </row>
    <row r="40" spans="2:17" x14ac:dyDescent="0.25">
      <c r="C40" s="100"/>
      <c r="D40" s="66"/>
    </row>
    <row r="41" spans="2:17" x14ac:dyDescent="0.25">
      <c r="C41" s="100"/>
      <c r="D41" s="66"/>
    </row>
    <row r="43" spans="2:17" x14ac:dyDescent="0.25">
      <c r="H43" s="125"/>
      <c r="I43" s="125"/>
    </row>
    <row r="48" spans="2:17" x14ac:dyDescent="0.25">
      <c r="H48" s="124"/>
    </row>
    <row r="49" spans="8:8" customFormat="1" x14ac:dyDescent="0.25">
      <c r="H49" s="124"/>
    </row>
  </sheetData>
  <customSheetViews>
    <customSheetView guid="{0E0958A0-CA27-4D51-A4B2-87E58FC98B30}">
      <selection activeCell="P39" sqref="J8:P39"/>
      <pageMargins left="0.7" right="0.7" top="0.75" bottom="0.75" header="0.3" footer="0.3"/>
    </customSheetView>
    <customSheetView guid="{A9D8DC52-F871-43AB-9FC4-781C7783690E}">
      <selection activeCell="P39" sqref="J8:P39"/>
      <pageMargins left="0.7" right="0.7" top="0.75" bottom="0.75" header="0.3" footer="0.3"/>
    </customSheetView>
    <customSheetView guid="{5F7B65FB-3629-484C-99F7-C769A18C2DDB}">
      <selection activeCell="P39" sqref="J8:P39"/>
      <pageMargins left="0.7" right="0.7" top="0.75" bottom="0.75" header="0.3" footer="0.3"/>
    </customSheetView>
  </customSheetViews>
  <mergeCells count="13">
    <mergeCell ref="R27:Y28"/>
    <mergeCell ref="C5:H5"/>
    <mergeCell ref="K5:P5"/>
    <mergeCell ref="K6:P6"/>
    <mergeCell ref="M7:N7"/>
    <mergeCell ref="O7:P7"/>
    <mergeCell ref="G7:H7"/>
    <mergeCell ref="C6:H6"/>
    <mergeCell ref="D28:E28"/>
    <mergeCell ref="F28:G28"/>
    <mergeCell ref="C7:D7"/>
    <mergeCell ref="E7:F7"/>
    <mergeCell ref="K7:L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topLeftCell="U1" zoomScaleNormal="100" workbookViewId="0">
      <selection activeCell="AO9" sqref="AO9:AP39"/>
    </sheetView>
  </sheetViews>
  <sheetFormatPr defaultRowHeight="15" x14ac:dyDescent="0.25"/>
  <cols>
    <col min="1" max="1" width="9.140625" style="57"/>
    <col min="2" max="2" width="9.28515625" style="57" bestFit="1" customWidth="1"/>
    <col min="3" max="3" width="6.85546875" style="57" customWidth="1"/>
    <col min="4" max="4" width="9.42578125" style="57" customWidth="1"/>
    <col min="5" max="5" width="10.85546875" style="57" bestFit="1" customWidth="1"/>
    <col min="6" max="7" width="7.28515625" style="57" customWidth="1"/>
    <col min="8" max="8" width="6.85546875" style="57" customWidth="1"/>
    <col min="9" max="9" width="7.42578125" style="57" bestFit="1" customWidth="1"/>
    <col min="10" max="10" width="8" style="57" bestFit="1" customWidth="1"/>
    <col min="11" max="13" width="8" style="57" customWidth="1"/>
    <col min="14" max="14" width="7.7109375" style="57" customWidth="1"/>
    <col min="15" max="26" width="8" style="57" customWidth="1"/>
    <col min="27" max="28" width="8" style="57" bestFit="1" customWidth="1"/>
    <col min="29" max="29" width="6.42578125" style="57" bestFit="1" customWidth="1"/>
    <col min="30" max="30" width="7" style="57" bestFit="1" customWidth="1"/>
    <col min="31" max="32" width="7" style="57" customWidth="1"/>
    <col min="33" max="33" width="6.42578125" style="57" bestFit="1" customWidth="1"/>
    <col min="34" max="34" width="7" style="57" bestFit="1" customWidth="1"/>
    <col min="35" max="35" width="6.5703125" style="57" customWidth="1"/>
    <col min="36" max="36" width="7.7109375" style="57" customWidth="1"/>
    <col min="37" max="37" width="7.28515625" style="22" bestFit="1" customWidth="1"/>
    <col min="38" max="39" width="7.28515625" style="22" customWidth="1"/>
    <col min="40" max="40" width="9.28515625" style="22" customWidth="1"/>
    <col min="41" max="43" width="7.28515625" style="22" customWidth="1"/>
    <col min="44" max="44" width="12.85546875" style="57" bestFit="1" customWidth="1"/>
    <col min="45" max="45" width="10" style="57" bestFit="1" customWidth="1"/>
    <col min="46" max="46" width="10" style="57" customWidth="1"/>
    <col min="47" max="50" width="9.140625" style="57"/>
    <col min="51" max="51" width="10" style="57" bestFit="1" customWidth="1"/>
    <col min="52" max="52" width="8.7109375" style="57" customWidth="1"/>
    <col min="53" max="16384" width="9.140625" style="57"/>
  </cols>
  <sheetData>
    <row r="1" spans="1:43" ht="18.75" x14ac:dyDescent="0.3">
      <c r="A1" s="1" t="s">
        <v>112</v>
      </c>
    </row>
    <row r="3" spans="1:43" x14ac:dyDescent="0.25">
      <c r="Y3" s="70"/>
      <c r="Z3" s="70"/>
      <c r="AQ3" s="68"/>
    </row>
    <row r="4" spans="1:43" ht="15.75" customHeight="1" x14ac:dyDescent="0.25">
      <c r="B4" s="296" t="s">
        <v>544</v>
      </c>
      <c r="C4" s="296"/>
      <c r="D4" s="296"/>
      <c r="E4" s="296"/>
      <c r="F4" s="296"/>
      <c r="G4" s="296"/>
      <c r="H4" s="296"/>
      <c r="I4" s="296"/>
      <c r="J4" s="296"/>
      <c r="K4" s="296"/>
      <c r="L4" s="296"/>
      <c r="M4" s="296"/>
      <c r="N4" s="296"/>
      <c r="O4" s="296"/>
      <c r="P4" s="296"/>
      <c r="Q4" s="296"/>
      <c r="R4" s="296"/>
      <c r="S4" s="296"/>
      <c r="T4" s="296"/>
      <c r="U4" s="296"/>
      <c r="V4" s="296"/>
      <c r="W4" s="296"/>
      <c r="X4" s="296"/>
      <c r="Y4" s="70"/>
      <c r="Z4" s="70"/>
      <c r="AA4" s="296" t="s">
        <v>545</v>
      </c>
      <c r="AB4" s="296"/>
      <c r="AC4" s="296"/>
      <c r="AD4" s="296"/>
      <c r="AE4" s="296"/>
      <c r="AF4" s="296"/>
      <c r="AG4" s="296"/>
      <c r="AH4" s="296"/>
      <c r="AI4" s="296"/>
      <c r="AJ4" s="296"/>
      <c r="AK4" s="296"/>
      <c r="AL4" s="296"/>
      <c r="AM4" s="296"/>
      <c r="AN4" s="296"/>
      <c r="AO4" s="296"/>
      <c r="AP4" s="296"/>
      <c r="AQ4" s="68"/>
    </row>
    <row r="5" spans="1:43" x14ac:dyDescent="0.25">
      <c r="C5" s="73"/>
      <c r="D5" s="73"/>
      <c r="E5" s="73"/>
      <c r="F5" s="73"/>
      <c r="G5" s="72"/>
      <c r="H5" s="72"/>
      <c r="I5" s="289" t="s">
        <v>113</v>
      </c>
      <c r="J5" s="289"/>
      <c r="K5" s="289"/>
      <c r="L5" s="289"/>
      <c r="M5" s="289"/>
      <c r="N5" s="289"/>
      <c r="O5" s="289"/>
      <c r="P5" s="289"/>
      <c r="Q5" s="289" t="s">
        <v>536</v>
      </c>
      <c r="R5" s="289"/>
      <c r="S5" s="289"/>
      <c r="T5" s="289"/>
      <c r="U5" s="289"/>
      <c r="V5" s="289"/>
      <c r="W5" s="289"/>
      <c r="X5" s="289"/>
      <c r="Y5" s="81"/>
      <c r="Z5" s="65"/>
      <c r="AA5" s="297"/>
      <c r="AB5" s="297"/>
      <c r="AC5" s="297"/>
      <c r="AD5" s="297"/>
      <c r="AE5" s="297"/>
      <c r="AF5" s="297"/>
      <c r="AG5" s="297"/>
      <c r="AH5" s="297"/>
      <c r="AI5" s="289" t="s">
        <v>52</v>
      </c>
      <c r="AJ5" s="289"/>
      <c r="AK5" s="289"/>
      <c r="AL5" s="289"/>
      <c r="AM5" s="289"/>
      <c r="AN5" s="289"/>
      <c r="AO5" s="289"/>
      <c r="AP5" s="289"/>
      <c r="AQ5" s="69"/>
    </row>
    <row r="6" spans="1:43" ht="15" customHeight="1" x14ac:dyDescent="0.25">
      <c r="C6" s="275" t="s">
        <v>29</v>
      </c>
      <c r="D6" s="276"/>
      <c r="E6" s="276"/>
      <c r="F6" s="271"/>
      <c r="G6" s="275" t="s">
        <v>29</v>
      </c>
      <c r="H6" s="271"/>
      <c r="I6" s="92" t="s">
        <v>21</v>
      </c>
      <c r="J6" s="93"/>
      <c r="K6" s="93"/>
      <c r="L6" s="98"/>
      <c r="M6" s="93"/>
      <c r="N6" s="94"/>
      <c r="O6" s="92" t="s">
        <v>21</v>
      </c>
      <c r="P6" s="94"/>
      <c r="Q6" s="101" t="s">
        <v>21</v>
      </c>
      <c r="R6" s="102"/>
      <c r="S6" s="102"/>
      <c r="T6" s="102"/>
      <c r="U6" s="102"/>
      <c r="V6" s="103"/>
      <c r="W6" s="101" t="s">
        <v>21</v>
      </c>
      <c r="X6" s="103"/>
      <c r="Y6" s="47"/>
      <c r="AA6" s="268" t="s">
        <v>29</v>
      </c>
      <c r="AB6" s="270"/>
      <c r="AC6" s="270"/>
      <c r="AD6" s="270"/>
      <c r="AE6" s="270"/>
      <c r="AF6" s="269"/>
      <c r="AG6" s="266" t="s">
        <v>29</v>
      </c>
      <c r="AH6" s="266"/>
      <c r="AI6" s="279" t="s">
        <v>21</v>
      </c>
      <c r="AJ6" s="279"/>
      <c r="AK6" s="279"/>
      <c r="AL6" s="279"/>
      <c r="AM6" s="279"/>
      <c r="AN6" s="279"/>
      <c r="AO6" s="291" t="s">
        <v>21</v>
      </c>
      <c r="AP6" s="291"/>
      <c r="AQ6" s="71"/>
    </row>
    <row r="7" spans="1:43" ht="15" customHeight="1" x14ac:dyDescent="0.25">
      <c r="C7" s="272" t="s">
        <v>11</v>
      </c>
      <c r="D7" s="272"/>
      <c r="E7" s="272" t="s">
        <v>12</v>
      </c>
      <c r="F7" s="272"/>
      <c r="G7" s="268" t="s">
        <v>17</v>
      </c>
      <c r="H7" s="269"/>
      <c r="I7" s="95" t="s">
        <v>11</v>
      </c>
      <c r="J7" s="96"/>
      <c r="K7" s="95" t="s">
        <v>12</v>
      </c>
      <c r="L7" s="96"/>
      <c r="M7" s="95" t="s">
        <v>18</v>
      </c>
      <c r="N7" s="96"/>
      <c r="O7" s="92" t="s">
        <v>17</v>
      </c>
      <c r="P7" s="94"/>
      <c r="Q7" s="104" t="s">
        <v>11</v>
      </c>
      <c r="R7" s="105"/>
      <c r="S7" s="104" t="s">
        <v>12</v>
      </c>
      <c r="T7" s="105"/>
      <c r="U7" s="104" t="s">
        <v>18</v>
      </c>
      <c r="V7" s="105"/>
      <c r="W7" s="101" t="s">
        <v>17</v>
      </c>
      <c r="X7" s="103"/>
      <c r="Y7" s="97"/>
      <c r="AA7" s="292" t="s">
        <v>11</v>
      </c>
      <c r="AB7" s="293"/>
      <c r="AC7" s="292" t="s">
        <v>12</v>
      </c>
      <c r="AD7" s="293"/>
      <c r="AE7" s="292" t="s">
        <v>18</v>
      </c>
      <c r="AF7" s="293"/>
      <c r="AG7" s="265" t="s">
        <v>17</v>
      </c>
      <c r="AH7" s="265"/>
      <c r="AI7" s="290" t="s">
        <v>11</v>
      </c>
      <c r="AJ7" s="290"/>
      <c r="AK7" s="290" t="s">
        <v>12</v>
      </c>
      <c r="AL7" s="290"/>
      <c r="AM7" s="290" t="s">
        <v>18</v>
      </c>
      <c r="AN7" s="290"/>
      <c r="AO7" s="291" t="s">
        <v>17</v>
      </c>
      <c r="AP7" s="291"/>
      <c r="AQ7" s="20"/>
    </row>
    <row r="8" spans="1:43" ht="45" x14ac:dyDescent="0.25">
      <c r="B8" s="29" t="s">
        <v>49</v>
      </c>
      <c r="C8" s="36" t="s">
        <v>537</v>
      </c>
      <c r="D8" s="36" t="s">
        <v>538</v>
      </c>
      <c r="E8" s="36" t="s">
        <v>537</v>
      </c>
      <c r="F8" s="36" t="s">
        <v>538</v>
      </c>
      <c r="G8" s="36" t="s">
        <v>537</v>
      </c>
      <c r="H8" s="36" t="s">
        <v>538</v>
      </c>
      <c r="I8" s="76" t="s">
        <v>539</v>
      </c>
      <c r="J8" s="76" t="s">
        <v>540</v>
      </c>
      <c r="K8" s="76" t="s">
        <v>539</v>
      </c>
      <c r="L8" s="76" t="s">
        <v>540</v>
      </c>
      <c r="M8" s="76" t="s">
        <v>539</v>
      </c>
      <c r="N8" s="76" t="s">
        <v>540</v>
      </c>
      <c r="O8" s="76" t="s">
        <v>539</v>
      </c>
      <c r="P8" s="76" t="s">
        <v>540</v>
      </c>
      <c r="Q8" s="118" t="s">
        <v>537</v>
      </c>
      <c r="R8" s="118" t="s">
        <v>538</v>
      </c>
      <c r="S8" s="118" t="s">
        <v>537</v>
      </c>
      <c r="T8" s="118" t="s">
        <v>538</v>
      </c>
      <c r="U8" s="118" t="s">
        <v>537</v>
      </c>
      <c r="V8" s="118" t="s">
        <v>538</v>
      </c>
      <c r="W8" s="118" t="s">
        <v>537</v>
      </c>
      <c r="X8" s="118" t="s">
        <v>538</v>
      </c>
      <c r="Y8" s="84"/>
      <c r="Z8" s="29" t="s">
        <v>49</v>
      </c>
      <c r="AA8" s="36" t="s">
        <v>537</v>
      </c>
      <c r="AB8" s="36" t="s">
        <v>538</v>
      </c>
      <c r="AC8" s="36" t="s">
        <v>537</v>
      </c>
      <c r="AD8" s="36" t="s">
        <v>538</v>
      </c>
      <c r="AE8" s="36" t="s">
        <v>537</v>
      </c>
      <c r="AF8" s="36" t="s">
        <v>538</v>
      </c>
      <c r="AG8" s="36" t="s">
        <v>537</v>
      </c>
      <c r="AH8" s="36" t="s">
        <v>538</v>
      </c>
      <c r="AI8" s="118" t="s">
        <v>537</v>
      </c>
      <c r="AJ8" s="118" t="s">
        <v>538</v>
      </c>
      <c r="AK8" s="118" t="s">
        <v>537</v>
      </c>
      <c r="AL8" s="118" t="s">
        <v>538</v>
      </c>
      <c r="AM8" s="118" t="s">
        <v>537</v>
      </c>
      <c r="AN8" s="118" t="s">
        <v>538</v>
      </c>
      <c r="AO8" s="118" t="s">
        <v>537</v>
      </c>
      <c r="AP8" s="118" t="s">
        <v>538</v>
      </c>
      <c r="AQ8" s="57"/>
    </row>
    <row r="9" spans="1:43" x14ac:dyDescent="0.25">
      <c r="B9" s="6">
        <v>0</v>
      </c>
      <c r="C9" s="37">
        <v>1</v>
      </c>
      <c r="D9" s="37">
        <v>1</v>
      </c>
      <c r="E9" s="37">
        <v>1</v>
      </c>
      <c r="F9" s="37">
        <v>1</v>
      </c>
      <c r="G9" s="37">
        <v>1</v>
      </c>
      <c r="H9" s="37">
        <v>1</v>
      </c>
      <c r="I9" s="77">
        <v>9.64E-2</v>
      </c>
      <c r="J9" s="77">
        <f>1-I9</f>
        <v>0.90359999999999996</v>
      </c>
      <c r="K9" s="77">
        <v>0.13350000000000001</v>
      </c>
      <c r="L9" s="77">
        <f>1-K9</f>
        <v>0.86650000000000005</v>
      </c>
      <c r="M9" s="77">
        <v>3.73E-2</v>
      </c>
      <c r="N9" s="77">
        <f>1-M9</f>
        <v>0.9627</v>
      </c>
      <c r="O9" s="234">
        <v>7.7875770856601578E-2</v>
      </c>
      <c r="P9" s="77">
        <v>0.92001060000000012</v>
      </c>
      <c r="Q9" s="87">
        <v>1</v>
      </c>
      <c r="R9" s="87">
        <f>J9/E$31</f>
        <v>0.99999999999999667</v>
      </c>
      <c r="S9" s="87">
        <v>1</v>
      </c>
      <c r="T9" s="87">
        <v>1</v>
      </c>
      <c r="U9" s="87">
        <v>1</v>
      </c>
      <c r="V9" s="87">
        <v>1</v>
      </c>
      <c r="W9" s="87">
        <v>1</v>
      </c>
      <c r="X9" s="87">
        <v>1</v>
      </c>
      <c r="Y9" s="85"/>
      <c r="Z9" s="91">
        <v>0</v>
      </c>
      <c r="AA9" s="23">
        <v>1</v>
      </c>
      <c r="AB9" s="23">
        <v>1</v>
      </c>
      <c r="AC9" s="23">
        <v>1</v>
      </c>
      <c r="AD9" s="23">
        <v>1</v>
      </c>
      <c r="AE9" s="24">
        <v>1</v>
      </c>
      <c r="AF9" s="23">
        <v>1</v>
      </c>
      <c r="AG9" s="23">
        <v>1</v>
      </c>
      <c r="AH9" s="23">
        <v>1</v>
      </c>
      <c r="AI9" s="108">
        <v>1</v>
      </c>
      <c r="AJ9" s="109">
        <v>1</v>
      </c>
      <c r="AK9" s="108">
        <v>1</v>
      </c>
      <c r="AL9" s="109">
        <v>1</v>
      </c>
      <c r="AM9" s="108">
        <v>1</v>
      </c>
      <c r="AN9" s="109">
        <v>1</v>
      </c>
      <c r="AO9" s="109">
        <v>1</v>
      </c>
      <c r="AP9" s="109">
        <v>1</v>
      </c>
      <c r="AQ9" s="57"/>
    </row>
    <row r="10" spans="1:43" x14ac:dyDescent="0.25">
      <c r="B10" s="6">
        <v>1</v>
      </c>
      <c r="C10" s="37"/>
      <c r="D10" s="37"/>
      <c r="E10" s="37"/>
      <c r="F10" s="37"/>
      <c r="G10" s="37"/>
      <c r="H10" s="30"/>
      <c r="I10" s="77"/>
      <c r="J10" s="77"/>
      <c r="K10" s="77"/>
      <c r="L10" s="77"/>
      <c r="M10" s="77"/>
      <c r="N10" s="77"/>
      <c r="O10" s="234"/>
      <c r="P10" s="77"/>
      <c r="Q10" s="88"/>
      <c r="R10" s="88"/>
      <c r="S10" s="88"/>
      <c r="T10" s="88"/>
      <c r="U10" s="88"/>
      <c r="V10" s="88"/>
      <c r="W10" s="88"/>
      <c r="X10" s="88"/>
      <c r="Y10" s="85"/>
      <c r="Z10" s="6">
        <v>1</v>
      </c>
      <c r="AA10" s="23">
        <v>1.0721958833474301</v>
      </c>
      <c r="AB10" s="110">
        <v>0.99050812562937296</v>
      </c>
      <c r="AC10" s="110">
        <v>1.02457429969804</v>
      </c>
      <c r="AD10" s="110">
        <v>0.98964987209681499</v>
      </c>
      <c r="AE10" s="24">
        <v>1</v>
      </c>
      <c r="AF10" s="23">
        <v>1</v>
      </c>
      <c r="AG10" s="110">
        <f t="shared" ref="AG10:AG39" si="0">(AA10*$D$36)+(AC10*$E$36)+((1-0.966)*$F$36)</f>
        <v>0.58483337161385229</v>
      </c>
      <c r="AH10" s="110">
        <f>(AB10*$D$36)+(AD10*$E$36)+(1*$F$36)</f>
        <v>0.99466434134320747</v>
      </c>
      <c r="AI10" s="40">
        <v>1.0108669456638599</v>
      </c>
      <c r="AJ10" s="40">
        <v>0.99887732988167999</v>
      </c>
      <c r="AK10" s="40">
        <v>1.01042845191195</v>
      </c>
      <c r="AL10" s="40">
        <v>0.99844509244373603</v>
      </c>
      <c r="AM10" s="40">
        <v>1.00976157561757</v>
      </c>
      <c r="AN10" s="40">
        <v>0.99945609306126304</v>
      </c>
      <c r="AO10" s="111">
        <f t="shared" ref="AO10:AO39" si="1">(AI10*$D$36)+(AK10*$E$36)+(AM10*$F$36)</f>
        <v>1.0102582467288714</v>
      </c>
      <c r="AP10" s="111">
        <f t="shared" ref="AP10:AP39" si="2">(AJ10*$D$36)+(AL10*$E$36)+(AN10*$F$36)</f>
        <v>0.99904277673440045</v>
      </c>
      <c r="AQ10" s="57"/>
    </row>
    <row r="11" spans="1:43" x14ac:dyDescent="0.25">
      <c r="B11" s="6">
        <v>5</v>
      </c>
      <c r="C11" s="37">
        <f t="shared" ref="C11:C21" si="3">(1-(D11*$E$32))/$D$32</f>
        <v>1.3665113570180545</v>
      </c>
      <c r="D11" s="37">
        <v>0.95882352941176474</v>
      </c>
      <c r="E11" s="37">
        <f t="shared" ref="E11:E21" si="4">(1-(F11*$G$32))/$F$32</f>
        <v>1.23128054740958</v>
      </c>
      <c r="F11" s="37">
        <v>0.95757575757575752</v>
      </c>
      <c r="G11" s="37">
        <f>(C11*$D$36)+(E11*$E$36)+((1-0.966)*$F$36)</f>
        <v>0.72382588162900352</v>
      </c>
      <c r="H11" s="37">
        <f>(D11*$D$36)+(F11*$E$36)+(1*$F$36)</f>
        <v>0.97742674852202716</v>
      </c>
      <c r="I11" s="77">
        <v>0.1009</v>
      </c>
      <c r="J11" s="77">
        <f t="shared" ref="J11:L26" si="5">1-I11</f>
        <v>0.89910000000000001</v>
      </c>
      <c r="K11" s="77">
        <v>0.13980000000000001</v>
      </c>
      <c r="L11" s="77">
        <f t="shared" si="5"/>
        <v>0.86019999999999996</v>
      </c>
      <c r="M11" s="77">
        <v>3.9E-2</v>
      </c>
      <c r="N11" s="77">
        <f t="shared" ref="N11" si="6">1-M11</f>
        <v>0.96099999999999997</v>
      </c>
      <c r="O11" s="235">
        <v>8.1507938303196525E-2</v>
      </c>
      <c r="P11" s="77">
        <v>0.91627539999999996</v>
      </c>
      <c r="Q11" s="87">
        <f>I11/D$31</f>
        <v>1.0466804979253439</v>
      </c>
      <c r="R11" s="87">
        <f t="shared" ref="R11:V11" si="7">J11/E$31</f>
        <v>0.99501992031872188</v>
      </c>
      <c r="S11" s="87">
        <f t="shared" si="7"/>
        <v>1.047191011235955</v>
      </c>
      <c r="T11" s="87">
        <f t="shared" si="7"/>
        <v>0.99272937103289083</v>
      </c>
      <c r="U11" s="87">
        <f t="shared" si="7"/>
        <v>1.0451044256214321</v>
      </c>
      <c r="V11" s="87">
        <f t="shared" si="7"/>
        <v>0.99825160037622396</v>
      </c>
      <c r="W11" s="87">
        <f>(Q11*$D$36)+(S11*$E$36)+(U11*$F$36)</f>
        <v>1.0460756025236071</v>
      </c>
      <c r="X11" s="87">
        <f>(R11*$D$36)+(T11*$E$36)+(V11*$F$36)</f>
        <v>0.99597221296295002</v>
      </c>
      <c r="Y11" s="85"/>
      <c r="Z11" s="6">
        <v>2</v>
      </c>
      <c r="AA11" s="23">
        <v>1.14178085963341</v>
      </c>
      <c r="AB11" s="110">
        <v>0.98191743743345505</v>
      </c>
      <c r="AC11" s="110">
        <v>1.0649827654309201</v>
      </c>
      <c r="AD11" s="110">
        <v>0.97969124249923401</v>
      </c>
      <c r="AE11" s="24">
        <v>1</v>
      </c>
      <c r="AF11" s="23">
        <v>1</v>
      </c>
      <c r="AG11" s="110">
        <f t="shared" si="0"/>
        <v>0.61573551982427077</v>
      </c>
      <c r="AH11" s="110">
        <f t="shared" ref="AH11:AH39" si="8">(AB11*$D$36)+(AD11*$E$36)+(1*$F$36)</f>
        <v>0.98969836472269113</v>
      </c>
      <c r="AI11" s="40">
        <v>1.0208812423807601</v>
      </c>
      <c r="AJ11" s="40">
        <v>0.99780763358204505</v>
      </c>
      <c r="AK11" s="40">
        <v>1.0202933592966099</v>
      </c>
      <c r="AL11" s="40">
        <v>0.99696429085518801</v>
      </c>
      <c r="AM11" s="40">
        <v>1.0185292918395299</v>
      </c>
      <c r="AN11" s="40">
        <v>0.99917986865250397</v>
      </c>
      <c r="AO11" s="111">
        <f t="shared" si="1"/>
        <v>1.0196660051388371</v>
      </c>
      <c r="AP11" s="111">
        <f t="shared" si="2"/>
        <v>0.99824193144691264</v>
      </c>
      <c r="AQ11" s="57"/>
    </row>
    <row r="12" spans="1:43" x14ac:dyDescent="0.25">
      <c r="B12" s="6">
        <v>9</v>
      </c>
      <c r="C12" s="37">
        <f t="shared" si="3"/>
        <v>1.5340594059405952</v>
      </c>
      <c r="D12" s="37">
        <v>0.94</v>
      </c>
      <c r="E12" s="37">
        <f t="shared" si="4"/>
        <v>1.4633870967741929</v>
      </c>
      <c r="F12" s="37">
        <v>0.91500000000000004</v>
      </c>
      <c r="G12" s="37">
        <f t="shared" ref="G12:G21" si="9">(C12*$D$36)+(E12*$E$36)+((1-0.966)*$F$36)</f>
        <v>0.82945136831832822</v>
      </c>
      <c r="H12" s="37">
        <f t="shared" ref="H12:H21" si="10">(D12*$D$36)+(F12*$E$36)+(1*$F$36)</f>
        <v>0.96173921649018124</v>
      </c>
      <c r="I12" s="77"/>
      <c r="J12" s="77"/>
      <c r="K12" s="77"/>
      <c r="L12" s="77"/>
      <c r="M12" s="77"/>
      <c r="N12" s="77"/>
      <c r="O12" s="234"/>
      <c r="P12" s="77"/>
      <c r="Q12" s="87"/>
      <c r="R12" s="87"/>
      <c r="S12" s="87"/>
      <c r="T12" s="87"/>
      <c r="U12" s="87"/>
      <c r="V12" s="87"/>
      <c r="W12" s="89"/>
      <c r="X12" s="87"/>
      <c r="Y12" s="85"/>
      <c r="Z12" s="6">
        <v>3</v>
      </c>
      <c r="AA12" s="23">
        <v>1.2062763346335601</v>
      </c>
      <c r="AB12" s="110">
        <v>0.97398602145883395</v>
      </c>
      <c r="AC12" s="110">
        <v>1.10447534107759</v>
      </c>
      <c r="AD12" s="110">
        <v>0.97017618263480099</v>
      </c>
      <c r="AE12" s="24">
        <v>1</v>
      </c>
      <c r="AF12" s="23">
        <v>1</v>
      </c>
      <c r="AG12" s="110">
        <f t="shared" si="0"/>
        <v>0.64484978461716436</v>
      </c>
      <c r="AH12" s="110">
        <f t="shared" si="8"/>
        <v>0.98503922838712477</v>
      </c>
      <c r="AI12" s="40">
        <v>1.0301698642402599</v>
      </c>
      <c r="AJ12" s="40">
        <v>0.99679482345524695</v>
      </c>
      <c r="AK12" s="40">
        <v>1.02964622692358</v>
      </c>
      <c r="AL12" s="40">
        <v>0.995547493681322</v>
      </c>
      <c r="AM12" s="40">
        <v>1.0270565555560101</v>
      </c>
      <c r="AN12" s="40">
        <v>0.99890716667059998</v>
      </c>
      <c r="AO12" s="111">
        <f t="shared" si="1"/>
        <v>1.0286201860705628</v>
      </c>
      <c r="AP12" s="111">
        <f t="shared" si="2"/>
        <v>0.99747513692521084</v>
      </c>
      <c r="AQ12" s="57"/>
    </row>
    <row r="13" spans="1:43" x14ac:dyDescent="0.25">
      <c r="B13" s="6">
        <v>10</v>
      </c>
      <c r="C13" s="37">
        <f t="shared" si="3"/>
        <v>1.5759464181712286</v>
      </c>
      <c r="D13" s="37">
        <v>0.93529411764705883</v>
      </c>
      <c r="E13" s="37">
        <f t="shared" si="4"/>
        <v>1.4906451612903222</v>
      </c>
      <c r="F13" s="37">
        <v>0.91</v>
      </c>
      <c r="G13" s="37">
        <f t="shared" si="9"/>
        <v>0.84873250533535094</v>
      </c>
      <c r="H13" s="37">
        <f t="shared" si="10"/>
        <v>0.95912432918822299</v>
      </c>
      <c r="I13" s="79">
        <v>0.1042</v>
      </c>
      <c r="J13" s="79">
        <f t="shared" si="5"/>
        <v>0.89580000000000004</v>
      </c>
      <c r="K13" s="79">
        <v>0.14460000000000001</v>
      </c>
      <c r="L13" s="79">
        <f t="shared" si="5"/>
        <v>0.85539999999999994</v>
      </c>
      <c r="M13" s="79">
        <v>4.0300000000000002E-2</v>
      </c>
      <c r="N13" s="79">
        <f t="shared" ref="N13" si="11">1-M13</f>
        <v>0.9597</v>
      </c>
      <c r="O13" s="235">
        <v>8.4237681138930903E-2</v>
      </c>
      <c r="P13" s="79">
        <v>0.91345739999999997</v>
      </c>
      <c r="Q13" s="87">
        <f t="shared" ref="Q13:V13" si="12">I13/D$31</f>
        <v>1.0809128630705731</v>
      </c>
      <c r="R13" s="87">
        <f t="shared" si="12"/>
        <v>0.99136786188578696</v>
      </c>
      <c r="S13" s="87">
        <f t="shared" si="12"/>
        <v>1.0831460674157303</v>
      </c>
      <c r="T13" s="87">
        <f t="shared" si="12"/>
        <v>0.98718984420080769</v>
      </c>
      <c r="U13" s="87">
        <f t="shared" si="12"/>
        <v>1.0799412398088133</v>
      </c>
      <c r="V13" s="87">
        <f t="shared" si="12"/>
        <v>0.99690120799278059</v>
      </c>
      <c r="W13" s="87">
        <f>(Q13*$D$36)+(S13*$E$36)+(U13*$F$36)</f>
        <v>1.0809842271786949</v>
      </c>
      <c r="X13" s="87">
        <f>(R13*$D$36)+(T13*$E$36)+(V13*$F$36)</f>
        <v>0.99293909103668254</v>
      </c>
      <c r="Y13" s="86"/>
      <c r="Z13" s="6">
        <v>4</v>
      </c>
      <c r="AA13" s="23">
        <v>1.2658909521403201</v>
      </c>
      <c r="AB13" s="110">
        <v>0.96668541754011295</v>
      </c>
      <c r="AC13" s="110">
        <v>1.1430604174401</v>
      </c>
      <c r="AD13" s="110">
        <v>0.96109224357212497</v>
      </c>
      <c r="AE13" s="24">
        <v>1</v>
      </c>
      <c r="AF13" s="23">
        <v>1</v>
      </c>
      <c r="AG13" s="110">
        <f t="shared" si="0"/>
        <v>0.67224270834747357</v>
      </c>
      <c r="AH13" s="110">
        <f t="shared" si="8"/>
        <v>0.98067523777925247</v>
      </c>
      <c r="AI13" s="40">
        <v>1.0388223380269599</v>
      </c>
      <c r="AJ13" s="40">
        <v>0.99583747001800305</v>
      </c>
      <c r="AK13" s="40">
        <v>1.0385120031711399</v>
      </c>
      <c r="AL13" s="40">
        <v>0.99419241418382798</v>
      </c>
      <c r="AM13" s="40">
        <v>1.0353506208251799</v>
      </c>
      <c r="AN13" s="40">
        <v>0.99863797343364102</v>
      </c>
      <c r="AO13" s="111">
        <f t="shared" si="1"/>
        <v>1.0371576140185381</v>
      </c>
      <c r="AP13" s="111">
        <f t="shared" si="2"/>
        <v>0.99674141475078559</v>
      </c>
      <c r="AQ13" s="57"/>
    </row>
    <row r="14" spans="1:43" x14ac:dyDescent="0.25">
      <c r="B14" s="6">
        <v>15</v>
      </c>
      <c r="C14" s="37">
        <f t="shared" si="3"/>
        <v>1.7330227140361099</v>
      </c>
      <c r="D14" s="37">
        <v>0.91764705882352937</v>
      </c>
      <c r="E14" s="37">
        <f t="shared" si="4"/>
        <v>1.5947214076246339</v>
      </c>
      <c r="F14" s="37">
        <v>0.89090909090909087</v>
      </c>
      <c r="G14" s="37">
        <f t="shared" si="9"/>
        <v>0.92146715245051536</v>
      </c>
      <c r="H14" s="37">
        <f t="shared" si="10"/>
        <v>0.94923955575652375</v>
      </c>
      <c r="I14" s="77"/>
      <c r="J14" s="77"/>
      <c r="K14" s="77"/>
      <c r="L14" s="77"/>
      <c r="M14" s="77"/>
      <c r="N14" s="77"/>
      <c r="O14" s="234"/>
      <c r="P14" s="77"/>
      <c r="Q14" s="87"/>
      <c r="R14" s="87"/>
      <c r="S14" s="87"/>
      <c r="T14" s="87"/>
      <c r="U14" s="87"/>
      <c r="V14" s="87"/>
      <c r="W14" s="89"/>
      <c r="X14" s="87"/>
      <c r="Y14" s="85"/>
      <c r="Z14" s="6">
        <v>5</v>
      </c>
      <c r="AA14" s="23">
        <v>1.3208350086765801</v>
      </c>
      <c r="AB14" s="110">
        <v>0.959986179654153</v>
      </c>
      <c r="AC14" s="110">
        <v>1.1807463853205</v>
      </c>
      <c r="AD14" s="110">
        <v>0.95242699835850797</v>
      </c>
      <c r="AE14" s="24">
        <v>1</v>
      </c>
      <c r="AF14" s="23">
        <v>1</v>
      </c>
      <c r="AG14" s="110">
        <f t="shared" si="0"/>
        <v>0.69798134508032872</v>
      </c>
      <c r="AH14" s="110">
        <f t="shared" si="8"/>
        <v>0.97659439819516081</v>
      </c>
      <c r="AI14" s="40">
        <v>1.0469166656809801</v>
      </c>
      <c r="AJ14" s="40">
        <v>0.994933630509239</v>
      </c>
      <c r="AK14" s="40">
        <v>1.04691785637323</v>
      </c>
      <c r="AL14" s="40">
        <v>0.99289668801961695</v>
      </c>
      <c r="AM14" s="40">
        <v>1.04341891581336</v>
      </c>
      <c r="AN14" s="40">
        <v>0.99837227525971395</v>
      </c>
      <c r="AO14" s="111">
        <f t="shared" si="1"/>
        <v>1.0453121391811169</v>
      </c>
      <c r="AP14" s="111">
        <f t="shared" si="2"/>
        <v>0.9960396096152736</v>
      </c>
      <c r="AQ14" s="57"/>
    </row>
    <row r="15" spans="1:43" x14ac:dyDescent="0.25">
      <c r="B15" s="6">
        <v>20</v>
      </c>
      <c r="C15" s="37">
        <f t="shared" si="3"/>
        <v>1.7853814793244029</v>
      </c>
      <c r="D15" s="37">
        <v>0.91176470588235292</v>
      </c>
      <c r="E15" s="37">
        <f t="shared" si="4"/>
        <v>1.7268817204301077</v>
      </c>
      <c r="F15" s="37">
        <v>0.8666666666666667</v>
      </c>
      <c r="G15" s="37">
        <f t="shared" si="9"/>
        <v>0.96828324795851417</v>
      </c>
      <c r="H15" s="37">
        <f t="shared" si="10"/>
        <v>0.9418043495797368</v>
      </c>
      <c r="I15" s="77">
        <v>0.109</v>
      </c>
      <c r="J15" s="77">
        <f t="shared" si="5"/>
        <v>0.89100000000000001</v>
      </c>
      <c r="K15" s="77">
        <v>0.1517</v>
      </c>
      <c r="L15" s="77">
        <f t="shared" si="5"/>
        <v>0.84830000000000005</v>
      </c>
      <c r="M15" s="77">
        <v>4.2599999999999999E-2</v>
      </c>
      <c r="N15" s="77">
        <f t="shared" ref="N15" si="13">1-M15</f>
        <v>0.95740000000000003</v>
      </c>
      <c r="O15" s="235">
        <v>8.8423279091795898E-2</v>
      </c>
      <c r="P15" s="77">
        <v>0.91126240000000003</v>
      </c>
      <c r="Q15" s="87">
        <f t="shared" ref="Q15:V15" si="14">I15/D$31</f>
        <v>1.1307053941909064</v>
      </c>
      <c r="R15" s="87">
        <f t="shared" si="14"/>
        <v>0.98605577689242707</v>
      </c>
      <c r="S15" s="87">
        <f t="shared" si="14"/>
        <v>1.1363295880149813</v>
      </c>
      <c r="T15" s="87">
        <f t="shared" si="14"/>
        <v>0.97899596076168494</v>
      </c>
      <c r="U15" s="87">
        <f t="shared" si="14"/>
        <v>1.1415756033711026</v>
      </c>
      <c r="V15" s="87">
        <f t="shared" si="14"/>
        <v>0.99451205223745776</v>
      </c>
      <c r="W15" s="87">
        <f>(Q15*$D$36)+(S15*$E$36)+(U15*$F$36)</f>
        <v>1.1369951768010496</v>
      </c>
      <c r="X15" s="87">
        <f>(R15*$D$36)+(T15*$E$36)+(V15*$F$36)</f>
        <v>0.98830072218741982</v>
      </c>
      <c r="Y15" s="85"/>
      <c r="Z15" s="6">
        <v>6</v>
      </c>
      <c r="AA15" s="23">
        <v>1.37131976786415</v>
      </c>
      <c r="AB15" s="110">
        <v>0.953858427306565</v>
      </c>
      <c r="AC15" s="110">
        <v>1.2175416355208699</v>
      </c>
      <c r="AD15" s="110">
        <v>0.94416803070638</v>
      </c>
      <c r="AE15" s="24">
        <v>1</v>
      </c>
      <c r="AF15" s="23">
        <v>1</v>
      </c>
      <c r="AG15" s="110">
        <f t="shared" si="0"/>
        <v>0.72213304830922942</v>
      </c>
      <c r="AH15" s="110">
        <f t="shared" si="8"/>
        <v>0.97278458288188352</v>
      </c>
      <c r="AI15" s="40">
        <v>1.0545205319873101</v>
      </c>
      <c r="AJ15" s="40">
        <v>0.99408095473161195</v>
      </c>
      <c r="AK15" s="40">
        <v>1.0548923491682001</v>
      </c>
      <c r="AL15" s="40">
        <v>0.99165788546959799</v>
      </c>
      <c r="AM15" s="40">
        <v>1.0512689852050201</v>
      </c>
      <c r="AN15" s="40">
        <v>0.99811005846690704</v>
      </c>
      <c r="AO15" s="111">
        <f t="shared" si="1"/>
        <v>1.0531147937561776</v>
      </c>
      <c r="AP15" s="111">
        <f t="shared" si="2"/>
        <v>0.9953684249224668</v>
      </c>
      <c r="AQ15" s="57"/>
    </row>
    <row r="16" spans="1:43" x14ac:dyDescent="0.25">
      <c r="B16" s="6">
        <v>25</v>
      </c>
      <c r="C16" s="37">
        <f t="shared" si="3"/>
        <v>1.8167967384973791</v>
      </c>
      <c r="D16" s="37">
        <v>0.90823529411764703</v>
      </c>
      <c r="E16" s="37">
        <f t="shared" si="4"/>
        <v>1.826001955034213</v>
      </c>
      <c r="F16" s="37">
        <v>0.84848484848484851</v>
      </c>
      <c r="G16" s="37">
        <f t="shared" si="9"/>
        <v>1.0009636604774717</v>
      </c>
      <c r="H16" s="37">
        <f t="shared" si="10"/>
        <v>0.93650113468053497</v>
      </c>
      <c r="I16" s="77"/>
      <c r="J16" s="77"/>
      <c r="K16" s="77"/>
      <c r="L16" s="77"/>
      <c r="M16" s="77"/>
      <c r="N16" s="77"/>
      <c r="O16" s="234"/>
      <c r="P16" s="77"/>
      <c r="Q16" s="87"/>
      <c r="R16" s="87"/>
      <c r="S16" s="87"/>
      <c r="T16" s="87"/>
      <c r="U16" s="87"/>
      <c r="V16" s="87"/>
      <c r="W16" s="89"/>
      <c r="X16" s="87"/>
      <c r="Y16" s="85"/>
      <c r="Z16" s="6">
        <v>7</v>
      </c>
      <c r="AA16" s="23">
        <v>1.4175572548745099</v>
      </c>
      <c r="AB16" s="110">
        <v>0.94827223549978801</v>
      </c>
      <c r="AC16" s="110">
        <v>1.25345455884325</v>
      </c>
      <c r="AD16" s="110">
        <v>0.93630292756386102</v>
      </c>
      <c r="AE16" s="24">
        <v>1</v>
      </c>
      <c r="AF16" s="23">
        <v>1</v>
      </c>
      <c r="AG16" s="110">
        <f t="shared" si="0"/>
        <v>0.74476540731489116</v>
      </c>
      <c r="AH16" s="110">
        <f t="shared" si="8"/>
        <v>0.96923365205690959</v>
      </c>
      <c r="AI16" s="40">
        <v>1.0616924247934301</v>
      </c>
      <c r="AJ16" s="40">
        <v>0.99327678101766104</v>
      </c>
      <c r="AK16" s="40">
        <v>1.0624647159571501</v>
      </c>
      <c r="AL16" s="40">
        <v>0.99047352437011305</v>
      </c>
      <c r="AM16" s="40">
        <v>1.05890843670545</v>
      </c>
      <c r="AN16" s="40">
        <v>0.99785130937330901</v>
      </c>
      <c r="AO16" s="111">
        <f t="shared" si="1"/>
        <v>1.0605939469095924</v>
      </c>
      <c r="AP16" s="111">
        <f t="shared" si="2"/>
        <v>0.99472645549547201</v>
      </c>
      <c r="AQ16" s="57"/>
    </row>
    <row r="17" spans="1:43" x14ac:dyDescent="0.25">
      <c r="B17" s="6">
        <v>30</v>
      </c>
      <c r="C17" s="37">
        <f t="shared" si="3"/>
        <v>1.8482119976703555</v>
      </c>
      <c r="D17" s="37">
        <v>0.90470588235294114</v>
      </c>
      <c r="E17" s="37">
        <f t="shared" si="4"/>
        <v>1.8920821114369497</v>
      </c>
      <c r="F17" s="37">
        <v>0.83636363636363642</v>
      </c>
      <c r="G17" s="37">
        <f t="shared" si="9"/>
        <v>1.0259928143061656</v>
      </c>
      <c r="H17" s="37">
        <f t="shared" si="10"/>
        <v>0.93260140510321587</v>
      </c>
      <c r="I17" s="77">
        <v>0.1125</v>
      </c>
      <c r="J17" s="77">
        <f t="shared" si="5"/>
        <v>0.88749999999999996</v>
      </c>
      <c r="K17" s="77">
        <v>0.15690000000000001</v>
      </c>
      <c r="L17" s="77">
        <f t="shared" si="5"/>
        <v>0.84309999999999996</v>
      </c>
      <c r="M17" s="77">
        <v>4.4499999999999998E-2</v>
      </c>
      <c r="N17" s="77">
        <f t="shared" ref="N17" si="15">1-M17</f>
        <v>0.95550000000000002</v>
      </c>
      <c r="O17" s="235">
        <v>9.1582860899438734E-2</v>
      </c>
      <c r="P17" s="77">
        <v>0.90742800000000001</v>
      </c>
      <c r="Q17" s="87">
        <f t="shared" ref="Q17:V17" si="16">I17/D$31</f>
        <v>1.1670124481328163</v>
      </c>
      <c r="R17" s="87">
        <f t="shared" si="16"/>
        <v>0.98218238158476878</v>
      </c>
      <c r="S17" s="87">
        <f t="shared" si="16"/>
        <v>1.1752808988764045</v>
      </c>
      <c r="T17" s="87">
        <f t="shared" si="16"/>
        <v>0.97299480669359484</v>
      </c>
      <c r="U17" s="87">
        <f t="shared" si="16"/>
        <v>1.1924909471834289</v>
      </c>
      <c r="V17" s="87">
        <f t="shared" si="16"/>
        <v>0.9925384018308866</v>
      </c>
      <c r="W17" s="87">
        <f>(Q17*$D$36)+(S17*$E$36)+(U17*$F$36)</f>
        <v>1.1806170026246305</v>
      </c>
      <c r="X17" s="87">
        <f>(R17*$D$36)+(T17*$E$36)+(V17*$F$36)</f>
        <v>0.98480621272906954</v>
      </c>
      <c r="Y17" s="85"/>
      <c r="Z17" s="6">
        <v>8</v>
      </c>
      <c r="AA17" s="23">
        <v>1.4597604307972101</v>
      </c>
      <c r="AB17" s="110">
        <v>0.94319788566039997</v>
      </c>
      <c r="AC17" s="110">
        <v>1.2884935460897</v>
      </c>
      <c r="AD17" s="110">
        <v>0.92881927514527995</v>
      </c>
      <c r="AE17" s="24">
        <v>1</v>
      </c>
      <c r="AF17" s="23">
        <v>1</v>
      </c>
      <c r="AG17" s="110">
        <f t="shared" si="0"/>
        <v>0.76594630115233597</v>
      </c>
      <c r="AH17" s="110">
        <f t="shared" si="8"/>
        <v>0.96592952967981605</v>
      </c>
      <c r="AI17" s="40">
        <v>1.0684826710126301</v>
      </c>
      <c r="AJ17" s="40">
        <v>0.99251822272714196</v>
      </c>
      <c r="AK17" s="40">
        <v>1.06966423805071</v>
      </c>
      <c r="AL17" s="40">
        <v>0.98934108361728401</v>
      </c>
      <c r="AM17" s="40">
        <v>1.0663448915359199</v>
      </c>
      <c r="AN17" s="40">
        <v>0.99759601429700495</v>
      </c>
      <c r="AO17" s="111">
        <f t="shared" si="1"/>
        <v>1.0677754581236825</v>
      </c>
      <c r="AP17" s="111">
        <f t="shared" si="2"/>
        <v>0.99411221748485445</v>
      </c>
      <c r="AQ17" s="57"/>
    </row>
    <row r="18" spans="1:43" x14ac:dyDescent="0.25">
      <c r="B18" s="6">
        <v>35</v>
      </c>
      <c r="C18" s="37">
        <f t="shared" si="3"/>
        <v>1.89009900990099</v>
      </c>
      <c r="D18" s="37">
        <v>0.9</v>
      </c>
      <c r="E18" s="37">
        <f t="shared" si="4"/>
        <v>1.9581622678396868</v>
      </c>
      <c r="F18" s="37">
        <v>0.82424242424242422</v>
      </c>
      <c r="G18" s="37">
        <f t="shared" si="9"/>
        <v>1.0542641802842485</v>
      </c>
      <c r="H18" s="37">
        <f t="shared" si="10"/>
        <v>0.92833742254804541</v>
      </c>
      <c r="I18" s="77"/>
      <c r="J18" s="77"/>
      <c r="K18" s="77"/>
      <c r="L18" s="77"/>
      <c r="M18" s="77"/>
      <c r="N18" s="77"/>
      <c r="O18" s="234"/>
      <c r="P18" s="77"/>
      <c r="Q18" s="87"/>
      <c r="R18" s="87"/>
      <c r="S18" s="87"/>
      <c r="T18" s="87"/>
      <c r="U18" s="87"/>
      <c r="V18" s="87"/>
      <c r="W18" s="89"/>
      <c r="X18" s="87"/>
      <c r="Y18" s="85"/>
      <c r="Z18" s="99">
        <v>9</v>
      </c>
      <c r="AA18" s="23">
        <v>1.4981436467614899</v>
      </c>
      <c r="AB18" s="110">
        <v>0.93860599990328897</v>
      </c>
      <c r="AC18" s="110">
        <v>1.3226669880622799</v>
      </c>
      <c r="AD18" s="110">
        <v>0.92170465799750201</v>
      </c>
      <c r="AE18" s="24">
        <v>1</v>
      </c>
      <c r="AF18" s="23">
        <v>1</v>
      </c>
      <c r="AG18" s="110">
        <f t="shared" si="0"/>
        <v>0.78574403925376801</v>
      </c>
      <c r="AH18" s="110">
        <f t="shared" si="8"/>
        <v>0.96286024480625887</v>
      </c>
      <c r="AI18" s="62">
        <v>1.0749343916699401</v>
      </c>
      <c r="AJ18" s="62">
        <v>0.99180224568211295</v>
      </c>
      <c r="AK18" s="62">
        <v>1.0765197110835401</v>
      </c>
      <c r="AL18" s="62">
        <v>0.988258017114506</v>
      </c>
      <c r="AM18" s="62">
        <v>1.07358593882057</v>
      </c>
      <c r="AN18" s="62">
        <v>0.99734415955608502</v>
      </c>
      <c r="AO18" s="111">
        <f t="shared" si="1"/>
        <v>1.0746828286325198</v>
      </c>
      <c r="AP18" s="111">
        <f t="shared" si="2"/>
        <v>0.99352417557360084</v>
      </c>
      <c r="AQ18" s="57"/>
    </row>
    <row r="19" spans="1:43" x14ac:dyDescent="0.25">
      <c r="B19" s="6">
        <v>40</v>
      </c>
      <c r="C19" s="37">
        <f t="shared" si="3"/>
        <v>1.9424577751892831</v>
      </c>
      <c r="D19" s="37">
        <v>0.89411764705882357</v>
      </c>
      <c r="E19" s="37">
        <f t="shared" si="4"/>
        <v>1.9912023460410559</v>
      </c>
      <c r="F19" s="37">
        <v>0.81818181818181812</v>
      </c>
      <c r="G19" s="37">
        <f t="shared" si="9"/>
        <v>1.0781264997214566</v>
      </c>
      <c r="H19" s="37">
        <f t="shared" si="10"/>
        <v>0.92511267233690653</v>
      </c>
      <c r="I19" s="77">
        <v>0.11509999999999999</v>
      </c>
      <c r="J19" s="77">
        <f t="shared" si="5"/>
        <v>0.88490000000000002</v>
      </c>
      <c r="K19" s="77">
        <v>0.1608</v>
      </c>
      <c r="L19" s="77">
        <f t="shared" si="5"/>
        <v>0.83919999999999995</v>
      </c>
      <c r="M19" s="77">
        <v>4.5999999999999999E-2</v>
      </c>
      <c r="N19" s="77">
        <f t="shared" ref="N19" si="17">1-M19</f>
        <v>0.95399999999999996</v>
      </c>
      <c r="O19" s="235">
        <v>9.3979217621195182E-2</v>
      </c>
      <c r="P19" s="77">
        <v>0.90456059999999994</v>
      </c>
      <c r="Q19" s="87">
        <f t="shared" ref="Q19:V19" si="18">I19/D$31</f>
        <v>1.1939834024896636</v>
      </c>
      <c r="R19" s="87">
        <f t="shared" si="18"/>
        <v>0.97930500221336558</v>
      </c>
      <c r="S19" s="87">
        <f t="shared" si="18"/>
        <v>1.2044943820224718</v>
      </c>
      <c r="T19" s="87">
        <f t="shared" si="18"/>
        <v>0.96849394114252729</v>
      </c>
      <c r="U19" s="87">
        <f t="shared" si="18"/>
        <v>1.2326872712457917</v>
      </c>
      <c r="V19" s="87">
        <f t="shared" si="18"/>
        <v>0.99098025677306734</v>
      </c>
      <c r="W19" s="87">
        <f>(Q19*$D$36)+(S19*$E$36)+(U19*$F$36)</f>
        <v>1.2141752011902702</v>
      </c>
      <c r="X19" s="87">
        <f>(R19*$D$36)+(T19*$E$36)+(V19*$F$36)</f>
        <v>0.9821581521700431</v>
      </c>
      <c r="Y19" s="85"/>
      <c r="Z19" s="6">
        <v>10</v>
      </c>
      <c r="AA19" s="23">
        <v>1.53292327764633</v>
      </c>
      <c r="AB19" s="110">
        <v>0.93446758101030403</v>
      </c>
      <c r="AC19" s="110">
        <v>1.3559832755630401</v>
      </c>
      <c r="AD19" s="110">
        <v>0.91494666067789299</v>
      </c>
      <c r="AE19" s="24">
        <v>1</v>
      </c>
      <c r="AF19" s="23">
        <v>1</v>
      </c>
      <c r="AG19" s="110">
        <f t="shared" si="0"/>
        <v>0.80422755763472797</v>
      </c>
      <c r="AH19" s="110">
        <f t="shared" si="8"/>
        <v>0.96001394435453813</v>
      </c>
      <c r="AI19" s="40">
        <v>1.08108437924809</v>
      </c>
      <c r="AJ19" s="40">
        <v>0.991125736946327</v>
      </c>
      <c r="AK19" s="40">
        <v>1.08305899927543</v>
      </c>
      <c r="AL19" s="40">
        <v>0.98722176803335204</v>
      </c>
      <c r="AM19" s="40">
        <v>1.08063909376461</v>
      </c>
      <c r="AN19" s="40">
        <v>0.99709573146863695</v>
      </c>
      <c r="AO19" s="111">
        <f t="shared" si="1"/>
        <v>1.0813373506511472</v>
      </c>
      <c r="AP19" s="111">
        <f t="shared" si="2"/>
        <v>0.99296076757471807</v>
      </c>
      <c r="AQ19" s="57"/>
    </row>
    <row r="20" spans="1:43" x14ac:dyDescent="0.25">
      <c r="B20" s="6">
        <v>45</v>
      </c>
      <c r="C20" s="37">
        <f t="shared" si="3"/>
        <v>1.9738730343622592</v>
      </c>
      <c r="D20" s="37">
        <v>0.89058823529411768</v>
      </c>
      <c r="E20" s="37">
        <f t="shared" si="4"/>
        <v>2.0358064516129031</v>
      </c>
      <c r="F20" s="37">
        <v>0.81</v>
      </c>
      <c r="G20" s="37">
        <f t="shared" si="9"/>
        <v>1.098182335401479</v>
      </c>
      <c r="H20" s="37">
        <f t="shared" si="10"/>
        <v>0.92212520821881117</v>
      </c>
      <c r="I20" s="77"/>
      <c r="J20" s="77"/>
      <c r="K20" s="77"/>
      <c r="L20" s="77"/>
      <c r="M20" s="77"/>
      <c r="N20" s="77"/>
      <c r="O20" s="234"/>
      <c r="P20" s="77"/>
      <c r="Q20" s="87"/>
      <c r="R20" s="87"/>
      <c r="S20" s="87"/>
      <c r="T20" s="87"/>
      <c r="U20" s="87"/>
      <c r="V20" s="87"/>
      <c r="W20" s="89"/>
      <c r="X20" s="87"/>
      <c r="Y20" s="85"/>
      <c r="Z20" s="6">
        <v>11</v>
      </c>
      <c r="AA20" s="23">
        <v>1.56431843521461</v>
      </c>
      <c r="AB20" s="110">
        <v>0.93075398050103297</v>
      </c>
      <c r="AC20" s="110">
        <v>1.38845079939406</v>
      </c>
      <c r="AD20" s="110">
        <v>0.90853287161976704</v>
      </c>
      <c r="AE20" s="24">
        <v>1</v>
      </c>
      <c r="AF20" s="23">
        <v>1</v>
      </c>
      <c r="AG20" s="110">
        <f t="shared" si="0"/>
        <v>0.82146663969115763</v>
      </c>
      <c r="AH20" s="110">
        <f t="shared" si="8"/>
        <v>0.95737888411497329</v>
      </c>
      <c r="AI20" s="40">
        <v>1.08696390059054</v>
      </c>
      <c r="AJ20" s="40">
        <v>0.99048556535551502</v>
      </c>
      <c r="AK20" s="40">
        <v>1.0893086711181399</v>
      </c>
      <c r="AL20" s="40">
        <v>0.98622978325812105</v>
      </c>
      <c r="AM20" s="40">
        <v>1.08751175952322</v>
      </c>
      <c r="AN20" s="40">
        <v>0.99685071635274702</v>
      </c>
      <c r="AO20" s="111">
        <f t="shared" si="1"/>
        <v>1.087758254105651</v>
      </c>
      <c r="AP20" s="111">
        <f t="shared" si="2"/>
        <v>0.99242042651731854</v>
      </c>
      <c r="AQ20" s="57"/>
    </row>
    <row r="21" spans="1:43" x14ac:dyDescent="0.25">
      <c r="B21" s="6">
        <v>50</v>
      </c>
      <c r="C21" s="37">
        <f t="shared" si="3"/>
        <v>2.0052882935352354</v>
      </c>
      <c r="D21" s="37">
        <v>0.88705882352941179</v>
      </c>
      <c r="E21" s="37">
        <f t="shared" si="4"/>
        <v>2.0903225806451609</v>
      </c>
      <c r="F21" s="37">
        <v>0.8</v>
      </c>
      <c r="G21" s="37">
        <f t="shared" si="9"/>
        <v>1.1205335486885808</v>
      </c>
      <c r="H21" s="37">
        <f t="shared" si="10"/>
        <v>0.91871669850415105</v>
      </c>
      <c r="I21" s="77"/>
      <c r="J21" s="77"/>
      <c r="K21" s="77"/>
      <c r="L21" s="77"/>
      <c r="M21" s="77"/>
      <c r="N21" s="77"/>
      <c r="O21" s="234"/>
      <c r="P21" s="77"/>
      <c r="Q21" s="87"/>
      <c r="R21" s="87"/>
      <c r="S21" s="87"/>
      <c r="T21" s="87"/>
      <c r="U21" s="87"/>
      <c r="V21" s="87"/>
      <c r="W21" s="89"/>
      <c r="X21" s="87"/>
      <c r="Y21" s="85"/>
      <c r="Z21" s="6">
        <v>12</v>
      </c>
      <c r="AA21" s="23">
        <v>1.5925516605065899</v>
      </c>
      <c r="AB21" s="110">
        <v>0.92743681717332105</v>
      </c>
      <c r="AC21" s="110">
        <v>1.4200779503573699</v>
      </c>
      <c r="AD21" s="110">
        <v>0.90245088876114399</v>
      </c>
      <c r="AE21" s="24">
        <v>1</v>
      </c>
      <c r="AF21" s="23">
        <v>1</v>
      </c>
      <c r="AG21" s="110">
        <f t="shared" si="0"/>
        <v>0.83753213057481002</v>
      </c>
      <c r="AH21" s="110">
        <f t="shared" si="8"/>
        <v>0.95494340483230267</v>
      </c>
      <c r="AI21" s="40">
        <v>1.0925994286188401</v>
      </c>
      <c r="AJ21" s="40">
        <v>0.98987863420511202</v>
      </c>
      <c r="AK21" s="40">
        <v>1.09529371106702</v>
      </c>
      <c r="AL21" s="40">
        <v>0.98527952788429196</v>
      </c>
      <c r="AM21" s="40">
        <v>1.0942111926607301</v>
      </c>
      <c r="AN21" s="40">
        <v>0.99660910052650398</v>
      </c>
      <c r="AO21" s="111">
        <f t="shared" si="1"/>
        <v>1.0939628505711485</v>
      </c>
      <c r="AP21" s="111">
        <f t="shared" si="2"/>
        <v>0.99190160031701313</v>
      </c>
      <c r="AQ21" s="57"/>
    </row>
    <row r="22" spans="1:43" x14ac:dyDescent="0.25">
      <c r="B22" s="6">
        <v>60</v>
      </c>
      <c r="C22" s="37"/>
      <c r="D22" s="37"/>
      <c r="E22" s="37"/>
      <c r="F22" s="37"/>
      <c r="G22" s="37"/>
      <c r="H22" s="30"/>
      <c r="I22" s="77">
        <v>0.1186</v>
      </c>
      <c r="J22" s="77">
        <f t="shared" si="5"/>
        <v>0.88139999999999996</v>
      </c>
      <c r="K22" s="77">
        <v>0.16600000000000001</v>
      </c>
      <c r="L22" s="77">
        <f t="shared" si="5"/>
        <v>0.83399999999999996</v>
      </c>
      <c r="M22" s="77">
        <v>4.82E-2</v>
      </c>
      <c r="N22" s="77">
        <f t="shared" ref="N22" si="19">1-M22</f>
        <v>0.95179999999999998</v>
      </c>
      <c r="O22" s="235">
        <v>9.7276442396052751E-2</v>
      </c>
      <c r="P22" s="77">
        <v>0.90154639999999997</v>
      </c>
      <c r="Q22" s="87">
        <f t="shared" ref="Q22:V26" si="20">I22/D$31</f>
        <v>1.2302904564315735</v>
      </c>
      <c r="R22" s="87">
        <f t="shared" si="20"/>
        <v>0.97543160690570729</v>
      </c>
      <c r="S22" s="87">
        <f t="shared" si="20"/>
        <v>1.2434456928838951</v>
      </c>
      <c r="T22" s="87">
        <f t="shared" si="20"/>
        <v>0.96249278707443731</v>
      </c>
      <c r="U22" s="87">
        <f t="shared" si="20"/>
        <v>1.2916418798705904</v>
      </c>
      <c r="V22" s="87">
        <f t="shared" si="20"/>
        <v>0.98869497735493239</v>
      </c>
      <c r="W22" s="87">
        <f t="shared" ref="W22:X26" si="21">(Q22*$D$36)+(S22*$E$36)+(U22*$F$36)</f>
        <v>1.2614855212238971</v>
      </c>
      <c r="X22" s="87">
        <f t="shared" si="21"/>
        <v>0.97852066423895323</v>
      </c>
      <c r="Y22" s="85"/>
      <c r="Z22" s="6">
        <v>13</v>
      </c>
      <c r="AA22" s="23">
        <v>1.6178494953282301</v>
      </c>
      <c r="AB22" s="110">
        <v>0.92448786849117204</v>
      </c>
      <c r="AC22" s="110">
        <v>1.4508731192550399</v>
      </c>
      <c r="AD22" s="110">
        <v>0.89668832651266905</v>
      </c>
      <c r="AE22" s="24">
        <v>1</v>
      </c>
      <c r="AF22" s="23">
        <v>1</v>
      </c>
      <c r="AG22" s="110">
        <f t="shared" si="0"/>
        <v>0.8524961141346441</v>
      </c>
      <c r="AH22" s="110">
        <f t="shared" si="8"/>
        <v>0.95269590019134176</v>
      </c>
      <c r="AI22" s="40">
        <v>1.0980133061214801</v>
      </c>
      <c r="AJ22" s="40">
        <v>0.98930192650199</v>
      </c>
      <c r="AK22" s="40">
        <v>1.1010373018163999</v>
      </c>
      <c r="AL22" s="40">
        <v>0.98436849964111905</v>
      </c>
      <c r="AM22" s="40">
        <v>1.10074447209941</v>
      </c>
      <c r="AN22" s="40">
        <v>0.99637087030799398</v>
      </c>
      <c r="AO22" s="111">
        <f t="shared" si="1"/>
        <v>1.0999666741245979</v>
      </c>
      <c r="AP22" s="111">
        <f t="shared" si="2"/>
        <v>0.99140276912643932</v>
      </c>
      <c r="AQ22" s="57"/>
    </row>
    <row r="23" spans="1:43" x14ac:dyDescent="0.25">
      <c r="B23" s="6">
        <v>80</v>
      </c>
      <c r="C23" s="37"/>
      <c r="D23" s="37"/>
      <c r="E23" s="37"/>
      <c r="F23" s="37"/>
      <c r="G23" s="37"/>
      <c r="H23" s="30"/>
      <c r="I23" s="77">
        <v>0.1205</v>
      </c>
      <c r="J23" s="77">
        <f t="shared" si="5"/>
        <v>0.87949999999999995</v>
      </c>
      <c r="K23" s="77">
        <v>0.16880000000000001</v>
      </c>
      <c r="L23" s="77">
        <f t="shared" si="5"/>
        <v>0.83119999999999994</v>
      </c>
      <c r="M23" s="77">
        <v>4.9399999999999999E-2</v>
      </c>
      <c r="N23" s="77">
        <f t="shared" ref="N23" si="22">1-M23</f>
        <v>0.9506</v>
      </c>
      <c r="O23" s="235">
        <v>9.9063693042851272E-2</v>
      </c>
      <c r="P23" s="77">
        <v>0.89898260000000008</v>
      </c>
      <c r="Q23" s="87">
        <f t="shared" si="20"/>
        <v>1.2500000000000389</v>
      </c>
      <c r="R23" s="87">
        <f t="shared" si="20"/>
        <v>0.9733289065958356</v>
      </c>
      <c r="S23" s="87">
        <f t="shared" si="20"/>
        <v>1.2644194756554308</v>
      </c>
      <c r="T23" s="87">
        <f t="shared" si="20"/>
        <v>0.95926139642238883</v>
      </c>
      <c r="U23" s="87">
        <f t="shared" si="20"/>
        <v>1.3237989391204805</v>
      </c>
      <c r="V23" s="87">
        <f t="shared" si="20"/>
        <v>0.98744846130867692</v>
      </c>
      <c r="W23" s="87">
        <f t="shared" si="21"/>
        <v>1.2871988743940417</v>
      </c>
      <c r="X23" s="87">
        <f t="shared" si="21"/>
        <v>0.97654941318335164</v>
      </c>
      <c r="Y23" s="85"/>
      <c r="Z23" s="6">
        <v>14</v>
      </c>
      <c r="AA23" s="23">
        <v>1.64044283266977</v>
      </c>
      <c r="AB23" s="110">
        <v>0.92187895719766</v>
      </c>
      <c r="AC23" s="110">
        <v>1.48084469688913</v>
      </c>
      <c r="AD23" s="110">
        <v>0.89123282364052103</v>
      </c>
      <c r="AE23" s="24">
        <v>1</v>
      </c>
      <c r="AF23" s="23">
        <v>1</v>
      </c>
      <c r="AG23" s="110">
        <f t="shared" si="0"/>
        <v>0.86643202141167353</v>
      </c>
      <c r="AH23" s="110">
        <f t="shared" si="8"/>
        <v>0.95062478353612145</v>
      </c>
      <c r="AI23" s="40">
        <v>1.1032243448714301</v>
      </c>
      <c r="AJ23" s="40">
        <v>0.98875254318676897</v>
      </c>
      <c r="AK23" s="40">
        <v>1.1065606717379499</v>
      </c>
      <c r="AL23" s="40">
        <v>0.98349424310861999</v>
      </c>
      <c r="AM23" s="40">
        <v>1.10711847145747</v>
      </c>
      <c r="AN23" s="40">
        <v>0.99613601201530699</v>
      </c>
      <c r="AO23" s="111">
        <f t="shared" si="1"/>
        <v>1.1057836188195214</v>
      </c>
      <c r="AP23" s="111">
        <f t="shared" si="2"/>
        <v>0.99092246046176724</v>
      </c>
      <c r="AQ23" s="57"/>
    </row>
    <row r="24" spans="1:43" x14ac:dyDescent="0.25">
      <c r="B24" s="6">
        <v>90</v>
      </c>
      <c r="C24" s="37"/>
      <c r="D24" s="37"/>
      <c r="E24" s="37"/>
      <c r="F24" s="37"/>
      <c r="G24" s="37"/>
      <c r="H24" s="30"/>
      <c r="I24" s="77">
        <v>0.121</v>
      </c>
      <c r="J24" s="77">
        <f t="shared" si="5"/>
        <v>0.879</v>
      </c>
      <c r="K24" s="77">
        <v>0.1694</v>
      </c>
      <c r="L24" s="77">
        <f t="shared" si="5"/>
        <v>0.8306</v>
      </c>
      <c r="M24" s="77">
        <v>4.9700000000000001E-2</v>
      </c>
      <c r="N24" s="77">
        <f t="shared" ref="N24" si="23">1-M24</f>
        <v>0.95030000000000003</v>
      </c>
      <c r="O24" s="235">
        <v>9.949508857251918E-2</v>
      </c>
      <c r="P24" s="77">
        <v>0.89788580000000007</v>
      </c>
      <c r="Q24" s="87">
        <f t="shared" si="20"/>
        <v>1.2551867219917403</v>
      </c>
      <c r="R24" s="87">
        <f t="shared" si="20"/>
        <v>0.97277556440902735</v>
      </c>
      <c r="S24" s="87">
        <f t="shared" si="20"/>
        <v>1.2689138576779024</v>
      </c>
      <c r="T24" s="87">
        <f t="shared" si="20"/>
        <v>0.95856895556837851</v>
      </c>
      <c r="U24" s="87">
        <f t="shared" si="20"/>
        <v>1.3318382039329533</v>
      </c>
      <c r="V24" s="87">
        <f t="shared" si="20"/>
        <v>0.98713683229711313</v>
      </c>
      <c r="W24" s="87">
        <f t="shared" si="21"/>
        <v>1.2935340425631499</v>
      </c>
      <c r="X24" s="87">
        <f t="shared" si="21"/>
        <v>0.97607475960733958</v>
      </c>
      <c r="Y24" s="85"/>
      <c r="Z24" s="6">
        <v>15</v>
      </c>
      <c r="AA24" s="23">
        <v>1.6605669458899901</v>
      </c>
      <c r="AB24" s="110">
        <v>0.919581855530472</v>
      </c>
      <c r="AC24" s="110">
        <v>1.5100010740617</v>
      </c>
      <c r="AD24" s="110">
        <v>0.88607205164015601</v>
      </c>
      <c r="AE24" s="24">
        <v>1</v>
      </c>
      <c r="AF24" s="23">
        <v>1</v>
      </c>
      <c r="AG24" s="110">
        <f t="shared" si="0"/>
        <v>0.87941463967485367</v>
      </c>
      <c r="AH24" s="110">
        <f t="shared" si="8"/>
        <v>0.94871846015273054</v>
      </c>
      <c r="AI24" s="40">
        <v>1.1082483633295801</v>
      </c>
      <c r="AJ24" s="40">
        <v>0.98822773473327696</v>
      </c>
      <c r="AK24" s="40">
        <v>1.1118830020608701</v>
      </c>
      <c r="AL24" s="40">
        <v>0.98265436359921499</v>
      </c>
      <c r="AM24" s="40">
        <v>1.1133398346756</v>
      </c>
      <c r="AN24" s="40">
        <v>0.99590451196653096</v>
      </c>
      <c r="AO24" s="111">
        <f t="shared" si="1"/>
        <v>1.1114260724895324</v>
      </c>
      <c r="AP24" s="111">
        <f t="shared" si="2"/>
        <v>0.99045926220100555</v>
      </c>
      <c r="AQ24" s="57"/>
    </row>
    <row r="25" spans="1:43" x14ac:dyDescent="0.25">
      <c r="B25" s="6">
        <v>97</v>
      </c>
      <c r="C25" s="37"/>
      <c r="D25" s="37"/>
      <c r="E25" s="37"/>
      <c r="F25" s="37"/>
      <c r="G25" s="37"/>
      <c r="H25" s="30"/>
      <c r="I25" s="77">
        <v>0.1211</v>
      </c>
      <c r="J25" s="77">
        <f t="shared" si="5"/>
        <v>0.87890000000000001</v>
      </c>
      <c r="K25" s="77">
        <v>0.16969999999999999</v>
      </c>
      <c r="L25" s="77">
        <f t="shared" si="5"/>
        <v>0.83030000000000004</v>
      </c>
      <c r="M25" s="77">
        <v>4.9799999999999997E-2</v>
      </c>
      <c r="N25" s="77">
        <f t="shared" ref="N25" si="24">1-M25</f>
        <v>0.95020000000000004</v>
      </c>
      <c r="O25" s="235">
        <v>9.9641403588141303E-2</v>
      </c>
      <c r="P25" s="77">
        <v>0.89763579999999998</v>
      </c>
      <c r="Q25" s="87">
        <f t="shared" si="20"/>
        <v>1.2562240663900806</v>
      </c>
      <c r="R25" s="87">
        <f t="shared" si="20"/>
        <v>0.97266489597166572</v>
      </c>
      <c r="S25" s="87">
        <f t="shared" si="20"/>
        <v>1.2711610486891385</v>
      </c>
      <c r="T25" s="87">
        <f t="shared" si="20"/>
        <v>0.95822273514137335</v>
      </c>
      <c r="U25" s="87">
        <f t="shared" si="20"/>
        <v>1.3345179588704439</v>
      </c>
      <c r="V25" s="87">
        <f t="shared" si="20"/>
        <v>0.98703295595992513</v>
      </c>
      <c r="W25" s="87">
        <f t="shared" si="21"/>
        <v>1.2956051114853513</v>
      </c>
      <c r="X25" s="87">
        <f t="shared" si="21"/>
        <v>0.97591265948231554</v>
      </c>
      <c r="Y25" s="85"/>
      <c r="Z25" s="6">
        <v>16</v>
      </c>
      <c r="AA25" s="23">
        <v>1.67846109653946</v>
      </c>
      <c r="AB25" s="110">
        <v>0.91756822941079497</v>
      </c>
      <c r="AC25" s="110">
        <v>1.5383506415747901</v>
      </c>
      <c r="AD25" s="110">
        <v>0.88119372317677702</v>
      </c>
      <c r="AE25" s="24">
        <v>1</v>
      </c>
      <c r="AF25" s="23">
        <v>1</v>
      </c>
      <c r="AG25" s="110">
        <f t="shared" si="0"/>
        <v>0.89151999099726043</v>
      </c>
      <c r="AH25" s="110">
        <f t="shared" si="8"/>
        <v>0.94696531194395839</v>
      </c>
      <c r="AI25" s="40">
        <v>1.1130986661912201</v>
      </c>
      <c r="AJ25" s="40">
        <v>0.98772492653169797</v>
      </c>
      <c r="AK25" s="40">
        <v>1.1170213883731099</v>
      </c>
      <c r="AL25" s="40">
        <v>0.98184654057424503</v>
      </c>
      <c r="AM25" s="40">
        <v>1.1194149548316901</v>
      </c>
      <c r="AN25" s="40">
        <v>0.99567635647975095</v>
      </c>
      <c r="AO25" s="111">
        <f t="shared" si="1"/>
        <v>1.1169050465877608</v>
      </c>
      <c r="AP25" s="111">
        <f t="shared" si="2"/>
        <v>0.9900118335499366</v>
      </c>
      <c r="AQ25" s="57"/>
    </row>
    <row r="26" spans="1:43" ht="15" customHeight="1" x14ac:dyDescent="0.25">
      <c r="B26" s="6">
        <v>99</v>
      </c>
      <c r="C26" s="37"/>
      <c r="D26" s="37"/>
      <c r="E26" s="37"/>
      <c r="F26" s="37"/>
      <c r="G26" s="37"/>
      <c r="H26" s="30"/>
      <c r="I26" s="77">
        <v>0.1211</v>
      </c>
      <c r="J26" s="77">
        <f t="shared" si="5"/>
        <v>0.87890000000000001</v>
      </c>
      <c r="K26" s="77">
        <v>0.16969999999999999</v>
      </c>
      <c r="L26" s="77">
        <f t="shared" si="5"/>
        <v>0.83030000000000004</v>
      </c>
      <c r="M26" s="77">
        <v>4.9799999999999997E-2</v>
      </c>
      <c r="N26" s="77">
        <f t="shared" ref="N26" si="25">1-M26</f>
        <v>0.95020000000000004</v>
      </c>
      <c r="O26" s="235">
        <v>9.9641403588141303E-2</v>
      </c>
      <c r="P26" s="77">
        <v>0.89754580000000006</v>
      </c>
      <c r="Q26" s="87">
        <f t="shared" si="20"/>
        <v>1.2562240663900806</v>
      </c>
      <c r="R26" s="87">
        <f t="shared" si="20"/>
        <v>0.97266489597166572</v>
      </c>
      <c r="S26" s="87">
        <f t="shared" si="20"/>
        <v>1.2711610486891385</v>
      </c>
      <c r="T26" s="87">
        <f t="shared" si="20"/>
        <v>0.95822273514137335</v>
      </c>
      <c r="U26" s="87">
        <f t="shared" si="20"/>
        <v>1.3345179588704439</v>
      </c>
      <c r="V26" s="87">
        <f t="shared" si="20"/>
        <v>0.98703295595992513</v>
      </c>
      <c r="W26" s="87">
        <f t="shared" si="21"/>
        <v>1.2956051114853513</v>
      </c>
      <c r="X26" s="87">
        <f t="shared" si="21"/>
        <v>0.97591265948231554</v>
      </c>
      <c r="Y26" s="85"/>
      <c r="Z26" s="6">
        <v>17</v>
      </c>
      <c r="AA26" s="23">
        <v>1.6943676252380799</v>
      </c>
      <c r="AB26" s="110">
        <v>0.91580964414340704</v>
      </c>
      <c r="AC26" s="110">
        <v>1.5659017902304799</v>
      </c>
      <c r="AD26" s="110">
        <v>0.87658560017513099</v>
      </c>
      <c r="AE26" s="24">
        <v>1</v>
      </c>
      <c r="AF26" s="23">
        <v>1</v>
      </c>
      <c r="AG26" s="110">
        <f t="shared" si="0"/>
        <v>0.90282505077812625</v>
      </c>
      <c r="AH26" s="110">
        <f t="shared" si="8"/>
        <v>0.94535370106752503</v>
      </c>
      <c r="AI26" s="40">
        <v>1.1177864690327599</v>
      </c>
      <c r="AJ26" s="40">
        <v>0.98724173846201202</v>
      </c>
      <c r="AK26" s="40">
        <v>1.12199085102264</v>
      </c>
      <c r="AL26" s="40">
        <v>0.98106854046563596</v>
      </c>
      <c r="AM26" s="40">
        <v>1.12534995604303</v>
      </c>
      <c r="AN26" s="40">
        <v>0.99545153187305702</v>
      </c>
      <c r="AO26" s="111">
        <f t="shared" si="1"/>
        <v>1.1222303017690853</v>
      </c>
      <c r="AP26" s="111">
        <f t="shared" si="2"/>
        <v>0.98957891407152943</v>
      </c>
      <c r="AQ26" s="21"/>
    </row>
    <row r="27" spans="1:43" ht="15" customHeight="1" x14ac:dyDescent="0.25">
      <c r="I27" s="74"/>
      <c r="J27" s="74"/>
      <c r="K27" s="74"/>
      <c r="L27" s="74"/>
      <c r="Z27" s="6">
        <v>18</v>
      </c>
      <c r="AA27" s="23">
        <v>1.70853047510296</v>
      </c>
      <c r="AB27" s="110">
        <v>0.91427764490036201</v>
      </c>
      <c r="AC27" s="110">
        <v>1.5926629108308099</v>
      </c>
      <c r="AD27" s="110">
        <v>0.87223550120785298</v>
      </c>
      <c r="AE27" s="24">
        <v>1</v>
      </c>
      <c r="AF27" s="23">
        <v>1</v>
      </c>
      <c r="AG27" s="110">
        <f t="shared" si="0"/>
        <v>0.91340729057389736</v>
      </c>
      <c r="AH27" s="110">
        <f t="shared" si="8"/>
        <v>0.94387199656599541</v>
      </c>
      <c r="AI27" s="40">
        <v>1.12232127131598</v>
      </c>
      <c r="AJ27" s="40">
        <v>0.98677599906426205</v>
      </c>
      <c r="AK27" s="40">
        <v>1.1268043889977499</v>
      </c>
      <c r="AL27" s="40">
        <v>0.98031822877294506</v>
      </c>
      <c r="AM27" s="40">
        <v>1.1311506783555201</v>
      </c>
      <c r="AN27" s="40">
        <v>0.99523002446453501</v>
      </c>
      <c r="AO27" s="111">
        <f t="shared" si="1"/>
        <v>1.1274104689222115</v>
      </c>
      <c r="AP27" s="111">
        <f t="shared" si="2"/>
        <v>0.98915933087463737</v>
      </c>
      <c r="AQ27" s="21"/>
    </row>
    <row r="28" spans="1:43" x14ac:dyDescent="0.25">
      <c r="A28" s="4"/>
      <c r="B28" s="2" t="s">
        <v>53</v>
      </c>
      <c r="Z28" s="6">
        <v>19</v>
      </c>
      <c r="AA28" s="23">
        <v>1.7211931886706</v>
      </c>
      <c r="AB28" s="110">
        <v>0.91294390849358298</v>
      </c>
      <c r="AC28" s="110">
        <v>1.6186423941778401</v>
      </c>
      <c r="AD28" s="110">
        <v>0.86813130796668403</v>
      </c>
      <c r="AE28" s="24">
        <v>1</v>
      </c>
      <c r="AF28" s="23">
        <v>1</v>
      </c>
      <c r="AG28" s="110">
        <f t="shared" si="0"/>
        <v>0.92334405791524676</v>
      </c>
      <c r="AH28" s="110">
        <f t="shared" si="8"/>
        <v>0.94250862285642834</v>
      </c>
      <c r="AI28" s="40">
        <v>1.12671118100679</v>
      </c>
      <c r="AJ28" s="40">
        <v>0.98632575471221895</v>
      </c>
      <c r="AK28" s="40">
        <v>1.1314730718655299</v>
      </c>
      <c r="AL28" s="40">
        <v>0.97959358130604002</v>
      </c>
      <c r="AM28" s="40">
        <v>1.13682266551944</v>
      </c>
      <c r="AN28" s="40">
        <v>0.995011820572275</v>
      </c>
      <c r="AO28" s="111">
        <f t="shared" si="1"/>
        <v>1.1324531653585801</v>
      </c>
      <c r="AP28" s="111">
        <f t="shared" si="2"/>
        <v>0.98875200405783104</v>
      </c>
      <c r="AQ28" s="21"/>
    </row>
    <row r="29" spans="1:43" x14ac:dyDescent="0.25">
      <c r="D29" s="290" t="s">
        <v>11</v>
      </c>
      <c r="E29" s="290"/>
      <c r="F29" s="290" t="s">
        <v>12</v>
      </c>
      <c r="G29" s="290"/>
      <c r="H29" s="290" t="s">
        <v>18</v>
      </c>
      <c r="I29" s="290"/>
      <c r="L29" s="75"/>
      <c r="Z29" s="6">
        <v>20</v>
      </c>
      <c r="AA29" s="23">
        <v>1.7325964643379199</v>
      </c>
      <c r="AB29" s="110">
        <v>0.91178045467618496</v>
      </c>
      <c r="AC29" s="110">
        <v>1.64384863107364</v>
      </c>
      <c r="AD29" s="110">
        <v>0.86426097066749397</v>
      </c>
      <c r="AE29" s="24">
        <v>1</v>
      </c>
      <c r="AF29" s="23">
        <v>1</v>
      </c>
      <c r="AG29" s="110">
        <f t="shared" si="0"/>
        <v>0.93271181974448503</v>
      </c>
      <c r="AH29" s="110">
        <f t="shared" si="8"/>
        <v>0.94125212640411116</v>
      </c>
      <c r="AI29" s="40">
        <v>1.1309631940659199</v>
      </c>
      <c r="AJ29" s="40">
        <v>0.98588927419702399</v>
      </c>
      <c r="AK29" s="40">
        <v>1.1360061643475401</v>
      </c>
      <c r="AL29" s="40">
        <v>0.978892694443663</v>
      </c>
      <c r="AM29" s="40">
        <v>1.14237115555111</v>
      </c>
      <c r="AN29" s="40">
        <v>0.99479690651436303</v>
      </c>
      <c r="AO29" s="111">
        <f t="shared" si="1"/>
        <v>1.1373651058651055</v>
      </c>
      <c r="AP29" s="111">
        <f t="shared" si="2"/>
        <v>0.98835595050418679</v>
      </c>
      <c r="AQ29" s="21"/>
    </row>
    <row r="30" spans="1:43" x14ac:dyDescent="0.25">
      <c r="D30" s="83" t="s">
        <v>15</v>
      </c>
      <c r="E30" s="83" t="s">
        <v>23</v>
      </c>
      <c r="F30" s="83" t="s">
        <v>15</v>
      </c>
      <c r="G30" s="83" t="s">
        <v>23</v>
      </c>
      <c r="H30" s="83" t="s">
        <v>15</v>
      </c>
      <c r="I30" s="83" t="s">
        <v>23</v>
      </c>
      <c r="Z30" s="6">
        <v>21</v>
      </c>
      <c r="AA30" s="23">
        <v>1.7429753629022</v>
      </c>
      <c r="AB30" s="110">
        <v>0.910759904378733</v>
      </c>
      <c r="AC30" s="110">
        <v>1.66829001232026</v>
      </c>
      <c r="AD30" s="110">
        <v>0.86061251224680901</v>
      </c>
      <c r="AE30" s="24">
        <v>1</v>
      </c>
      <c r="AF30" s="23">
        <v>1</v>
      </c>
      <c r="AG30" s="110">
        <f t="shared" si="0"/>
        <v>0.94158529751832998</v>
      </c>
      <c r="AH30" s="110">
        <f t="shared" si="8"/>
        <v>0.94009125664819781</v>
      </c>
      <c r="AI30" s="40">
        <v>1.1350834320685601</v>
      </c>
      <c r="AJ30" s="40">
        <v>0.985465049127356</v>
      </c>
      <c r="AK30" s="40">
        <v>1.1404112781117199</v>
      </c>
      <c r="AL30" s="40">
        <v>0.97821379427812505</v>
      </c>
      <c r="AM30" s="40">
        <v>1.14780107397999</v>
      </c>
      <c r="AN30" s="40">
        <v>0.99458526860888796</v>
      </c>
      <c r="AO30" s="111">
        <f t="shared" si="1"/>
        <v>1.1421522083277118</v>
      </c>
      <c r="AP30" s="111">
        <f t="shared" si="2"/>
        <v>0.98797028612287074</v>
      </c>
      <c r="AQ30" s="21"/>
    </row>
    <row r="31" spans="1:43" x14ac:dyDescent="0.25">
      <c r="B31" s="107" t="s">
        <v>21</v>
      </c>
      <c r="C31" s="6"/>
      <c r="D31" s="40">
        <v>9.6399999999997002E-2</v>
      </c>
      <c r="E31" s="40">
        <v>0.90360000000000296</v>
      </c>
      <c r="F31" s="83">
        <v>0.13350000000000001</v>
      </c>
      <c r="G31" s="40">
        <v>0.86650000000000005</v>
      </c>
      <c r="H31" s="40">
        <v>3.7316845134217201E-2</v>
      </c>
      <c r="I31" s="83">
        <v>0.96268315486578282</v>
      </c>
      <c r="K31" s="100"/>
      <c r="L31" s="100"/>
      <c r="M31" s="66"/>
      <c r="N31" s="100"/>
      <c r="P31" s="21"/>
      <c r="Q31" s="21"/>
      <c r="R31" s="21"/>
      <c r="S31" s="21"/>
      <c r="T31" s="21"/>
      <c r="U31" s="21"/>
      <c r="V31" s="21"/>
      <c r="W31" s="21"/>
      <c r="X31" s="21"/>
      <c r="Y31" s="21"/>
      <c r="Z31" s="6">
        <v>22</v>
      </c>
      <c r="AA31" s="23">
        <v>1.75255625642798</v>
      </c>
      <c r="AB31" s="110">
        <v>0.90985577218423197</v>
      </c>
      <c r="AC31" s="110">
        <v>1.6919749287197501</v>
      </c>
      <c r="AD31" s="110">
        <v>0.85717403121412805</v>
      </c>
      <c r="AE31" s="24">
        <v>1</v>
      </c>
      <c r="AF31" s="23">
        <v>1</v>
      </c>
      <c r="AG31" s="110">
        <f t="shared" si="0"/>
        <v>0.95003652253124082</v>
      </c>
      <c r="AH31" s="110">
        <f t="shared" si="8"/>
        <v>0.93901505721688738</v>
      </c>
      <c r="AI31" s="40">
        <v>1.13907734121022</v>
      </c>
      <c r="AJ31" s="40">
        <v>0.98505179055270098</v>
      </c>
      <c r="AK31" s="40">
        <v>1.1446945453595501</v>
      </c>
      <c r="AL31" s="40">
        <v>0.97755524451636699</v>
      </c>
      <c r="AM31" s="40">
        <v>1.1531170296806701</v>
      </c>
      <c r="AN31" s="40">
        <v>0.99437689317393596</v>
      </c>
      <c r="AO31" s="111">
        <f t="shared" si="1"/>
        <v>1.1468196936326753</v>
      </c>
      <c r="AP31" s="111">
        <f t="shared" si="2"/>
        <v>0.98759422663333918</v>
      </c>
      <c r="AQ31" s="21"/>
    </row>
    <row r="32" spans="1:43" x14ac:dyDescent="0.25">
      <c r="B32" s="107" t="s">
        <v>29</v>
      </c>
      <c r="C32" s="6"/>
      <c r="D32" s="40">
        <f>1-E32</f>
        <v>0.10099999999999998</v>
      </c>
      <c r="E32" s="40">
        <v>0.89900000000000002</v>
      </c>
      <c r="F32" s="40">
        <f>1-G32</f>
        <v>0.15500000000000003</v>
      </c>
      <c r="G32" s="40">
        <v>0.84499999999999997</v>
      </c>
      <c r="H32" s="83"/>
      <c r="I32" s="83"/>
      <c r="J32" s="295"/>
      <c r="K32" s="295"/>
      <c r="L32" s="295"/>
      <c r="M32" s="100"/>
      <c r="N32" s="100"/>
      <c r="Z32" s="6">
        <v>23</v>
      </c>
      <c r="AA32" s="23">
        <v>1.7615536276488299</v>
      </c>
      <c r="AB32" s="110">
        <v>0.90904277939816402</v>
      </c>
      <c r="AC32" s="110">
        <v>1.7149117710741799</v>
      </c>
      <c r="AD32" s="110">
        <v>0.85393370308897298</v>
      </c>
      <c r="AE32" s="24">
        <v>1</v>
      </c>
      <c r="AF32" s="23">
        <v>1</v>
      </c>
      <c r="AG32" s="110">
        <f t="shared" si="0"/>
        <v>0.95813384496210308</v>
      </c>
      <c r="AH32" s="110">
        <f t="shared" si="8"/>
        <v>0.93801296319139804</v>
      </c>
      <c r="AI32" s="40">
        <v>1.1429498559559801</v>
      </c>
      <c r="AJ32" s="40">
        <v>0.98464842221628102</v>
      </c>
      <c r="AK32" s="40">
        <v>1.1488608087876599</v>
      </c>
      <c r="AL32" s="40">
        <v>0.97691555300766197</v>
      </c>
      <c r="AM32" s="40">
        <v>1.1583233131892601</v>
      </c>
      <c r="AN32" s="40">
        <v>0.99417176652759698</v>
      </c>
      <c r="AO32" s="111">
        <f t="shared" si="1"/>
        <v>1.1513721795528098</v>
      </c>
      <c r="AP32" s="111">
        <f t="shared" si="2"/>
        <v>0.98722708698799932</v>
      </c>
      <c r="AQ32" s="21"/>
    </row>
    <row r="33" spans="1:43" x14ac:dyDescent="0.25">
      <c r="C33" s="4"/>
      <c r="J33" s="20"/>
      <c r="K33" s="20"/>
      <c r="L33" s="20"/>
      <c r="M33" s="66"/>
      <c r="N33" s="100"/>
      <c r="Z33" s="6">
        <v>24</v>
      </c>
      <c r="AA33" s="23">
        <v>1.77016686052817</v>
      </c>
      <c r="AB33" s="110">
        <v>0.90829717214781702</v>
      </c>
      <c r="AC33" s="110">
        <v>1.73710893018559</v>
      </c>
      <c r="AD33" s="110">
        <v>0.85087978048286805</v>
      </c>
      <c r="AE33" s="24">
        <v>1</v>
      </c>
      <c r="AF33" s="23">
        <v>1</v>
      </c>
      <c r="AG33" s="110">
        <f t="shared" si="0"/>
        <v>0.96594094018360421</v>
      </c>
      <c r="AH33" s="110">
        <f t="shared" si="8"/>
        <v>0.93707489961328605</v>
      </c>
      <c r="AI33" s="40">
        <v>1.14670553059031</v>
      </c>
      <c r="AJ33" s="40">
        <v>0.98425407084421201</v>
      </c>
      <c r="AK33" s="40">
        <v>1.15291382250275</v>
      </c>
      <c r="AL33" s="40">
        <v>0.97629337676817796</v>
      </c>
      <c r="AM33" s="40">
        <v>1.16342389740352</v>
      </c>
      <c r="AN33" s="40">
        <v>0.99396987498795697</v>
      </c>
      <c r="AO33" s="111">
        <f t="shared" si="1"/>
        <v>1.1558137683253822</v>
      </c>
      <c r="AP33" s="111">
        <f t="shared" si="2"/>
        <v>0.98686827952914702</v>
      </c>
      <c r="AQ33" s="21"/>
    </row>
    <row r="34" spans="1:43" x14ac:dyDescent="0.25">
      <c r="B34" s="5" t="s">
        <v>541</v>
      </c>
      <c r="C34" s="4"/>
      <c r="J34" s="4"/>
      <c r="M34" s="66"/>
      <c r="N34" s="100"/>
      <c r="Z34" s="6">
        <v>25</v>
      </c>
      <c r="AA34" s="23">
        <v>1.77857717858301</v>
      </c>
      <c r="AB34" s="110">
        <v>0.90759702799762698</v>
      </c>
      <c r="AC34" s="110">
        <v>1.7585747968560601</v>
      </c>
      <c r="AD34" s="110">
        <v>0.848000591951097</v>
      </c>
      <c r="AE34" s="24">
        <v>1</v>
      </c>
      <c r="AF34" s="23">
        <v>1</v>
      </c>
      <c r="AG34" s="110">
        <f t="shared" si="0"/>
        <v>0.97351586082125996</v>
      </c>
      <c r="AH34" s="110">
        <f t="shared" si="8"/>
        <v>0.9361913761512588</v>
      </c>
      <c r="AI34" s="40">
        <v>1.15034864192468</v>
      </c>
      <c r="AJ34" s="40">
        <v>0.98386805387745802</v>
      </c>
      <c r="AK34" s="40">
        <v>1.15685645846897</v>
      </c>
      <c r="AL34" s="40">
        <v>0.97568752537266801</v>
      </c>
      <c r="AM34" s="40">
        <v>1.1684224405663499</v>
      </c>
      <c r="AN34" s="40">
        <v>0.993771204873104</v>
      </c>
      <c r="AO34" s="111">
        <f t="shared" si="1"/>
        <v>1.1601481276288572</v>
      </c>
      <c r="AP34" s="111">
        <f t="shared" si="2"/>
        <v>0.98651731097602924</v>
      </c>
      <c r="AQ34" s="21"/>
    </row>
    <row r="35" spans="1:43" x14ac:dyDescent="0.25">
      <c r="C35" s="4"/>
      <c r="D35" s="83" t="s">
        <v>11</v>
      </c>
      <c r="E35" s="40" t="s">
        <v>12</v>
      </c>
      <c r="F35" s="40" t="s">
        <v>18</v>
      </c>
      <c r="G35" s="4"/>
      <c r="H35" s="4"/>
      <c r="I35" s="4"/>
      <c r="J35" s="4"/>
      <c r="M35" s="66"/>
      <c r="N35" s="100"/>
      <c r="Z35" s="6">
        <v>26</v>
      </c>
      <c r="AA35" s="23">
        <v>1.78694488915524</v>
      </c>
      <c r="AB35" s="110">
        <v>0.90692253447515203</v>
      </c>
      <c r="AC35" s="110">
        <v>1.7793177618876299</v>
      </c>
      <c r="AD35" s="110">
        <v>0.845284539745639</v>
      </c>
      <c r="AE35" s="24">
        <v>1</v>
      </c>
      <c r="AF35" s="23">
        <v>1</v>
      </c>
      <c r="AG35" s="110">
        <f t="shared" si="0"/>
        <v>0.98091018353836434</v>
      </c>
      <c r="AH35" s="110">
        <f t="shared" si="8"/>
        <v>0.93535357281663978</v>
      </c>
      <c r="AI35" s="40">
        <v>1.15388326642012</v>
      </c>
      <c r="AJ35" s="40">
        <v>0.98348986505313696</v>
      </c>
      <c r="AK35" s="40">
        <v>1.1606909130668901</v>
      </c>
      <c r="AL35" s="40">
        <v>0.97509696258352196</v>
      </c>
      <c r="AM35" s="40">
        <v>1.17332229143207</v>
      </c>
      <c r="AN35" s="40">
        <v>0.99357574250112701</v>
      </c>
      <c r="AO35" s="111">
        <f t="shared" si="1"/>
        <v>1.1643785646654496</v>
      </c>
      <c r="AP35" s="111">
        <f t="shared" si="2"/>
        <v>0.98617377833784592</v>
      </c>
      <c r="AQ35" s="21"/>
    </row>
    <row r="36" spans="1:43" x14ac:dyDescent="0.25">
      <c r="C36" s="4"/>
      <c r="D36" s="83">
        <v>0.30961503117356814</v>
      </c>
      <c r="E36" s="40">
        <v>0.23157507811064143</v>
      </c>
      <c r="F36" s="40">
        <v>0.45880989071579031</v>
      </c>
      <c r="G36" s="4"/>
      <c r="H36" s="4"/>
      <c r="I36" s="4"/>
      <c r="J36" s="4"/>
      <c r="M36" s="66"/>
      <c r="N36" s="100"/>
      <c r="Z36" s="6">
        <v>27</v>
      </c>
      <c r="AA36" s="23">
        <v>1.7954070882834601</v>
      </c>
      <c r="AB36" s="110">
        <v>0.90625622329861599</v>
      </c>
      <c r="AC36" s="110">
        <v>1.7993462160823701</v>
      </c>
      <c r="AD36" s="110">
        <v>0.84272009660184399</v>
      </c>
      <c r="AE36" s="24">
        <v>1</v>
      </c>
      <c r="AF36" s="23">
        <v>1</v>
      </c>
      <c r="AG36" s="110">
        <f t="shared" si="0"/>
        <v>0.98816829842982745</v>
      </c>
      <c r="AH36" s="110">
        <f t="shared" si="8"/>
        <v>0.93455341173961082</v>
      </c>
      <c r="AI36" s="40">
        <v>1.1573133349818701</v>
      </c>
      <c r="AJ36" s="40">
        <v>0.98311915824176199</v>
      </c>
      <c r="AK36" s="40">
        <v>1.1644189083429499</v>
      </c>
      <c r="AL36" s="40">
        <v>0.97452080608744895</v>
      </c>
      <c r="AM36" s="40">
        <v>1.1781264965147999</v>
      </c>
      <c r="AN36" s="40">
        <v>0.99338347419011197</v>
      </c>
      <c r="AO36" s="111">
        <f t="shared" si="1"/>
        <v>1.1685080930563565</v>
      </c>
      <c r="AP36" s="111">
        <f t="shared" si="2"/>
        <v>0.98583736384853893</v>
      </c>
      <c r="AQ36" s="21"/>
    </row>
    <row r="37" spans="1:43" x14ac:dyDescent="0.25">
      <c r="C37" s="4"/>
      <c r="G37" s="4"/>
      <c r="H37" s="4"/>
      <c r="I37" s="4"/>
      <c r="J37" s="4"/>
      <c r="M37" s="66"/>
      <c r="N37" s="100"/>
      <c r="Z37" s="6">
        <v>28</v>
      </c>
      <c r="AA37" s="23">
        <v>1.8040759456436</v>
      </c>
      <c r="AB37" s="110">
        <v>0.90558314803898499</v>
      </c>
      <c r="AC37" s="110">
        <v>1.8186685502423201</v>
      </c>
      <c r="AD37" s="110">
        <v>0.84029580170251705</v>
      </c>
      <c r="AE37" s="24">
        <v>1</v>
      </c>
      <c r="AF37" s="23">
        <v>1</v>
      </c>
      <c r="AG37" s="110">
        <f t="shared" si="0"/>
        <v>0.99532687801399677</v>
      </c>
      <c r="AH37" s="110">
        <f t="shared" si="8"/>
        <v>0.93378361124144305</v>
      </c>
      <c r="AI37" s="40">
        <v>1.1606426686834701</v>
      </c>
      <c r="AJ37" s="40">
        <v>0.98275572994695604</v>
      </c>
      <c r="AK37" s="40">
        <v>1.1680418825285099</v>
      </c>
      <c r="AL37" s="40">
        <v>0.97395832521000603</v>
      </c>
      <c r="AM37" s="40">
        <v>1.1828378093187299</v>
      </c>
      <c r="AN37" s="40">
        <v>0.99319438625814704</v>
      </c>
      <c r="AO37" s="111">
        <f t="shared" si="1"/>
        <v>1.1725394922568775</v>
      </c>
      <c r="AP37" s="111">
        <f t="shared" si="2"/>
        <v>0.98550782901918299</v>
      </c>
      <c r="AQ37" s="21"/>
    </row>
    <row r="38" spans="1:43" x14ac:dyDescent="0.25">
      <c r="C38" s="4"/>
      <c r="G38" s="4"/>
      <c r="H38" s="4"/>
      <c r="I38" s="4"/>
      <c r="J38" s="4"/>
      <c r="M38" s="66"/>
      <c r="N38" s="100"/>
      <c r="Z38" s="6">
        <v>29</v>
      </c>
      <c r="AA38" s="23">
        <v>1.8130376176530301</v>
      </c>
      <c r="AB38" s="110">
        <v>0.90489100094598296</v>
      </c>
      <c r="AC38" s="110">
        <v>1.8372931551695599</v>
      </c>
      <c r="AD38" s="110">
        <v>0.83800025598558903</v>
      </c>
      <c r="AE38" s="24">
        <v>1</v>
      </c>
      <c r="AF38" s="23">
        <v>1</v>
      </c>
      <c r="AG38" s="110">
        <f t="shared" si="0"/>
        <v>1.0024145407133691</v>
      </c>
      <c r="AH38" s="110">
        <f t="shared" si="8"/>
        <v>0.93303772091896242</v>
      </c>
      <c r="AI38" s="40">
        <v>1.1638749986772601</v>
      </c>
      <c r="AJ38" s="40">
        <v>0.982399500874238</v>
      </c>
      <c r="AK38" s="40">
        <v>1.17156116440766</v>
      </c>
      <c r="AL38" s="40">
        <v>0.973408936478252</v>
      </c>
      <c r="AM38" s="40">
        <v>1.1874587014493501</v>
      </c>
      <c r="AN38" s="40">
        <v>0.99300846502332096</v>
      </c>
      <c r="AO38" s="111">
        <f t="shared" si="1"/>
        <v>1.1764753591981849</v>
      </c>
      <c r="AP38" s="111">
        <f t="shared" si="2"/>
        <v>0.98518500790382713</v>
      </c>
      <c r="AQ38" s="21"/>
    </row>
    <row r="39" spans="1:43" x14ac:dyDescent="0.25">
      <c r="D39" s="4"/>
      <c r="E39" s="4"/>
      <c r="F39" s="4"/>
      <c r="G39" s="4"/>
      <c r="H39" s="4"/>
      <c r="I39" s="4"/>
      <c r="J39" s="4"/>
      <c r="M39" s="66"/>
      <c r="N39" s="100"/>
      <c r="Z39" s="6">
        <v>30</v>
      </c>
      <c r="AA39" s="23">
        <v>1.8223518016485001</v>
      </c>
      <c r="AB39" s="110">
        <v>0.90417016860946897</v>
      </c>
      <c r="AC39" s="110">
        <v>1.8552284216661299</v>
      </c>
      <c r="AD39" s="110">
        <v>0.83582211697265596</v>
      </c>
      <c r="AE39" s="24">
        <v>1</v>
      </c>
      <c r="AF39" s="23">
        <v>1</v>
      </c>
      <c r="AG39" s="110">
        <f t="shared" si="0"/>
        <v>1.0094517128213614</v>
      </c>
      <c r="AH39" s="110">
        <f t="shared" si="8"/>
        <v>0.93231013768056592</v>
      </c>
      <c r="AI39" s="40">
        <v>1.16701397354869</v>
      </c>
      <c r="AJ39" s="40">
        <v>0.98205049697540903</v>
      </c>
      <c r="AK39" s="40">
        <v>1.1749781261126599</v>
      </c>
      <c r="AL39" s="40">
        <v>0.97287219690175997</v>
      </c>
      <c r="AM39" s="40">
        <v>1.1919913755054901</v>
      </c>
      <c r="AN39" s="40">
        <v>0.99282569680372101</v>
      </c>
      <c r="AO39" s="111">
        <f t="shared" si="1"/>
        <v>1.1803181518629402</v>
      </c>
      <c r="AP39" s="111">
        <f t="shared" si="2"/>
        <v>0.98486879967459928</v>
      </c>
    </row>
    <row r="40" spans="1:43" x14ac:dyDescent="0.25">
      <c r="A40" s="4"/>
      <c r="B40" s="4"/>
      <c r="C40" s="4"/>
      <c r="D40" s="90"/>
      <c r="E40" s="90"/>
      <c r="F40" s="106"/>
      <c r="G40" s="106"/>
      <c r="H40" s="82"/>
      <c r="I40" s="82"/>
      <c r="M40" s="66"/>
      <c r="N40" s="100"/>
      <c r="AI40" s="294"/>
      <c r="AJ40" s="294"/>
      <c r="AK40" s="294"/>
      <c r="AL40" s="294"/>
      <c r="AM40" s="294"/>
      <c r="AN40" s="294"/>
    </row>
    <row r="41" spans="1:43" x14ac:dyDescent="0.25">
      <c r="A41" s="4"/>
      <c r="B41" s="4"/>
      <c r="C41" s="4"/>
      <c r="D41" s="4"/>
      <c r="E41" s="4"/>
      <c r="F41" s="20"/>
      <c r="G41" s="20"/>
      <c r="H41" s="20"/>
      <c r="I41" s="20"/>
      <c r="M41" s="66"/>
      <c r="N41" s="100"/>
    </row>
    <row r="42" spans="1:43" x14ac:dyDescent="0.25">
      <c r="A42" s="4"/>
      <c r="B42" s="4"/>
      <c r="C42" s="4"/>
      <c r="D42" s="75"/>
      <c r="E42" s="75"/>
      <c r="F42" s="4"/>
      <c r="G42" s="4"/>
      <c r="H42" s="4"/>
      <c r="I42" s="4"/>
      <c r="M42" s="66"/>
      <c r="N42" s="100"/>
    </row>
    <row r="43" spans="1:43" x14ac:dyDescent="0.25">
      <c r="A43" s="4"/>
      <c r="B43" s="4"/>
      <c r="C43" s="4"/>
      <c r="D43" s="4"/>
      <c r="E43" s="4"/>
      <c r="F43" s="4"/>
      <c r="G43" s="4"/>
      <c r="H43" s="4"/>
      <c r="I43" s="4"/>
      <c r="K43" s="100"/>
      <c r="L43" s="100"/>
      <c r="M43" s="66"/>
      <c r="N43" s="100"/>
    </row>
    <row r="44" spans="1:43" x14ac:dyDescent="0.25">
      <c r="A44" s="4"/>
      <c r="B44" s="4"/>
      <c r="C44" s="4"/>
      <c r="D44" s="4"/>
      <c r="E44" s="4"/>
      <c r="F44" s="4"/>
      <c r="G44" s="4"/>
      <c r="H44" s="4"/>
      <c r="I44" s="4"/>
      <c r="K44" s="100"/>
      <c r="L44" s="100"/>
      <c r="M44" s="66"/>
      <c r="N44" s="100"/>
    </row>
    <row r="45" spans="1:43" x14ac:dyDescent="0.25">
      <c r="K45" s="100"/>
      <c r="L45" s="100"/>
      <c r="M45" s="100"/>
      <c r="N45" s="100"/>
    </row>
    <row r="46" spans="1:43" x14ac:dyDescent="0.25">
      <c r="K46" s="100"/>
      <c r="L46" s="100"/>
      <c r="M46" s="100"/>
      <c r="N46" s="100"/>
    </row>
    <row r="47" spans="1:43" x14ac:dyDescent="0.25">
      <c r="K47" s="100"/>
      <c r="L47" s="100"/>
      <c r="M47" s="100"/>
      <c r="N47" s="100"/>
    </row>
    <row r="48" spans="1:43" x14ac:dyDescent="0.25">
      <c r="K48" s="100"/>
      <c r="L48" s="100"/>
      <c r="M48" s="100"/>
      <c r="N48" s="100"/>
    </row>
    <row r="49" spans="11:61" x14ac:dyDescent="0.25">
      <c r="K49" s="100"/>
      <c r="L49" s="100"/>
      <c r="M49" s="100"/>
      <c r="N49" s="100"/>
      <c r="AR49" s="116" t="s">
        <v>671</v>
      </c>
    </row>
    <row r="50" spans="11:61" x14ac:dyDescent="0.25">
      <c r="K50" s="100"/>
      <c r="L50" s="100"/>
      <c r="M50" s="100"/>
      <c r="N50" s="100"/>
    </row>
    <row r="51" spans="11:61" ht="15" customHeight="1" x14ac:dyDescent="0.25">
      <c r="K51" s="100"/>
      <c r="L51" s="100"/>
      <c r="M51" s="100"/>
      <c r="N51" s="100"/>
      <c r="AS51" s="116"/>
      <c r="AT51" s="116"/>
      <c r="AU51" s="116"/>
      <c r="AV51" s="116"/>
      <c r="AW51" s="116"/>
      <c r="AX51" s="116"/>
      <c r="AY51" s="116"/>
      <c r="AZ51" s="116"/>
      <c r="BA51" s="116"/>
      <c r="BB51" s="116"/>
      <c r="BC51" s="116"/>
      <c r="BD51" s="116"/>
      <c r="BE51" s="116"/>
      <c r="BF51" s="116"/>
      <c r="BG51" s="116"/>
      <c r="BH51" s="116"/>
      <c r="BI51" s="116"/>
    </row>
    <row r="52" spans="11:61" x14ac:dyDescent="0.25">
      <c r="AR52" s="116"/>
      <c r="AS52" s="116"/>
      <c r="AT52" s="116"/>
      <c r="AU52" s="116"/>
      <c r="AV52" s="116"/>
      <c r="AW52" s="116"/>
      <c r="AX52" s="116"/>
      <c r="AY52" s="116"/>
      <c r="AZ52" s="116"/>
      <c r="BA52" s="116"/>
      <c r="BB52" s="116"/>
      <c r="BC52" s="116"/>
      <c r="BD52" s="116"/>
      <c r="BE52" s="116"/>
      <c r="BF52" s="116"/>
      <c r="BG52" s="116"/>
      <c r="BH52" s="116"/>
      <c r="BI52" s="116"/>
    </row>
  </sheetData>
  <customSheetViews>
    <customSheetView guid="{0E0958A0-CA27-4D51-A4B2-87E58FC98B30}" topLeftCell="U1">
      <selection activeCell="AO9" sqref="AO9:AP39"/>
      <pageMargins left="0.7" right="0.7" top="0.75" bottom="0.75" header="0.3" footer="0.3"/>
      <pageSetup paperSize="9" orientation="portrait" r:id="rId1"/>
    </customSheetView>
    <customSheetView guid="{A9D8DC52-F871-43AB-9FC4-781C7783690E}" topLeftCell="U1">
      <selection activeCell="AO9" sqref="AO9:AP39"/>
      <pageMargins left="0.7" right="0.7" top="0.75" bottom="0.75" header="0.3" footer="0.3"/>
      <pageSetup paperSize="9" orientation="portrait" r:id="rId2"/>
    </customSheetView>
    <customSheetView guid="{5F7B65FB-3629-484C-99F7-C769A18C2DDB}" topLeftCell="U1">
      <selection activeCell="AO9" sqref="AO9:AP39"/>
      <pageMargins left="0.7" right="0.7" top="0.75" bottom="0.75" header="0.3" footer="0.3"/>
      <pageSetup paperSize="9" orientation="portrait" r:id="rId3"/>
    </customSheetView>
  </customSheetViews>
  <mergeCells count="28">
    <mergeCell ref="AI40:AN40"/>
    <mergeCell ref="J32:L32"/>
    <mergeCell ref="AG7:AH7"/>
    <mergeCell ref="G7:H7"/>
    <mergeCell ref="AA4:AP4"/>
    <mergeCell ref="AA5:AH5"/>
    <mergeCell ref="AG6:AH6"/>
    <mergeCell ref="AI6:AN6"/>
    <mergeCell ref="AO6:AP6"/>
    <mergeCell ref="G6:H6"/>
    <mergeCell ref="B4:X4"/>
    <mergeCell ref="C6:F6"/>
    <mergeCell ref="I5:P5"/>
    <mergeCell ref="AI7:AJ7"/>
    <mergeCell ref="AK7:AL7"/>
    <mergeCell ref="AM7:AN7"/>
    <mergeCell ref="AI5:AP5"/>
    <mergeCell ref="C7:D7"/>
    <mergeCell ref="E7:F7"/>
    <mergeCell ref="D29:E29"/>
    <mergeCell ref="F29:G29"/>
    <mergeCell ref="AO7:AP7"/>
    <mergeCell ref="H29:I29"/>
    <mergeCell ref="AA7:AB7"/>
    <mergeCell ref="AC7:AD7"/>
    <mergeCell ref="Q5:X5"/>
    <mergeCell ref="AE7:AF7"/>
    <mergeCell ref="AA6:AF6"/>
  </mergeCells>
  <pageMargins left="0.7" right="0.7" top="0.75" bottom="0.75" header="0.3" footer="0.3"/>
  <pageSetup paperSize="9"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5"/>
  <sheetViews>
    <sheetView topLeftCell="A42" workbookViewId="0">
      <selection activeCell="G3" sqref="G3:K66"/>
    </sheetView>
  </sheetViews>
  <sheetFormatPr defaultRowHeight="15" x14ac:dyDescent="0.25"/>
  <cols>
    <col min="1" max="1" width="11.85546875" customWidth="1"/>
    <col min="2" max="4" width="7" bestFit="1" customWidth="1"/>
    <col min="5" max="5" width="17.42578125" bestFit="1" customWidth="1"/>
    <col min="7" max="7" width="10" style="57" bestFit="1" customWidth="1"/>
    <col min="8" max="8" width="8" style="57" bestFit="1" customWidth="1"/>
    <col min="11" max="11" width="17.5703125" bestFit="1" customWidth="1"/>
  </cols>
  <sheetData>
    <row r="1" spans="1:22" ht="18.75" x14ac:dyDescent="0.3">
      <c r="A1" s="1" t="s">
        <v>528</v>
      </c>
    </row>
    <row r="3" spans="1:22" ht="97.5" customHeight="1" x14ac:dyDescent="0.25">
      <c r="A3" s="267" t="s">
        <v>666</v>
      </c>
      <c r="B3" s="267"/>
      <c r="C3" s="267"/>
      <c r="D3" s="267"/>
      <c r="E3" s="267"/>
      <c r="G3" s="299" t="s">
        <v>667</v>
      </c>
      <c r="H3" s="299"/>
      <c r="I3" s="299"/>
      <c r="J3" s="299"/>
      <c r="K3" s="299"/>
      <c r="L3" s="221"/>
      <c r="M3" s="221"/>
      <c r="N3" s="221"/>
      <c r="O3" s="221"/>
      <c r="P3" s="221"/>
      <c r="Q3" s="221"/>
      <c r="R3" s="221"/>
      <c r="S3" s="221"/>
      <c r="T3" s="221"/>
      <c r="U3" s="221"/>
      <c r="V3" s="221"/>
    </row>
    <row r="4" spans="1:22" x14ac:dyDescent="0.25">
      <c r="A4" s="107"/>
      <c r="B4" s="298" t="s">
        <v>527</v>
      </c>
      <c r="C4" s="298"/>
      <c r="D4" s="298"/>
      <c r="E4" s="231"/>
      <c r="G4" s="70"/>
      <c r="H4" s="300" t="s">
        <v>527</v>
      </c>
      <c r="I4" s="301"/>
      <c r="J4" s="302"/>
      <c r="K4" s="226"/>
    </row>
    <row r="5" spans="1:22" x14ac:dyDescent="0.25">
      <c r="A5" s="107" t="s">
        <v>197</v>
      </c>
      <c r="B5" s="231" t="s">
        <v>11</v>
      </c>
      <c r="C5" s="231" t="s">
        <v>12</v>
      </c>
      <c r="D5" s="231" t="s">
        <v>18</v>
      </c>
      <c r="E5" s="231" t="s">
        <v>529</v>
      </c>
      <c r="G5" s="107" t="s">
        <v>197</v>
      </c>
      <c r="H5" s="226" t="s">
        <v>11</v>
      </c>
      <c r="I5" s="226" t="s">
        <v>12</v>
      </c>
      <c r="J5" s="226" t="s">
        <v>18</v>
      </c>
      <c r="K5" s="226" t="s">
        <v>529</v>
      </c>
    </row>
    <row r="6" spans="1:22" x14ac:dyDescent="0.25">
      <c r="A6" s="6">
        <v>0</v>
      </c>
      <c r="B6" s="40">
        <v>0.5</v>
      </c>
      <c r="C6" s="40">
        <v>0.5</v>
      </c>
      <c r="D6" s="40">
        <v>0.5</v>
      </c>
      <c r="E6" s="40">
        <v>0.5</v>
      </c>
      <c r="G6" s="31">
        <v>0</v>
      </c>
      <c r="H6" s="23">
        <v>0.50000000016304402</v>
      </c>
      <c r="I6" s="110">
        <v>0.500000002466092</v>
      </c>
      <c r="J6" s="110">
        <v>0.50000000224937602</v>
      </c>
      <c r="K6" s="110">
        <v>0.50000000054184102</v>
      </c>
    </row>
    <row r="7" spans="1:22" x14ac:dyDescent="0.25">
      <c r="A7" s="6">
        <v>5.0000000000000001E-3</v>
      </c>
      <c r="B7" s="40">
        <v>0.56069999999999998</v>
      </c>
      <c r="C7" s="40">
        <v>0.55769999999999997</v>
      </c>
      <c r="D7" s="40">
        <v>0.55549999999999999</v>
      </c>
      <c r="E7" s="40">
        <v>0.55820000000000003</v>
      </c>
      <c r="G7" s="31">
        <v>5.0000000000000001E-3</v>
      </c>
      <c r="H7" s="23">
        <v>0.56099999967026803</v>
      </c>
      <c r="I7" s="110">
        <v>0.55799999488687702</v>
      </c>
      <c r="J7" s="110">
        <v>0.555999995602806</v>
      </c>
      <c r="K7" s="110">
        <v>0.55799999897033203</v>
      </c>
    </row>
    <row r="8" spans="1:22" x14ac:dyDescent="0.25">
      <c r="A8" s="6">
        <v>0.01</v>
      </c>
      <c r="B8" s="40">
        <v>0.60219999999999996</v>
      </c>
      <c r="C8" s="40">
        <v>0.59740000000000004</v>
      </c>
      <c r="D8" s="40">
        <v>0.59379999999999999</v>
      </c>
      <c r="E8" s="40">
        <v>0.59809999999999997</v>
      </c>
      <c r="G8" s="31">
        <v>0.01</v>
      </c>
      <c r="H8" s="23">
        <v>0.60200000021705502</v>
      </c>
      <c r="I8" s="110">
        <v>0.59700000364393302</v>
      </c>
      <c r="J8" s="110">
        <v>0.59400000243150497</v>
      </c>
      <c r="K8" s="110">
        <v>0.59800000054167102</v>
      </c>
    </row>
    <row r="9" spans="1:22" x14ac:dyDescent="0.25">
      <c r="A9" s="6">
        <v>1.4999999999999999E-2</v>
      </c>
      <c r="B9" s="40">
        <v>0.63660000000000005</v>
      </c>
      <c r="C9" s="40">
        <v>0.63060000000000005</v>
      </c>
      <c r="D9" s="40">
        <v>0.62580000000000002</v>
      </c>
      <c r="E9" s="40">
        <v>0.63139999999999996</v>
      </c>
      <c r="G9" s="31">
        <v>1.4999999999999999E-2</v>
      </c>
      <c r="H9" s="23">
        <v>0.63699999991424305</v>
      </c>
      <c r="I9" s="110">
        <v>0.63099999816169705</v>
      </c>
      <c r="J9" s="110">
        <v>0.62599999971192199</v>
      </c>
      <c r="K9" s="110">
        <v>0.63099999984663102</v>
      </c>
    </row>
    <row r="10" spans="1:22" x14ac:dyDescent="0.25">
      <c r="A10" s="6">
        <v>0.02</v>
      </c>
      <c r="B10" s="40">
        <v>0.6663</v>
      </c>
      <c r="C10" s="40">
        <v>0.65939999999999999</v>
      </c>
      <c r="D10" s="40">
        <v>0.65359999999999996</v>
      </c>
      <c r="E10" s="40">
        <v>0.6603</v>
      </c>
      <c r="G10" s="31">
        <v>0.02</v>
      </c>
      <c r="H10" s="23">
        <v>0.66600000002943305</v>
      </c>
      <c r="I10" s="110">
        <v>0.65900000117538904</v>
      </c>
      <c r="J10" s="110">
        <v>0.65399999973832801</v>
      </c>
      <c r="K10" s="110">
        <v>0.66000000032121198</v>
      </c>
    </row>
    <row r="11" spans="1:22" x14ac:dyDescent="0.25">
      <c r="A11" s="6">
        <v>2.5000000000000001E-2</v>
      </c>
      <c r="B11" s="40">
        <v>0.69240000000000002</v>
      </c>
      <c r="C11" s="40">
        <v>0.68489999999999995</v>
      </c>
      <c r="D11" s="40">
        <v>0.67820000000000003</v>
      </c>
      <c r="E11" s="40">
        <v>0.68579999999999997</v>
      </c>
      <c r="G11" s="31">
        <v>2.5000000000000001E-2</v>
      </c>
      <c r="H11" s="23">
        <v>0.69200000003272</v>
      </c>
      <c r="I11" s="110">
        <v>0.684999999678647</v>
      </c>
      <c r="J11" s="110">
        <v>0.67800000032388796</v>
      </c>
      <c r="K11" s="110">
        <v>0.68599999935973599</v>
      </c>
    </row>
    <row r="12" spans="1:22" x14ac:dyDescent="0.25">
      <c r="A12" s="6">
        <v>0.03</v>
      </c>
      <c r="B12" s="40">
        <v>0.71560000000000001</v>
      </c>
      <c r="C12" s="40">
        <v>0.70760000000000001</v>
      </c>
      <c r="D12" s="40">
        <v>0.70030000000000003</v>
      </c>
      <c r="E12" s="40">
        <v>0.70579999999999998</v>
      </c>
      <c r="G12" s="31">
        <v>0.03</v>
      </c>
      <c r="H12" s="23">
        <v>0.71599999993686902</v>
      </c>
      <c r="I12" s="110">
        <v>0.707999999602687</v>
      </c>
      <c r="J12" s="110">
        <v>0.69999999997624096</v>
      </c>
      <c r="K12" s="110">
        <v>0.70600000076229297</v>
      </c>
    </row>
    <row r="13" spans="1:22" x14ac:dyDescent="0.25">
      <c r="A13" s="6">
        <v>3.5000000000000003E-2</v>
      </c>
      <c r="B13" s="40">
        <v>0.73640000000000005</v>
      </c>
      <c r="C13" s="40">
        <v>0.72809999999999997</v>
      </c>
      <c r="D13" s="40">
        <v>0.72019999999999995</v>
      </c>
      <c r="E13" s="40">
        <v>0.72899999999999998</v>
      </c>
      <c r="G13" s="31">
        <v>3.5000000000000003E-2</v>
      </c>
      <c r="H13" s="23">
        <v>0.73600000005793897</v>
      </c>
      <c r="I13" s="110">
        <v>0.72800000089295602</v>
      </c>
      <c r="J13" s="110">
        <v>0.71999999977143303</v>
      </c>
      <c r="K13" s="110">
        <v>0.72899999956227002</v>
      </c>
    </row>
    <row r="14" spans="1:22" x14ac:dyDescent="0.25">
      <c r="A14" s="6">
        <v>0.04</v>
      </c>
      <c r="B14" s="40">
        <v>0.75519999999999998</v>
      </c>
      <c r="C14" s="40">
        <v>0.74660000000000004</v>
      </c>
      <c r="D14" s="40">
        <v>0.73819999999999997</v>
      </c>
      <c r="E14" s="40">
        <v>0.74750000000000005</v>
      </c>
      <c r="G14" s="31">
        <v>0.04</v>
      </c>
      <c r="H14" s="23">
        <v>0.75499999996077505</v>
      </c>
      <c r="I14" s="110">
        <v>0.74699999885959201</v>
      </c>
      <c r="J14" s="110">
        <v>0.73800000043377501</v>
      </c>
      <c r="K14" s="110">
        <v>0.74800000000372402</v>
      </c>
    </row>
    <row r="15" spans="1:22" x14ac:dyDescent="0.25">
      <c r="A15" s="6">
        <v>4.4999999999999998E-2</v>
      </c>
      <c r="B15" s="40">
        <v>0.77210000000000001</v>
      </c>
      <c r="C15" s="40">
        <v>0.76339999999999997</v>
      </c>
      <c r="D15" s="40">
        <v>0.75470000000000004</v>
      </c>
      <c r="E15" s="40">
        <v>0.76429999999999998</v>
      </c>
      <c r="G15" s="31">
        <v>4.4999999999999998E-2</v>
      </c>
      <c r="H15" s="23">
        <v>0.77200000003438496</v>
      </c>
      <c r="I15" s="110">
        <v>0.76300000112634103</v>
      </c>
      <c r="J15" s="110">
        <v>0.75499999950225205</v>
      </c>
      <c r="K15" s="110">
        <v>0.76400000017524095</v>
      </c>
    </row>
    <row r="16" spans="1:22" x14ac:dyDescent="0.25">
      <c r="A16" s="6">
        <v>0.05</v>
      </c>
      <c r="B16" s="40">
        <v>0.78759999999999997</v>
      </c>
      <c r="C16" s="40">
        <v>0.77869999999999995</v>
      </c>
      <c r="D16" s="40">
        <v>0.76970000000000005</v>
      </c>
      <c r="E16" s="40">
        <v>0.77959999999999996</v>
      </c>
      <c r="G16" s="31">
        <v>0.05</v>
      </c>
      <c r="H16" s="23">
        <v>0.78799999996631998</v>
      </c>
      <c r="I16" s="110">
        <v>0.77899999917754703</v>
      </c>
      <c r="J16" s="110">
        <v>0.77000000054920703</v>
      </c>
      <c r="K16" s="110">
        <v>0.77999999991207003</v>
      </c>
    </row>
    <row r="17" spans="1:11" x14ac:dyDescent="0.25">
      <c r="A17" s="6">
        <v>5.5E-2</v>
      </c>
      <c r="B17" s="40">
        <v>0.80159999999999998</v>
      </c>
      <c r="C17" s="40">
        <v>0.79269999999999996</v>
      </c>
      <c r="D17" s="40">
        <v>0.78359999999999996</v>
      </c>
      <c r="E17" s="40">
        <v>0.79359999999999997</v>
      </c>
      <c r="G17" s="31">
        <v>5.5E-2</v>
      </c>
      <c r="H17" s="23">
        <v>0.80200000003569305</v>
      </c>
      <c r="I17" s="110">
        <v>0.79300000063974296</v>
      </c>
      <c r="J17" s="110">
        <v>0.78399999930831199</v>
      </c>
      <c r="K17" s="110">
        <v>0.79399999992999504</v>
      </c>
    </row>
    <row r="18" spans="1:11" x14ac:dyDescent="0.25">
      <c r="A18" s="6">
        <v>0.06</v>
      </c>
      <c r="B18" s="40">
        <v>0.8145</v>
      </c>
      <c r="C18" s="40">
        <v>0.80549999999999999</v>
      </c>
      <c r="D18" s="40">
        <v>0.7964</v>
      </c>
      <c r="E18" s="40">
        <v>0.80640000000000001</v>
      </c>
      <c r="G18" s="31">
        <v>0.06</v>
      </c>
      <c r="H18" s="23">
        <v>0.81499999995552797</v>
      </c>
      <c r="I18" s="110">
        <v>0.80599999927819099</v>
      </c>
      <c r="J18" s="110">
        <v>0.79600000070486499</v>
      </c>
      <c r="K18" s="110">
        <v>0.80600000012124695</v>
      </c>
    </row>
    <row r="19" spans="1:11" x14ac:dyDescent="0.25">
      <c r="A19" s="6">
        <v>6.5000000000000002E-2</v>
      </c>
      <c r="B19" s="40">
        <v>0.82630000000000003</v>
      </c>
      <c r="C19" s="40">
        <v>0.81740000000000002</v>
      </c>
      <c r="D19" s="40">
        <v>0.80830000000000002</v>
      </c>
      <c r="E19" s="40">
        <v>0.81830000000000003</v>
      </c>
      <c r="G19" s="31">
        <v>6.5000000000000002E-2</v>
      </c>
      <c r="H19" s="23">
        <v>0.82600000004515695</v>
      </c>
      <c r="I19" s="110">
        <v>0.81700000072254897</v>
      </c>
      <c r="J19" s="110">
        <v>0.80799999938474798</v>
      </c>
      <c r="K19" s="110">
        <v>0.81799999995487604</v>
      </c>
    </row>
    <row r="20" spans="1:11" x14ac:dyDescent="0.25">
      <c r="A20" s="6">
        <v>7.0000000000000007E-2</v>
      </c>
      <c r="B20" s="40">
        <v>0.83730000000000004</v>
      </c>
      <c r="C20" s="40">
        <v>0.82830000000000004</v>
      </c>
      <c r="D20" s="40">
        <v>0.81930000000000003</v>
      </c>
      <c r="E20" s="40">
        <v>0.82920000000000005</v>
      </c>
      <c r="G20" s="31">
        <v>7.0000000000000007E-2</v>
      </c>
      <c r="H20" s="23">
        <v>0.83699999996087404</v>
      </c>
      <c r="I20" s="110">
        <v>0.827999999356545</v>
      </c>
      <c r="J20" s="110">
        <v>0.81900000074955204</v>
      </c>
      <c r="K20" s="110">
        <v>0.82899999993602103</v>
      </c>
    </row>
    <row r="21" spans="1:11" x14ac:dyDescent="0.25">
      <c r="A21" s="6">
        <v>7.4999999999999997E-2</v>
      </c>
      <c r="B21" s="40">
        <v>0.84730000000000005</v>
      </c>
      <c r="C21" s="40">
        <v>0.83840000000000003</v>
      </c>
      <c r="D21" s="40">
        <v>0.82950000000000002</v>
      </c>
      <c r="E21" s="40">
        <v>0.83930000000000005</v>
      </c>
      <c r="G21" s="31">
        <v>7.4999999999999997E-2</v>
      </c>
      <c r="H21" s="23">
        <v>0.84700000004676901</v>
      </c>
      <c r="I21" s="110">
        <v>0.83800000083660198</v>
      </c>
      <c r="J21" s="110">
        <v>0.829999999129025</v>
      </c>
      <c r="K21" s="110">
        <v>0.83900000017804</v>
      </c>
    </row>
    <row r="22" spans="1:11" x14ac:dyDescent="0.25">
      <c r="A22" s="6">
        <v>0.08</v>
      </c>
      <c r="B22" s="40">
        <v>0.85670000000000002</v>
      </c>
      <c r="C22" s="40">
        <v>0.8478</v>
      </c>
      <c r="D22" s="40">
        <v>0.83909999999999996</v>
      </c>
      <c r="E22" s="40">
        <v>0.84870000000000001</v>
      </c>
      <c r="G22" s="31">
        <v>0.08</v>
      </c>
      <c r="H22" s="23">
        <v>0.85699999994906095</v>
      </c>
      <c r="I22" s="110">
        <v>0.84799999882059995</v>
      </c>
      <c r="J22" s="110">
        <v>0.83900000071681702</v>
      </c>
      <c r="K22" s="110">
        <v>0.84899999972098805</v>
      </c>
    </row>
    <row r="23" spans="1:11" x14ac:dyDescent="0.25">
      <c r="A23" s="6">
        <v>8.5000000000000006E-2</v>
      </c>
      <c r="B23" s="40">
        <v>0.86529999999999996</v>
      </c>
      <c r="C23" s="40">
        <v>0.85640000000000005</v>
      </c>
      <c r="D23" s="40">
        <v>0.84799999999999998</v>
      </c>
      <c r="E23" s="40">
        <v>0.85740000000000005</v>
      </c>
      <c r="G23" s="31">
        <v>8.5000000000000006E-2</v>
      </c>
      <c r="H23" s="23">
        <v>0.86500000002749799</v>
      </c>
      <c r="I23" s="110">
        <v>0.85600000133913701</v>
      </c>
      <c r="J23" s="110">
        <v>0.84799999951608196</v>
      </c>
      <c r="K23" s="110">
        <v>0.85700000032250601</v>
      </c>
    </row>
    <row r="24" spans="1:11" x14ac:dyDescent="0.25">
      <c r="A24" s="6">
        <v>0.09</v>
      </c>
      <c r="B24" s="40">
        <v>0.87339999999999995</v>
      </c>
      <c r="C24" s="40">
        <v>0.86460000000000004</v>
      </c>
      <c r="D24" s="40">
        <v>0.85640000000000005</v>
      </c>
      <c r="E24" s="40">
        <v>0.86560000000000004</v>
      </c>
      <c r="G24" s="31">
        <v>0.09</v>
      </c>
      <c r="H24" s="23">
        <v>0.87300000000566302</v>
      </c>
      <c r="I24" s="110">
        <v>0.86499999887400802</v>
      </c>
      <c r="J24" s="110">
        <v>0.85600000021067302</v>
      </c>
      <c r="K24" s="110">
        <v>0.865999999727734</v>
      </c>
    </row>
    <row r="25" spans="1:11" x14ac:dyDescent="0.25">
      <c r="A25" s="6">
        <v>9.5000000000000001E-2</v>
      </c>
      <c r="B25" s="40">
        <v>0.88090000000000002</v>
      </c>
      <c r="C25" s="40">
        <v>0.87219999999999998</v>
      </c>
      <c r="D25" s="40">
        <v>0.86429999999999996</v>
      </c>
      <c r="E25" s="40">
        <v>0.87319999999999998</v>
      </c>
      <c r="G25" s="31">
        <v>9.5000000000000001E-2</v>
      </c>
      <c r="H25" s="23">
        <v>0.88099999998230605</v>
      </c>
      <c r="I25" s="110">
        <v>0.87200000062232197</v>
      </c>
      <c r="J25" s="110">
        <v>0.86400000014569001</v>
      </c>
      <c r="K25" s="110">
        <v>0.87300000015097701</v>
      </c>
    </row>
    <row r="26" spans="1:11" x14ac:dyDescent="0.25">
      <c r="A26" s="6">
        <v>0.1</v>
      </c>
      <c r="B26" s="40">
        <v>0.88790000000000002</v>
      </c>
      <c r="C26" s="40">
        <v>0.87929999999999997</v>
      </c>
      <c r="D26" s="40">
        <v>0.87160000000000004</v>
      </c>
      <c r="E26" s="40">
        <v>0.88029999999999997</v>
      </c>
      <c r="G26" s="31">
        <v>0.1</v>
      </c>
      <c r="H26" s="23">
        <v>0.88800000001046897</v>
      </c>
      <c r="I26" s="110">
        <v>0.87899999981217003</v>
      </c>
      <c r="J26" s="110">
        <v>0.871999999774558</v>
      </c>
      <c r="K26" s="110">
        <v>0.87999999995369904</v>
      </c>
    </row>
    <row r="27" spans="1:11" x14ac:dyDescent="0.25">
      <c r="A27" s="6">
        <v>0.11</v>
      </c>
      <c r="B27" s="40">
        <v>0.90059999999999996</v>
      </c>
      <c r="C27" s="40">
        <v>0.8921</v>
      </c>
      <c r="D27" s="40">
        <v>0.8851</v>
      </c>
      <c r="E27" s="40">
        <v>0.89329999999999998</v>
      </c>
      <c r="G27" s="31">
        <v>0.105</v>
      </c>
      <c r="H27" s="23">
        <v>0.89468696844292905</v>
      </c>
      <c r="I27" s="110">
        <v>0.88568599047008501</v>
      </c>
      <c r="J27" s="110">
        <v>0.87887564580597599</v>
      </c>
      <c r="K27" s="110">
        <v>0.88667986300908697</v>
      </c>
    </row>
    <row r="28" spans="1:11" x14ac:dyDescent="0.25">
      <c r="A28" s="6">
        <v>0.12</v>
      </c>
      <c r="B28" s="40">
        <v>0.91180000000000005</v>
      </c>
      <c r="C28" s="40">
        <v>0.90349999999999997</v>
      </c>
      <c r="D28" s="40">
        <v>0.89710000000000001</v>
      </c>
      <c r="E28" s="40">
        <v>0.90469999999999995</v>
      </c>
      <c r="G28" s="31">
        <v>0.11</v>
      </c>
      <c r="H28" s="23">
        <v>0.90099999999582603</v>
      </c>
      <c r="I28" s="110">
        <v>0.89200000004827196</v>
      </c>
      <c r="J28" s="110">
        <v>0.88500000008026802</v>
      </c>
      <c r="K28" s="110">
        <v>0.89300000001398006</v>
      </c>
    </row>
    <row r="29" spans="1:11" x14ac:dyDescent="0.25">
      <c r="A29" s="6">
        <v>0.13</v>
      </c>
      <c r="B29" s="40">
        <v>0.92159999999999997</v>
      </c>
      <c r="C29" s="40">
        <v>0.91349999999999998</v>
      </c>
      <c r="D29" s="40">
        <v>0.90780000000000005</v>
      </c>
      <c r="E29" s="40">
        <v>0.91479999999999995</v>
      </c>
      <c r="G29" s="31">
        <v>0.115</v>
      </c>
      <c r="H29" s="23">
        <v>0.90668386069955498</v>
      </c>
      <c r="I29" s="110">
        <v>0.89815912343458704</v>
      </c>
      <c r="J29" s="110">
        <v>0.89103344218804803</v>
      </c>
      <c r="K29" s="110">
        <v>0.89918394627700504</v>
      </c>
    </row>
    <row r="30" spans="1:11" x14ac:dyDescent="0.25">
      <c r="A30" s="6">
        <v>0.14000000000000001</v>
      </c>
      <c r="B30" s="40">
        <v>0.93030000000000002</v>
      </c>
      <c r="C30" s="40">
        <v>0.9224</v>
      </c>
      <c r="D30" s="40">
        <v>0.91739999999999999</v>
      </c>
      <c r="E30" s="40">
        <v>0.92379999999999995</v>
      </c>
      <c r="G30" s="31">
        <v>0.12</v>
      </c>
      <c r="H30" s="23">
        <v>0.91200000000440995</v>
      </c>
      <c r="I30" s="110">
        <v>0.90399999998051594</v>
      </c>
      <c r="J30" s="110">
        <v>0.89700000001218005</v>
      </c>
      <c r="K30" s="110">
        <v>0.90499999998687097</v>
      </c>
    </row>
    <row r="31" spans="1:11" x14ac:dyDescent="0.25">
      <c r="A31" s="6">
        <v>0.15</v>
      </c>
      <c r="B31" s="40">
        <v>0.93799999999999994</v>
      </c>
      <c r="C31" s="40">
        <v>0.9304</v>
      </c>
      <c r="D31" s="40">
        <v>0.92589999999999995</v>
      </c>
      <c r="E31" s="40">
        <v>0.93179999999999996</v>
      </c>
      <c r="G31" s="31">
        <v>0.125</v>
      </c>
      <c r="H31" s="23">
        <v>0.91720258876016503</v>
      </c>
      <c r="I31" s="110">
        <v>0.90930251584660304</v>
      </c>
      <c r="J31" s="110">
        <v>0.90274058567121696</v>
      </c>
      <c r="K31" s="110">
        <v>0.91020935188052199</v>
      </c>
    </row>
    <row r="32" spans="1:11" x14ac:dyDescent="0.25">
      <c r="A32" s="99">
        <v>0.16</v>
      </c>
      <c r="B32" s="62">
        <v>0.94489999999999996</v>
      </c>
      <c r="C32" s="62">
        <v>0.9375</v>
      </c>
      <c r="D32" s="62">
        <v>0.9335</v>
      </c>
      <c r="E32" s="62">
        <v>0.93889999999999996</v>
      </c>
      <c r="G32" s="31">
        <v>0.13</v>
      </c>
      <c r="H32" s="23">
        <v>0.92199999999461002</v>
      </c>
      <c r="I32" s="110">
        <v>0.91399999996599701</v>
      </c>
      <c r="J32" s="110">
        <v>0.90799999993424296</v>
      </c>
      <c r="K32" s="110">
        <v>0.91500000000774795</v>
      </c>
    </row>
    <row r="33" spans="1:31" x14ac:dyDescent="0.25">
      <c r="A33" s="6">
        <v>0.17</v>
      </c>
      <c r="B33" s="40">
        <v>0.95099999999999996</v>
      </c>
      <c r="C33" s="40">
        <v>0.94379999999999997</v>
      </c>
      <c r="D33" s="40">
        <v>0.94040000000000001</v>
      </c>
      <c r="E33" s="40">
        <v>0.94530000000000003</v>
      </c>
      <c r="G33" s="31">
        <v>0.13500000000000001</v>
      </c>
      <c r="H33" s="23">
        <v>0.92613078425707596</v>
      </c>
      <c r="I33" s="110">
        <v>0.91813081303477495</v>
      </c>
      <c r="J33" s="110">
        <v>0.91262921499077199</v>
      </c>
      <c r="K33" s="110">
        <v>0.91960364618687596</v>
      </c>
    </row>
    <row r="34" spans="1:31" x14ac:dyDescent="0.25">
      <c r="A34" s="6">
        <v>0.18</v>
      </c>
      <c r="B34" s="40">
        <v>0.95640000000000003</v>
      </c>
      <c r="C34" s="40">
        <v>0.94950000000000001</v>
      </c>
      <c r="D34" s="40">
        <v>0.94650000000000001</v>
      </c>
      <c r="E34" s="40">
        <v>0.95099999999999996</v>
      </c>
      <c r="G34" s="31">
        <v>0.14000000000000001</v>
      </c>
      <c r="H34" s="23">
        <v>0.93000000000501704</v>
      </c>
      <c r="I34" s="110">
        <v>0.92200000002809901</v>
      </c>
      <c r="J34" s="110">
        <v>0.91700000006151206</v>
      </c>
      <c r="K34" s="110">
        <v>0.92399999999751403</v>
      </c>
    </row>
    <row r="35" spans="1:31" x14ac:dyDescent="0.25">
      <c r="A35" s="6">
        <v>0.2</v>
      </c>
      <c r="B35" s="40">
        <v>0.96550000000000002</v>
      </c>
      <c r="C35" s="40">
        <v>0.95920000000000005</v>
      </c>
      <c r="D35" s="40">
        <v>0.95699999999999996</v>
      </c>
      <c r="E35" s="40">
        <v>0.9607</v>
      </c>
      <c r="G35" s="31">
        <v>0.14499999999999999</v>
      </c>
      <c r="H35" s="23">
        <v>0.93402427421069301</v>
      </c>
      <c r="I35" s="110">
        <v>0.92592423200102403</v>
      </c>
      <c r="J35" s="110">
        <v>0.92149255435614996</v>
      </c>
      <c r="K35" s="110">
        <v>0.928126063385741</v>
      </c>
    </row>
    <row r="36" spans="1:31" x14ac:dyDescent="0.25">
      <c r="A36" s="6">
        <v>0.22</v>
      </c>
      <c r="B36" s="40">
        <v>0.97270000000000001</v>
      </c>
      <c r="C36" s="40">
        <v>0.96689999999999998</v>
      </c>
      <c r="D36" s="40">
        <v>0.96550000000000002</v>
      </c>
      <c r="E36" s="40">
        <v>0.96840000000000004</v>
      </c>
      <c r="G36" s="31">
        <v>0.15</v>
      </c>
      <c r="H36" s="23">
        <v>0.93799999999745998</v>
      </c>
      <c r="I36" s="110">
        <v>0.93000000004907302</v>
      </c>
      <c r="J36" s="110">
        <v>0.92600000000909799</v>
      </c>
      <c r="K36" s="110">
        <v>0.93200000000222705</v>
      </c>
    </row>
    <row r="37" spans="1:31" x14ac:dyDescent="0.25">
      <c r="A37" s="6">
        <v>0.24</v>
      </c>
      <c r="B37" s="40">
        <v>0.97840000000000005</v>
      </c>
      <c r="C37" s="40">
        <v>0.97319999999999995</v>
      </c>
      <c r="D37" s="40">
        <v>0.97219999999999995</v>
      </c>
      <c r="E37" s="40">
        <v>0.97460000000000002</v>
      </c>
      <c r="G37" s="31">
        <v>0.155</v>
      </c>
      <c r="H37" s="23">
        <v>0.94164711890673902</v>
      </c>
      <c r="I37" s="110">
        <v>0.93417225916660196</v>
      </c>
      <c r="J37" s="110">
        <v>0.93027556776716103</v>
      </c>
      <c r="K37" s="110">
        <v>0.93564210026957695</v>
      </c>
    </row>
    <row r="38" spans="1:31" x14ac:dyDescent="0.25">
      <c r="A38" s="6">
        <v>0.25</v>
      </c>
      <c r="B38" s="40">
        <v>0.98080000000000001</v>
      </c>
      <c r="C38" s="40">
        <v>0.97589999999999999</v>
      </c>
      <c r="D38" s="40">
        <v>0.97519999999999996</v>
      </c>
      <c r="E38" s="40">
        <v>0.97719999999999996</v>
      </c>
      <c r="G38" s="31">
        <v>0.16</v>
      </c>
      <c r="H38" s="23">
        <v>0.94500000000110695</v>
      </c>
      <c r="I38" s="110">
        <v>0.93799999990282201</v>
      </c>
      <c r="J38" s="110">
        <v>0.93399999990198601</v>
      </c>
      <c r="K38" s="110">
        <v>0.93899999999355099</v>
      </c>
    </row>
    <row r="39" spans="1:31" x14ac:dyDescent="0.25">
      <c r="A39" s="6">
        <v>0.26</v>
      </c>
      <c r="B39" s="40">
        <v>0.9829</v>
      </c>
      <c r="C39" s="40">
        <v>0.97829999999999995</v>
      </c>
      <c r="D39" s="40">
        <v>0.9778</v>
      </c>
      <c r="E39" s="40">
        <v>0.97960000000000003</v>
      </c>
      <c r="G39" s="31">
        <v>0.16500000000000001</v>
      </c>
      <c r="H39" s="23">
        <v>0.94813725015862205</v>
      </c>
      <c r="I39" s="110">
        <v>0.941136731208429</v>
      </c>
      <c r="J39" s="110">
        <v>0.93703017434359404</v>
      </c>
      <c r="K39" s="110">
        <v>0.94205553552452503</v>
      </c>
    </row>
    <row r="40" spans="1:31" x14ac:dyDescent="0.25">
      <c r="A40" s="6">
        <v>0.28000000000000003</v>
      </c>
      <c r="B40" s="40">
        <v>0.98650000000000004</v>
      </c>
      <c r="C40" s="40">
        <v>0.98240000000000005</v>
      </c>
      <c r="D40" s="40">
        <v>0.98219999999999996</v>
      </c>
      <c r="E40" s="40">
        <v>0.98360000000000003</v>
      </c>
      <c r="G40" s="31">
        <v>0.17</v>
      </c>
      <c r="H40" s="23">
        <v>0.95099999999809604</v>
      </c>
      <c r="I40" s="110">
        <v>0.94400000008520002</v>
      </c>
      <c r="J40" s="110">
        <v>0.94000000013063401</v>
      </c>
      <c r="K40" s="110">
        <v>0.94500000000817397</v>
      </c>
    </row>
    <row r="41" spans="1:31" x14ac:dyDescent="0.25">
      <c r="A41" s="6">
        <v>0.3</v>
      </c>
      <c r="B41" s="40">
        <v>0.98929999999999996</v>
      </c>
      <c r="C41" s="40">
        <v>0.98570000000000002</v>
      </c>
      <c r="D41" s="40">
        <v>0.98580000000000001</v>
      </c>
      <c r="E41" s="40">
        <v>0.98680000000000001</v>
      </c>
      <c r="G41" s="31">
        <v>0.17499999999999999</v>
      </c>
      <c r="H41" s="23">
        <v>0.95355388045641198</v>
      </c>
      <c r="I41" s="110">
        <v>0.94703081596574701</v>
      </c>
      <c r="J41" s="110">
        <v>0.94347873494353796</v>
      </c>
      <c r="K41" s="110">
        <v>0.94801075763723697</v>
      </c>
    </row>
    <row r="42" spans="1:31" x14ac:dyDescent="0.25">
      <c r="A42" s="57"/>
      <c r="G42" s="31">
        <v>0.18</v>
      </c>
      <c r="H42" s="110">
        <v>0.95600000000197605</v>
      </c>
      <c r="I42" s="110">
        <v>0.949999999954942</v>
      </c>
      <c r="J42" s="110">
        <v>0.94699999992123296</v>
      </c>
      <c r="K42" s="110">
        <v>0.95099999999741403</v>
      </c>
    </row>
    <row r="43" spans="1:31" x14ac:dyDescent="0.25">
      <c r="A43" s="57"/>
      <c r="G43" s="31">
        <v>0.185</v>
      </c>
      <c r="H43" s="110">
        <v>0.95853729857852799</v>
      </c>
      <c r="I43" s="110">
        <v>0.95259948392824301</v>
      </c>
      <c r="J43" s="110">
        <v>0.94999468516848096</v>
      </c>
      <c r="K43" s="110">
        <v>0.95383456637528397</v>
      </c>
    </row>
    <row r="44" spans="1:31" x14ac:dyDescent="0.25">
      <c r="A44" s="57"/>
      <c r="G44" s="31">
        <v>0.19</v>
      </c>
      <c r="H44" s="110">
        <v>0.96112056449960803</v>
      </c>
      <c r="I44" s="110">
        <v>0.954875831171205</v>
      </c>
      <c r="J44" s="110">
        <v>0.95251839319489995</v>
      </c>
      <c r="K44" s="110">
        <v>0.956465059467974</v>
      </c>
    </row>
    <row r="45" spans="1:31" x14ac:dyDescent="0.25">
      <c r="A45" s="57"/>
      <c r="G45" s="31">
        <v>0.19500000000000001</v>
      </c>
      <c r="H45" s="110">
        <v>0.96364354817120501</v>
      </c>
      <c r="I45" s="110">
        <v>0.95696426282190294</v>
      </c>
      <c r="J45" s="110">
        <v>0.95478290461132198</v>
      </c>
      <c r="K45" s="110">
        <v>0.95886302282524605</v>
      </c>
    </row>
    <row r="46" spans="1:31" x14ac:dyDescent="0.25">
      <c r="A46" s="57"/>
      <c r="G46" s="31">
        <v>0.2</v>
      </c>
      <c r="H46" s="110">
        <v>0.96599999999930897</v>
      </c>
      <c r="I46" s="110">
        <v>0.95900000001841401</v>
      </c>
      <c r="J46" s="110">
        <v>0.95700000002857599</v>
      </c>
      <c r="K46" s="110">
        <v>0.96099999999686403</v>
      </c>
    </row>
    <row r="47" spans="1:31" x14ac:dyDescent="0.25">
      <c r="A47" s="57"/>
      <c r="G47" s="31">
        <v>0.20499999999999999</v>
      </c>
      <c r="H47" s="110">
        <v>0.96810499074932999</v>
      </c>
      <c r="I47" s="110">
        <v>0.96108200722632098</v>
      </c>
      <c r="J47" s="110">
        <v>0.95932474390213596</v>
      </c>
      <c r="K47" s="110">
        <v>0.96287302019172305</v>
      </c>
      <c r="M47" s="303" t="s">
        <v>672</v>
      </c>
      <c r="N47" s="303"/>
      <c r="O47" s="303"/>
      <c r="P47" s="303"/>
      <c r="Q47" s="303"/>
      <c r="R47" s="303"/>
      <c r="S47" s="303"/>
      <c r="T47" s="303"/>
      <c r="U47" s="303"/>
      <c r="V47" s="303"/>
      <c r="W47" s="303"/>
      <c r="X47" s="303"/>
      <c r="Y47" s="303"/>
      <c r="Z47" s="303"/>
      <c r="AA47" s="303"/>
      <c r="AB47" s="303"/>
      <c r="AC47" s="303"/>
      <c r="AD47" s="303"/>
      <c r="AE47" s="303"/>
    </row>
    <row r="48" spans="1:31" x14ac:dyDescent="0.25">
      <c r="A48" s="57"/>
      <c r="G48" s="31">
        <v>0.21</v>
      </c>
      <c r="H48" s="110">
        <v>0.96995887262436098</v>
      </c>
      <c r="I48" s="110">
        <v>0.96316422222123499</v>
      </c>
      <c r="J48" s="110">
        <v>0.96168533606603701</v>
      </c>
      <c r="K48" s="110">
        <v>0.96458105525523596</v>
      </c>
    </row>
    <row r="49" spans="1:16" x14ac:dyDescent="0.25">
      <c r="A49" s="57"/>
      <c r="G49" s="31">
        <v>0.215</v>
      </c>
      <c r="H49" s="110">
        <v>0.97158331818691601</v>
      </c>
      <c r="I49" s="110">
        <v>0.96516432610627001</v>
      </c>
      <c r="J49" s="110">
        <v>0.963953260198956</v>
      </c>
      <c r="K49" s="110">
        <v>0.96624856269195103</v>
      </c>
    </row>
    <row r="50" spans="1:16" x14ac:dyDescent="0.25">
      <c r="A50" s="57"/>
      <c r="G50" s="31">
        <v>0.22</v>
      </c>
      <c r="H50" s="110">
        <v>0.97299999999950604</v>
      </c>
      <c r="I50" s="110">
        <v>0.966999999984545</v>
      </c>
      <c r="J50" s="110">
        <v>0.96599999997956798</v>
      </c>
      <c r="K50" s="110">
        <v>0.96800000000641195</v>
      </c>
    </row>
    <row r="51" spans="1:16" x14ac:dyDescent="0.25">
      <c r="A51" s="57"/>
      <c r="G51" s="31">
        <v>0.22500000000000001</v>
      </c>
      <c r="H51" s="110">
        <v>0.97424586342155395</v>
      </c>
      <c r="I51" s="110">
        <v>0.96861936218637801</v>
      </c>
      <c r="J51" s="110">
        <v>0.96773758925623599</v>
      </c>
      <c r="K51" s="110">
        <v>0.9699077278571</v>
      </c>
    </row>
    <row r="52" spans="1:16" x14ac:dyDescent="0.25">
      <c r="A52" s="57"/>
      <c r="G52" s="31">
        <v>0.23</v>
      </c>
      <c r="H52" s="110">
        <v>0.97541894500011495</v>
      </c>
      <c r="I52" s="110">
        <v>0.97009227995090597</v>
      </c>
      <c r="J52" s="110">
        <v>0.96924026255607199</v>
      </c>
      <c r="K52" s="110">
        <v>0.971835719518231</v>
      </c>
    </row>
    <row r="53" spans="1:16" x14ac:dyDescent="0.25">
      <c r="A53" s="57"/>
      <c r="G53" s="31">
        <v>0.23499999999999999</v>
      </c>
      <c r="H53" s="110">
        <v>0.97663255407915195</v>
      </c>
      <c r="I53" s="110">
        <v>0.97151905774446901</v>
      </c>
      <c r="J53" s="110">
        <v>0.97062280457587202</v>
      </c>
      <c r="K53" s="110">
        <v>0.97359585141795402</v>
      </c>
    </row>
    <row r="54" spans="1:16" x14ac:dyDescent="0.25">
      <c r="A54" s="57"/>
      <c r="G54" s="31">
        <v>0.24</v>
      </c>
      <c r="H54" s="110">
        <v>0.97800000000262899</v>
      </c>
      <c r="I54" s="110">
        <v>0.97300000003340803</v>
      </c>
      <c r="J54" s="110">
        <v>0.97200000001243303</v>
      </c>
      <c r="K54" s="110">
        <v>0.974999999984419</v>
      </c>
    </row>
    <row r="55" spans="1:16" x14ac:dyDescent="0.25">
      <c r="A55" s="57"/>
      <c r="G55" s="31">
        <v>0.245</v>
      </c>
      <c r="H55" s="110">
        <v>0.97955338714419704</v>
      </c>
      <c r="I55" s="110">
        <v>0.97456971178288698</v>
      </c>
      <c r="J55" s="110">
        <v>0.97346194732352698</v>
      </c>
      <c r="K55" s="110">
        <v>0.97598656004468298</v>
      </c>
    </row>
    <row r="56" spans="1:16" x14ac:dyDescent="0.25">
      <c r="A56" s="57"/>
      <c r="G56" s="31">
        <v>0.25</v>
      </c>
      <c r="H56" s="110">
        <v>0.98099999999626697</v>
      </c>
      <c r="I56" s="110">
        <v>0.97599999995336895</v>
      </c>
      <c r="J56" s="110">
        <v>0.97500000001081999</v>
      </c>
      <c r="K56" s="110">
        <v>0.97700000002142495</v>
      </c>
      <c r="P56" s="57"/>
    </row>
    <row r="57" spans="1:16" x14ac:dyDescent="0.25">
      <c r="A57" s="57"/>
      <c r="G57" s="31">
        <v>0.255</v>
      </c>
      <c r="H57" s="110">
        <v>0.98208126546617802</v>
      </c>
      <c r="I57" s="110">
        <v>0.977088630082804</v>
      </c>
      <c r="J57" s="110">
        <v>0.97655943901376097</v>
      </c>
      <c r="K57" s="110">
        <v>0.97843737335846404</v>
      </c>
      <c r="P57" s="57"/>
    </row>
    <row r="58" spans="1:16" x14ac:dyDescent="0.25">
      <c r="A58" s="57"/>
      <c r="G58" s="31">
        <v>0.26</v>
      </c>
      <c r="H58" s="110">
        <v>0.98300000000223098</v>
      </c>
      <c r="I58" s="110">
        <v>0.97800000002379694</v>
      </c>
      <c r="J58" s="110">
        <v>0.97799999997901599</v>
      </c>
      <c r="K58" s="110">
        <v>0.97999999998855203</v>
      </c>
      <c r="P58" s="57"/>
    </row>
    <row r="59" spans="1:16" x14ac:dyDescent="0.25">
      <c r="G59" s="31">
        <v>0.26500000000000001</v>
      </c>
      <c r="H59" s="110">
        <v>0.98400541578984901</v>
      </c>
      <c r="I59" s="110">
        <v>0.97894338451181295</v>
      </c>
      <c r="J59" s="110">
        <v>0.97920158770000199</v>
      </c>
      <c r="K59" s="110">
        <v>0.98130822317702504</v>
      </c>
      <c r="P59" s="57"/>
    </row>
    <row r="60" spans="1:16" x14ac:dyDescent="0.25">
      <c r="G60" s="31">
        <v>0.27</v>
      </c>
      <c r="H60" s="110">
        <v>0.98507091842198802</v>
      </c>
      <c r="I60" s="110">
        <v>0.97994093349912204</v>
      </c>
      <c r="J60" s="110">
        <v>0.98021032884989201</v>
      </c>
      <c r="K60" s="110">
        <v>0.98235421303063697</v>
      </c>
      <c r="P60" s="57"/>
    </row>
    <row r="61" spans="1:16" x14ac:dyDescent="0.25">
      <c r="G61" s="31">
        <v>0.27500000000000002</v>
      </c>
      <c r="H61" s="110">
        <v>0.98610096184348595</v>
      </c>
      <c r="I61" s="110">
        <v>0.98096801574219505</v>
      </c>
      <c r="J61" s="110">
        <v>0.981113905571802</v>
      </c>
      <c r="K61" s="110">
        <v>0.98322309636649496</v>
      </c>
      <c r="P61" s="57"/>
    </row>
    <row r="62" spans="1:16" x14ac:dyDescent="0.25">
      <c r="G62" s="31">
        <v>0.28000000000000003</v>
      </c>
      <c r="H62" s="110">
        <v>0.98699999999917998</v>
      </c>
      <c r="I62" s="110">
        <v>0.98199999999750398</v>
      </c>
      <c r="J62" s="110">
        <v>0.98200000000884702</v>
      </c>
      <c r="K62" s="110">
        <v>0.98400000000170695</v>
      </c>
      <c r="P62" s="57"/>
    </row>
    <row r="63" spans="1:16" x14ac:dyDescent="0.25">
      <c r="G63" s="31">
        <v>0.28499999999999998</v>
      </c>
      <c r="H63" s="110">
        <v>0.98769787466421499</v>
      </c>
      <c r="I63" s="110">
        <v>0.98301718732979904</v>
      </c>
      <c r="J63" s="110">
        <v>0.98293874433895201</v>
      </c>
      <c r="K63" s="110">
        <v>0.98475613897403502</v>
      </c>
      <c r="P63" s="57"/>
    </row>
    <row r="64" spans="1:16" x14ac:dyDescent="0.25">
      <c r="G64" s="31">
        <v>0.28999999999999998</v>
      </c>
      <c r="H64" s="110">
        <v>0.988225978934962</v>
      </c>
      <c r="I64" s="110">
        <v>0.98401960803694999</v>
      </c>
      <c r="J64" s="110">
        <v>0.98393007087928397</v>
      </c>
      <c r="K64" s="110">
        <v>0.985507081203849</v>
      </c>
      <c r="P64" s="57"/>
    </row>
    <row r="65" spans="7:16" x14ac:dyDescent="0.25">
      <c r="G65" s="31">
        <v>0.29499999999999998</v>
      </c>
      <c r="H65" s="110">
        <v>0.98864109373810005</v>
      </c>
      <c r="I65" s="110">
        <v>0.98501222472510497</v>
      </c>
      <c r="J65" s="110">
        <v>0.98495636198181702</v>
      </c>
      <c r="K65" s="110">
        <v>0.98625448283217498</v>
      </c>
      <c r="P65" s="57"/>
    </row>
    <row r="66" spans="7:16" x14ac:dyDescent="0.25">
      <c r="G66" s="31">
        <v>0.3</v>
      </c>
      <c r="H66" s="110">
        <v>0.98900000000030597</v>
      </c>
      <c r="I66" s="110">
        <v>0.98600000000041499</v>
      </c>
      <c r="J66" s="110">
        <v>0.98599999999852805</v>
      </c>
      <c r="K66" s="110">
        <v>0.98700000000003796</v>
      </c>
      <c r="P66" s="57"/>
    </row>
    <row r="67" spans="7:16" x14ac:dyDescent="0.25">
      <c r="P67" s="57"/>
    </row>
    <row r="68" spans="7:16" x14ac:dyDescent="0.25">
      <c r="P68" s="57"/>
    </row>
    <row r="69" spans="7:16" x14ac:dyDescent="0.25">
      <c r="P69" s="57"/>
    </row>
    <row r="70" spans="7:16" x14ac:dyDescent="0.25">
      <c r="P70" s="57"/>
    </row>
    <row r="71" spans="7:16" x14ac:dyDescent="0.25">
      <c r="P71" s="57"/>
    </row>
    <row r="72" spans="7:16" x14ac:dyDescent="0.25">
      <c r="P72" s="57"/>
    </row>
    <row r="73" spans="7:16" x14ac:dyDescent="0.25">
      <c r="P73" s="57"/>
    </row>
    <row r="74" spans="7:16" x14ac:dyDescent="0.25">
      <c r="P74" s="57"/>
    </row>
    <row r="75" spans="7:16" x14ac:dyDescent="0.25">
      <c r="P75" s="57"/>
    </row>
    <row r="76" spans="7:16" x14ac:dyDescent="0.25">
      <c r="P76" s="57"/>
    </row>
    <row r="77" spans="7:16" x14ac:dyDescent="0.25">
      <c r="P77" s="57"/>
    </row>
    <row r="78" spans="7:16" x14ac:dyDescent="0.25">
      <c r="P78" s="57"/>
    </row>
    <row r="79" spans="7:16" x14ac:dyDescent="0.25">
      <c r="P79" s="57"/>
    </row>
    <row r="80" spans="7:16" x14ac:dyDescent="0.25">
      <c r="P80" s="57"/>
    </row>
    <row r="81" spans="16:16" x14ac:dyDescent="0.25">
      <c r="P81" s="57"/>
    </row>
    <row r="82" spans="16:16" x14ac:dyDescent="0.25">
      <c r="P82" s="57"/>
    </row>
    <row r="83" spans="16:16" x14ac:dyDescent="0.25">
      <c r="P83" s="57"/>
    </row>
    <row r="84" spans="16:16" x14ac:dyDescent="0.25">
      <c r="P84" s="57"/>
    </row>
    <row r="85" spans="16:16" x14ac:dyDescent="0.25">
      <c r="P85" s="57"/>
    </row>
  </sheetData>
  <customSheetViews>
    <customSheetView guid="{0E0958A0-CA27-4D51-A4B2-87E58FC98B30}" topLeftCell="A42">
      <selection activeCell="G3" sqref="G3:K66"/>
      <pageMargins left="0.7" right="0.7" top="0.75" bottom="0.75" header="0.3" footer="0.3"/>
      <pageSetup paperSize="9" orientation="portrait" horizontalDpi="4294967293" r:id="rId1"/>
    </customSheetView>
    <customSheetView guid="{A9D8DC52-F871-43AB-9FC4-781C7783690E}" topLeftCell="A42">
      <selection activeCell="G3" sqref="G3:K66"/>
      <pageMargins left="0.7" right="0.7" top="0.75" bottom="0.75" header="0.3" footer="0.3"/>
      <pageSetup paperSize="9" orientation="portrait" horizontalDpi="4294967293" r:id="rId2"/>
    </customSheetView>
    <customSheetView guid="{5F7B65FB-3629-484C-99F7-C769A18C2DDB}" topLeftCell="A42">
      <selection activeCell="G3" sqref="G3:K66"/>
      <pageMargins left="0.7" right="0.7" top="0.75" bottom="0.75" header="0.3" footer="0.3"/>
      <pageSetup paperSize="9" orientation="portrait" horizontalDpi="4294967293" r:id="rId3"/>
    </customSheetView>
  </customSheetViews>
  <mergeCells count="5">
    <mergeCell ref="B4:D4"/>
    <mergeCell ref="A3:E3"/>
    <mergeCell ref="G3:K3"/>
    <mergeCell ref="H4:J4"/>
    <mergeCell ref="M47:AE47"/>
  </mergeCells>
  <pageMargins left="0.7" right="0.7" top="0.75" bottom="0.75" header="0.3" footer="0.3"/>
  <pageSetup paperSize="9" orientation="portrait" horizontalDpi="4294967293"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6"/>
  <sheetViews>
    <sheetView zoomScale="80" zoomScaleNormal="80" workbookViewId="0"/>
  </sheetViews>
  <sheetFormatPr defaultRowHeight="15" x14ac:dyDescent="0.25"/>
  <cols>
    <col min="2" max="2" width="23.85546875" bestFit="1" customWidth="1"/>
    <col min="3" max="5" width="8.140625" bestFit="1" customWidth="1"/>
  </cols>
  <sheetData>
    <row r="1" spans="1:6" ht="18.75" x14ac:dyDescent="0.3">
      <c r="A1" s="1" t="s">
        <v>534</v>
      </c>
    </row>
    <row r="2" spans="1:6" ht="18.75" x14ac:dyDescent="0.3">
      <c r="A2" s="1"/>
    </row>
    <row r="3" spans="1:6" ht="95.25" customHeight="1" x14ac:dyDescent="0.25">
      <c r="B3" s="304" t="s">
        <v>95</v>
      </c>
      <c r="C3" s="304"/>
      <c r="D3" s="304"/>
      <c r="E3" s="304"/>
    </row>
    <row r="4" spans="1:6" x14ac:dyDescent="0.25">
      <c r="B4" s="14"/>
      <c r="C4" s="14"/>
      <c r="D4" s="14"/>
      <c r="E4" s="14"/>
    </row>
    <row r="5" spans="1:6" x14ac:dyDescent="0.25">
      <c r="B5" s="2" t="s">
        <v>57</v>
      </c>
      <c r="C5" s="2" t="s">
        <v>6</v>
      </c>
      <c r="D5" s="2" t="s">
        <v>7</v>
      </c>
      <c r="E5" s="2" t="s">
        <v>5</v>
      </c>
    </row>
    <row r="6" spans="1:6" x14ac:dyDescent="0.25">
      <c r="B6" s="58">
        <v>-90</v>
      </c>
      <c r="C6" s="114">
        <v>0.23</v>
      </c>
      <c r="D6" s="114">
        <v>4.0999999999999996</v>
      </c>
      <c r="E6" s="114">
        <v>0.76</v>
      </c>
    </row>
    <row r="7" spans="1:6" x14ac:dyDescent="0.25">
      <c r="B7" s="58">
        <v>-89</v>
      </c>
      <c r="C7" s="114">
        <v>0.23</v>
      </c>
      <c r="D7" s="114">
        <v>4.0999999999999996</v>
      </c>
      <c r="E7" s="114">
        <v>0.76</v>
      </c>
      <c r="F7" s="57"/>
    </row>
    <row r="8" spans="1:6" x14ac:dyDescent="0.25">
      <c r="B8" s="58">
        <v>-88</v>
      </c>
      <c r="C8" s="114">
        <v>0.23</v>
      </c>
      <c r="D8" s="114">
        <v>4.0999999999999996</v>
      </c>
      <c r="E8" s="114">
        <v>0.76</v>
      </c>
      <c r="F8" s="57"/>
    </row>
    <row r="9" spans="1:6" x14ac:dyDescent="0.25">
      <c r="B9" s="58">
        <v>-87</v>
      </c>
      <c r="C9" s="114">
        <v>0.23</v>
      </c>
      <c r="D9" s="114">
        <v>4.0999999999999996</v>
      </c>
      <c r="E9" s="114">
        <v>0.76</v>
      </c>
      <c r="F9" s="57"/>
    </row>
    <row r="10" spans="1:6" x14ac:dyDescent="0.25">
      <c r="B10" s="58">
        <v>-86</v>
      </c>
      <c r="C10" s="114">
        <v>0.23</v>
      </c>
      <c r="D10" s="114">
        <v>4.0999999999999996</v>
      </c>
      <c r="E10" s="114">
        <v>0.76</v>
      </c>
      <c r="F10" s="57"/>
    </row>
    <row r="11" spans="1:6" x14ac:dyDescent="0.25">
      <c r="B11" s="58">
        <v>-85</v>
      </c>
      <c r="C11" s="114">
        <v>0.23</v>
      </c>
      <c r="D11" s="114">
        <v>4.0999999999999996</v>
      </c>
      <c r="E11" s="114">
        <v>0.76</v>
      </c>
      <c r="F11" s="57"/>
    </row>
    <row r="12" spans="1:6" x14ac:dyDescent="0.25">
      <c r="B12" s="58">
        <v>-84</v>
      </c>
      <c r="C12" s="114">
        <v>0.23</v>
      </c>
      <c r="D12" s="114">
        <v>4.0999999999999996</v>
      </c>
      <c r="E12" s="114">
        <v>0.76</v>
      </c>
      <c r="F12" s="57"/>
    </row>
    <row r="13" spans="1:6" x14ac:dyDescent="0.25">
      <c r="B13" s="58">
        <v>-83</v>
      </c>
      <c r="C13" s="114">
        <v>0.23</v>
      </c>
      <c r="D13" s="114">
        <v>4.0999999999999996</v>
      </c>
      <c r="E13" s="114">
        <v>0.76</v>
      </c>
      <c r="F13" s="57"/>
    </row>
    <row r="14" spans="1:6" x14ac:dyDescent="0.25">
      <c r="B14" s="58">
        <v>-82</v>
      </c>
      <c r="C14" s="114">
        <v>0.23</v>
      </c>
      <c r="D14" s="114">
        <v>4.0999999999999996</v>
      </c>
      <c r="E14" s="114">
        <v>0.76</v>
      </c>
      <c r="F14" s="57"/>
    </row>
    <row r="15" spans="1:6" x14ac:dyDescent="0.25">
      <c r="B15" s="58">
        <v>-81</v>
      </c>
      <c r="C15" s="114">
        <v>0.23</v>
      </c>
      <c r="D15" s="114">
        <v>4.0999999999999996</v>
      </c>
      <c r="E15" s="114">
        <v>0.76</v>
      </c>
      <c r="F15" s="57"/>
    </row>
    <row r="16" spans="1:6" x14ac:dyDescent="0.25">
      <c r="B16" s="58">
        <v>-80</v>
      </c>
      <c r="C16" s="114">
        <v>0.23</v>
      </c>
      <c r="D16" s="114">
        <v>4.0999999999999996</v>
      </c>
      <c r="E16" s="114">
        <v>0.76</v>
      </c>
      <c r="F16" s="57"/>
    </row>
    <row r="17" spans="2:28" x14ac:dyDescent="0.25">
      <c r="B17" s="58">
        <v>-79</v>
      </c>
      <c r="C17" s="114">
        <v>0.23</v>
      </c>
      <c r="D17" s="114">
        <v>4.0999999999999996</v>
      </c>
      <c r="E17" s="114">
        <v>0.76</v>
      </c>
      <c r="F17" s="57"/>
    </row>
    <row r="18" spans="2:28" x14ac:dyDescent="0.25">
      <c r="B18" s="58">
        <v>-78</v>
      </c>
      <c r="C18" s="114">
        <v>0.23</v>
      </c>
      <c r="D18" s="114">
        <v>4.0999999999999996</v>
      </c>
      <c r="E18" s="114">
        <v>0.76</v>
      </c>
      <c r="F18" s="57"/>
    </row>
    <row r="19" spans="2:28" x14ac:dyDescent="0.25">
      <c r="B19" s="58">
        <v>-77</v>
      </c>
      <c r="C19" s="114">
        <v>0.23</v>
      </c>
      <c r="D19" s="114">
        <v>4.0999999999999996</v>
      </c>
      <c r="E19" s="114">
        <v>0.76</v>
      </c>
      <c r="F19" s="57"/>
    </row>
    <row r="20" spans="2:28" x14ac:dyDescent="0.25">
      <c r="B20" s="58">
        <v>-76</v>
      </c>
      <c r="C20" s="114">
        <v>0.23</v>
      </c>
      <c r="D20" s="114">
        <v>4.0999999999999996</v>
      </c>
      <c r="E20" s="114">
        <v>0.76</v>
      </c>
      <c r="F20" s="57"/>
    </row>
    <row r="21" spans="2:28" x14ac:dyDescent="0.25">
      <c r="B21" s="58">
        <v>-75</v>
      </c>
      <c r="C21" s="114">
        <v>0.23</v>
      </c>
      <c r="D21" s="114">
        <v>4.0999999999999996</v>
      </c>
      <c r="E21" s="114">
        <v>0.76</v>
      </c>
      <c r="F21" s="57"/>
    </row>
    <row r="22" spans="2:28" x14ac:dyDescent="0.25">
      <c r="B22" s="58">
        <v>-74</v>
      </c>
      <c r="C22" s="114">
        <v>0.23</v>
      </c>
      <c r="D22" s="114">
        <v>4.0999999999999996</v>
      </c>
      <c r="E22" s="114">
        <v>0.76</v>
      </c>
      <c r="F22" s="57"/>
    </row>
    <row r="23" spans="2:28" x14ac:dyDescent="0.25">
      <c r="B23" s="58">
        <v>-73</v>
      </c>
      <c r="C23" s="114">
        <v>0.23</v>
      </c>
      <c r="D23" s="114">
        <v>4.0999999999999996</v>
      </c>
      <c r="E23" s="114">
        <v>0.76</v>
      </c>
      <c r="F23" s="57"/>
    </row>
    <row r="24" spans="2:28" ht="15" customHeight="1" x14ac:dyDescent="0.25">
      <c r="B24" s="58">
        <v>-72</v>
      </c>
      <c r="C24" s="114">
        <v>0.23</v>
      </c>
      <c r="D24" s="114">
        <v>4.0999999999999996</v>
      </c>
      <c r="E24" s="114">
        <v>0.76</v>
      </c>
      <c r="F24" s="57"/>
      <c r="G24" s="303" t="s">
        <v>673</v>
      </c>
      <c r="H24" s="303"/>
      <c r="I24" s="303"/>
      <c r="J24" s="303"/>
      <c r="K24" s="303"/>
      <c r="L24" s="303"/>
      <c r="M24" s="303"/>
      <c r="N24" s="303"/>
      <c r="O24" s="303"/>
    </row>
    <row r="25" spans="2:28" x14ac:dyDescent="0.25">
      <c r="B25" s="58">
        <v>-71</v>
      </c>
      <c r="C25" s="114">
        <v>0.23</v>
      </c>
      <c r="D25" s="114">
        <v>4.0999999999999996</v>
      </c>
      <c r="E25" s="114">
        <v>0.76</v>
      </c>
      <c r="F25" s="57"/>
      <c r="G25" s="303"/>
      <c r="H25" s="303"/>
      <c r="I25" s="303"/>
      <c r="J25" s="303"/>
      <c r="K25" s="303"/>
      <c r="L25" s="303"/>
      <c r="M25" s="303"/>
      <c r="N25" s="303"/>
      <c r="O25" s="303"/>
      <c r="Q25" s="116"/>
      <c r="R25" s="116"/>
      <c r="S25" s="116"/>
      <c r="T25" s="116"/>
      <c r="U25" s="116"/>
      <c r="V25" s="116"/>
      <c r="W25" s="116"/>
      <c r="X25" s="116"/>
      <c r="Y25" s="116"/>
      <c r="Z25" s="116"/>
      <c r="AA25" s="116"/>
      <c r="AB25" s="116"/>
    </row>
    <row r="26" spans="2:28" x14ac:dyDescent="0.25">
      <c r="B26" s="58">
        <v>-70</v>
      </c>
      <c r="C26" s="114">
        <v>0.23</v>
      </c>
      <c r="D26" s="114">
        <v>4.0999999999999996</v>
      </c>
      <c r="E26" s="114">
        <v>0.76</v>
      </c>
      <c r="F26" s="57"/>
    </row>
    <row r="27" spans="2:28" x14ac:dyDescent="0.25">
      <c r="B27" s="58">
        <v>-69</v>
      </c>
      <c r="C27" s="114">
        <v>0.23</v>
      </c>
      <c r="D27" s="114">
        <v>4.0999999999999996</v>
      </c>
      <c r="E27" s="114">
        <v>0.76</v>
      </c>
      <c r="F27" s="57"/>
    </row>
    <row r="28" spans="2:28" x14ac:dyDescent="0.25">
      <c r="B28" s="58">
        <v>-68</v>
      </c>
      <c r="C28" s="114">
        <v>0.23</v>
      </c>
      <c r="D28" s="114">
        <v>4.0999999999999996</v>
      </c>
      <c r="E28" s="114">
        <v>0.76</v>
      </c>
      <c r="F28" s="57"/>
    </row>
    <row r="29" spans="2:28" x14ac:dyDescent="0.25">
      <c r="B29" s="58">
        <v>-67</v>
      </c>
      <c r="C29" s="114">
        <v>0.23</v>
      </c>
      <c r="D29" s="114">
        <v>4.0999999999999996</v>
      </c>
      <c r="E29" s="114">
        <v>0.76</v>
      </c>
      <c r="F29" s="57"/>
    </row>
    <row r="30" spans="2:28" x14ac:dyDescent="0.25">
      <c r="B30" s="58">
        <v>-66</v>
      </c>
      <c r="C30" s="114">
        <v>0.23</v>
      </c>
      <c r="D30" s="114">
        <v>4.0999999999999996</v>
      </c>
      <c r="E30" s="114">
        <v>0.76</v>
      </c>
      <c r="F30" s="57"/>
    </row>
    <row r="31" spans="2:28" x14ac:dyDescent="0.25">
      <c r="B31" s="58">
        <v>-65</v>
      </c>
      <c r="C31" s="114">
        <v>0.23</v>
      </c>
      <c r="D31" s="114">
        <v>4.0999999999999996</v>
      </c>
      <c r="E31" s="114">
        <v>0.76</v>
      </c>
      <c r="F31" s="57"/>
    </row>
    <row r="32" spans="2:28" x14ac:dyDescent="0.25">
      <c r="B32" s="58">
        <v>-64</v>
      </c>
      <c r="C32" s="114">
        <v>0.23</v>
      </c>
      <c r="D32" s="114">
        <v>4.0999999999999996</v>
      </c>
      <c r="E32" s="114">
        <v>0.76</v>
      </c>
      <c r="F32" s="57"/>
    </row>
    <row r="33" spans="2:15" x14ac:dyDescent="0.25">
      <c r="B33" s="58">
        <v>-63</v>
      </c>
      <c r="C33" s="114">
        <v>0.23</v>
      </c>
      <c r="D33" s="114">
        <v>4.0999999999999996</v>
      </c>
      <c r="E33" s="114">
        <v>0.76</v>
      </c>
      <c r="F33" s="57"/>
    </row>
    <row r="34" spans="2:15" x14ac:dyDescent="0.25">
      <c r="B34" s="58">
        <v>-62</v>
      </c>
      <c r="C34" s="114">
        <v>0.23</v>
      </c>
      <c r="D34" s="114">
        <v>4.0999999999999996</v>
      </c>
      <c r="E34" s="114">
        <v>0.76</v>
      </c>
      <c r="F34" s="57"/>
    </row>
    <row r="35" spans="2:15" x14ac:dyDescent="0.25">
      <c r="B35" s="58">
        <v>-61</v>
      </c>
      <c r="C35" s="114">
        <v>0.23</v>
      </c>
      <c r="D35" s="114">
        <v>4.0999999999999996</v>
      </c>
      <c r="E35" s="114">
        <v>0.76</v>
      </c>
      <c r="F35" s="57"/>
    </row>
    <row r="36" spans="2:15" x14ac:dyDescent="0.25">
      <c r="B36" s="58">
        <v>-60</v>
      </c>
      <c r="C36" s="114">
        <v>0.23</v>
      </c>
      <c r="D36" s="114">
        <v>4.0999999999999996</v>
      </c>
      <c r="E36" s="114">
        <v>0.76</v>
      </c>
      <c r="F36" s="57"/>
    </row>
    <row r="37" spans="2:15" x14ac:dyDescent="0.25">
      <c r="B37" s="58">
        <v>-59</v>
      </c>
      <c r="C37" s="114">
        <v>0.23</v>
      </c>
      <c r="D37" s="114">
        <v>4.0999999999999996</v>
      </c>
      <c r="E37" s="114">
        <v>0.76</v>
      </c>
      <c r="F37" s="57"/>
    </row>
    <row r="38" spans="2:15" x14ac:dyDescent="0.25">
      <c r="B38" s="58">
        <v>-58</v>
      </c>
      <c r="C38" s="114">
        <v>0.23</v>
      </c>
      <c r="D38" s="114">
        <v>4.0999999999999996</v>
      </c>
      <c r="E38" s="114">
        <v>0.76</v>
      </c>
      <c r="F38" s="57"/>
    </row>
    <row r="39" spans="2:15" x14ac:dyDescent="0.25">
      <c r="B39" s="58">
        <v>-57</v>
      </c>
      <c r="C39" s="114">
        <v>0.23</v>
      </c>
      <c r="D39" s="114">
        <v>4.0999999999999996</v>
      </c>
      <c r="E39" s="114">
        <v>0.76</v>
      </c>
      <c r="F39" s="57"/>
    </row>
    <row r="40" spans="2:15" x14ac:dyDescent="0.25">
      <c r="B40" s="58">
        <v>-56</v>
      </c>
      <c r="C40" s="114">
        <v>0.23</v>
      </c>
      <c r="D40" s="114">
        <v>4.0999999999999996</v>
      </c>
      <c r="E40" s="114">
        <v>0.76</v>
      </c>
      <c r="F40" s="57"/>
    </row>
    <row r="41" spans="2:15" x14ac:dyDescent="0.25">
      <c r="B41" s="58">
        <v>-55</v>
      </c>
      <c r="C41" s="114">
        <v>0.23</v>
      </c>
      <c r="D41" s="114">
        <v>4.0999999999999996</v>
      </c>
      <c r="E41" s="114">
        <v>0.76</v>
      </c>
      <c r="F41" s="57"/>
    </row>
    <row r="42" spans="2:15" x14ac:dyDescent="0.25">
      <c r="B42" s="58">
        <v>-54</v>
      </c>
      <c r="C42" s="114">
        <v>0.23</v>
      </c>
      <c r="D42" s="114">
        <v>4.0999999999999996</v>
      </c>
      <c r="E42" s="114">
        <v>0.76</v>
      </c>
      <c r="F42" s="57"/>
    </row>
    <row r="43" spans="2:15" x14ac:dyDescent="0.25">
      <c r="B43" s="58">
        <v>-53</v>
      </c>
      <c r="C43" s="114">
        <v>0.23</v>
      </c>
      <c r="D43" s="114">
        <v>4.0999999999999996</v>
      </c>
      <c r="E43" s="114">
        <v>0.76</v>
      </c>
      <c r="F43" s="57"/>
      <c r="G43" s="18"/>
      <c r="H43" s="18"/>
      <c r="I43" s="18"/>
      <c r="J43" s="18"/>
      <c r="K43" s="18"/>
      <c r="L43" s="18"/>
      <c r="M43" s="18"/>
      <c r="N43" s="18"/>
      <c r="O43" s="18"/>
    </row>
    <row r="44" spans="2:15" x14ac:dyDescent="0.25">
      <c r="B44" s="58">
        <v>-52</v>
      </c>
      <c r="C44" s="114">
        <v>0.23</v>
      </c>
      <c r="D44" s="114">
        <v>4.0999999999999996</v>
      </c>
      <c r="E44" s="114">
        <v>0.76</v>
      </c>
      <c r="F44" s="57"/>
      <c r="G44" s="18"/>
      <c r="H44" s="18"/>
      <c r="I44" s="18"/>
      <c r="J44" s="18"/>
      <c r="K44" s="18"/>
      <c r="L44" s="18"/>
      <c r="M44" s="18"/>
      <c r="N44" s="18"/>
      <c r="O44" s="18"/>
    </row>
    <row r="45" spans="2:15" x14ac:dyDescent="0.25">
      <c r="B45" s="58">
        <v>-51</v>
      </c>
      <c r="C45" s="114">
        <v>0.23</v>
      </c>
      <c r="D45" s="114">
        <v>4.0999999999999996</v>
      </c>
      <c r="E45" s="114">
        <v>0.76</v>
      </c>
      <c r="F45" s="57"/>
    </row>
    <row r="46" spans="2:15" x14ac:dyDescent="0.25">
      <c r="B46" s="58">
        <v>-50</v>
      </c>
      <c r="C46" s="114">
        <v>0.23</v>
      </c>
      <c r="D46" s="114">
        <v>4.0999999999999996</v>
      </c>
      <c r="E46" s="114">
        <v>0.76</v>
      </c>
      <c r="F46" s="57"/>
    </row>
    <row r="47" spans="2:15" x14ac:dyDescent="0.25">
      <c r="B47" s="58">
        <v>-49</v>
      </c>
      <c r="C47" s="114">
        <v>0.23</v>
      </c>
      <c r="D47" s="114">
        <v>4.0999999999999996</v>
      </c>
      <c r="E47" s="114">
        <v>0.76</v>
      </c>
      <c r="F47" s="57"/>
    </row>
    <row r="48" spans="2:15" x14ac:dyDescent="0.25">
      <c r="B48" s="58">
        <v>-48</v>
      </c>
      <c r="C48" s="114">
        <v>0.23</v>
      </c>
      <c r="D48" s="114">
        <v>4.0999999999999996</v>
      </c>
      <c r="E48" s="114">
        <v>0.76</v>
      </c>
      <c r="F48" s="57"/>
    </row>
    <row r="49" spans="2:6" x14ac:dyDescent="0.25">
      <c r="B49" s="58">
        <v>-47</v>
      </c>
      <c r="C49" s="114">
        <v>0.23</v>
      </c>
      <c r="D49" s="114">
        <v>4.0999999999999996</v>
      </c>
      <c r="E49" s="114">
        <v>0.76</v>
      </c>
      <c r="F49" s="57"/>
    </row>
    <row r="50" spans="2:6" x14ac:dyDescent="0.25">
      <c r="B50" s="58">
        <v>-46</v>
      </c>
      <c r="C50" s="114">
        <v>0.23</v>
      </c>
      <c r="D50" s="114">
        <v>4.0999999999999996</v>
      </c>
      <c r="E50" s="114">
        <v>0.76</v>
      </c>
      <c r="F50" s="57"/>
    </row>
    <row r="51" spans="2:6" x14ac:dyDescent="0.25">
      <c r="B51" s="58">
        <v>-45</v>
      </c>
      <c r="C51" s="114">
        <v>0.23</v>
      </c>
      <c r="D51" s="114">
        <v>4.0999999999999996</v>
      </c>
      <c r="E51" s="114">
        <v>0.76</v>
      </c>
      <c r="F51" s="57"/>
    </row>
    <row r="52" spans="2:6" x14ac:dyDescent="0.25">
      <c r="B52" s="58">
        <v>-44</v>
      </c>
      <c r="C52" s="114">
        <v>0.23</v>
      </c>
      <c r="D52" s="114">
        <v>4.0999999999999996</v>
      </c>
      <c r="E52" s="114">
        <v>0.76</v>
      </c>
      <c r="F52" s="57"/>
    </row>
    <row r="53" spans="2:6" x14ac:dyDescent="0.25">
      <c r="B53" s="58">
        <v>-43</v>
      </c>
      <c r="C53" s="114">
        <v>0.23</v>
      </c>
      <c r="D53" s="114">
        <v>4.0999999999999996</v>
      </c>
      <c r="E53" s="114">
        <v>0.76</v>
      </c>
      <c r="F53" s="57"/>
    </row>
    <row r="54" spans="2:6" x14ac:dyDescent="0.25">
      <c r="B54" s="58">
        <v>-42</v>
      </c>
      <c r="C54" s="114">
        <v>0.23</v>
      </c>
      <c r="D54" s="114">
        <v>4.0999999999999996</v>
      </c>
      <c r="E54" s="114">
        <v>0.76</v>
      </c>
      <c r="F54" s="57"/>
    </row>
    <row r="55" spans="2:6" x14ac:dyDescent="0.25">
      <c r="B55" s="58">
        <v>-41</v>
      </c>
      <c r="C55" s="114">
        <v>0.23</v>
      </c>
      <c r="D55" s="114">
        <v>4.0999999999999996</v>
      </c>
      <c r="E55" s="114">
        <v>0.76</v>
      </c>
      <c r="F55" s="57"/>
    </row>
    <row r="56" spans="2:6" x14ac:dyDescent="0.25">
      <c r="B56" s="58">
        <v>-40</v>
      </c>
      <c r="C56" s="114">
        <v>0.23</v>
      </c>
      <c r="D56" s="114">
        <v>4.0999999999999996</v>
      </c>
      <c r="E56" s="114">
        <v>0.76</v>
      </c>
      <c r="F56" s="57"/>
    </row>
    <row r="57" spans="2:6" x14ac:dyDescent="0.25">
      <c r="B57" s="58">
        <v>-39</v>
      </c>
      <c r="C57" s="114">
        <v>0.23</v>
      </c>
      <c r="D57" s="114">
        <v>4.0999999999999996</v>
      </c>
      <c r="E57" s="114">
        <v>0.76</v>
      </c>
      <c r="F57" s="57"/>
    </row>
    <row r="58" spans="2:6" x14ac:dyDescent="0.25">
      <c r="B58" s="58">
        <v>-38</v>
      </c>
      <c r="C58" s="114">
        <v>0.23</v>
      </c>
      <c r="D58" s="114">
        <v>4.0999999999999996</v>
      </c>
      <c r="E58" s="114">
        <v>0.76</v>
      </c>
      <c r="F58" s="57"/>
    </row>
    <row r="59" spans="2:6" x14ac:dyDescent="0.25">
      <c r="B59" s="58">
        <v>-37</v>
      </c>
      <c r="C59" s="114">
        <v>0.23</v>
      </c>
      <c r="D59" s="114">
        <v>4.0999999999999996</v>
      </c>
      <c r="E59" s="114">
        <v>0.76</v>
      </c>
      <c r="F59" s="57"/>
    </row>
    <row r="60" spans="2:6" x14ac:dyDescent="0.25">
      <c r="B60" s="58">
        <v>-36</v>
      </c>
      <c r="C60" s="114">
        <v>0.23499999999999999</v>
      </c>
      <c r="D60" s="114">
        <v>4.0999999999999996</v>
      </c>
      <c r="E60" s="114">
        <v>0.76</v>
      </c>
      <c r="F60" s="57"/>
    </row>
    <row r="61" spans="2:6" x14ac:dyDescent="0.25">
      <c r="B61" s="58">
        <v>-35</v>
      </c>
      <c r="C61" s="114">
        <v>0.24</v>
      </c>
      <c r="D61" s="114">
        <v>4.1025</v>
      </c>
      <c r="E61" s="114">
        <v>0.755</v>
      </c>
      <c r="F61" s="57"/>
    </row>
    <row r="62" spans="2:6" x14ac:dyDescent="0.25">
      <c r="B62" s="58">
        <v>-34</v>
      </c>
      <c r="C62" s="114">
        <v>0.25</v>
      </c>
      <c r="D62" s="114">
        <v>4.1100000000000003</v>
      </c>
      <c r="E62" s="114">
        <v>0.745</v>
      </c>
      <c r="F62" s="57"/>
    </row>
    <row r="63" spans="2:6" x14ac:dyDescent="0.25">
      <c r="B63" s="58">
        <v>-33</v>
      </c>
      <c r="C63" s="114">
        <v>0.255</v>
      </c>
      <c r="D63" s="114">
        <v>4.125</v>
      </c>
      <c r="E63" s="114">
        <v>0.73</v>
      </c>
      <c r="F63" s="57"/>
    </row>
    <row r="64" spans="2:6" x14ac:dyDescent="0.25">
      <c r="B64" s="58">
        <v>-32</v>
      </c>
      <c r="C64" s="114">
        <v>0.26</v>
      </c>
      <c r="D64" s="114">
        <v>4.1399999999999997</v>
      </c>
      <c r="E64" s="114">
        <v>0.71499999999999997</v>
      </c>
      <c r="F64" s="57"/>
    </row>
    <row r="65" spans="2:6" x14ac:dyDescent="0.25">
      <c r="B65" s="58">
        <v>-31</v>
      </c>
      <c r="C65" s="114">
        <v>0.27</v>
      </c>
      <c r="D65" s="114">
        <v>4.16</v>
      </c>
      <c r="E65" s="114">
        <v>0.7</v>
      </c>
      <c r="F65" s="57"/>
    </row>
    <row r="66" spans="2:6" x14ac:dyDescent="0.25">
      <c r="B66" s="58">
        <v>-30</v>
      </c>
      <c r="C66" s="114">
        <v>0.28000000000000003</v>
      </c>
      <c r="D66" s="114">
        <v>4.1825000000000001</v>
      </c>
      <c r="E66" s="114">
        <v>0.69</v>
      </c>
      <c r="F66" s="57"/>
    </row>
    <row r="67" spans="2:6" x14ac:dyDescent="0.25">
      <c r="B67" s="58">
        <v>-29</v>
      </c>
      <c r="C67" s="114">
        <v>0.28999999999999998</v>
      </c>
      <c r="D67" s="114">
        <v>4.2</v>
      </c>
      <c r="E67" s="114">
        <v>0.68</v>
      </c>
      <c r="F67" s="57"/>
    </row>
    <row r="68" spans="2:6" x14ac:dyDescent="0.25">
      <c r="B68" s="58">
        <v>-28</v>
      </c>
      <c r="C68" s="114">
        <v>0.3</v>
      </c>
      <c r="D68" s="114">
        <v>4.21</v>
      </c>
      <c r="E68" s="114">
        <v>0.67</v>
      </c>
      <c r="F68" s="57"/>
    </row>
    <row r="69" spans="2:6" x14ac:dyDescent="0.25">
      <c r="B69" s="58">
        <v>-27</v>
      </c>
      <c r="C69" s="114">
        <v>0.30499999999999999</v>
      </c>
      <c r="D69" s="114">
        <v>4.2300000000000004</v>
      </c>
      <c r="E69" s="114">
        <v>0.66</v>
      </c>
      <c r="F69" s="57"/>
    </row>
    <row r="70" spans="2:6" x14ac:dyDescent="0.25">
      <c r="B70" s="58">
        <v>-26</v>
      </c>
      <c r="C70" s="114">
        <v>0.31</v>
      </c>
      <c r="D70" s="114">
        <v>4.24</v>
      </c>
      <c r="E70" s="114">
        <v>0.64500000000000002</v>
      </c>
      <c r="F70" s="57"/>
    </row>
    <row r="71" spans="2:6" x14ac:dyDescent="0.25">
      <c r="B71" s="58">
        <v>-25</v>
      </c>
      <c r="C71" s="114">
        <v>0.315</v>
      </c>
      <c r="D71" s="114">
        <v>4.25</v>
      </c>
      <c r="E71" s="114">
        <v>0.63500000000000001</v>
      </c>
      <c r="F71" s="57"/>
    </row>
    <row r="72" spans="2:6" x14ac:dyDescent="0.25">
      <c r="B72" s="58">
        <v>-24</v>
      </c>
      <c r="C72" s="114">
        <v>0.32</v>
      </c>
      <c r="D72" s="114">
        <v>4.26</v>
      </c>
      <c r="E72" s="114">
        <v>0.63</v>
      </c>
      <c r="F72" s="57"/>
    </row>
    <row r="73" spans="2:6" x14ac:dyDescent="0.25">
      <c r="B73" s="58">
        <v>-23</v>
      </c>
      <c r="C73" s="114">
        <v>0.33</v>
      </c>
      <c r="D73" s="114">
        <v>4.2699999999999996</v>
      </c>
      <c r="E73" s="114">
        <v>0.62</v>
      </c>
      <c r="F73" s="57"/>
    </row>
    <row r="74" spans="2:6" x14ac:dyDescent="0.25">
      <c r="B74" s="58">
        <v>-22</v>
      </c>
      <c r="C74" s="114">
        <v>0.34</v>
      </c>
      <c r="D74" s="114">
        <v>4.28</v>
      </c>
      <c r="E74" s="114">
        <v>0.61</v>
      </c>
      <c r="F74" s="57"/>
    </row>
    <row r="75" spans="2:6" x14ac:dyDescent="0.25">
      <c r="B75" s="58">
        <v>-21</v>
      </c>
      <c r="C75" s="114">
        <v>0.34499999999999997</v>
      </c>
      <c r="D75" s="114">
        <v>4.29</v>
      </c>
      <c r="E75" s="114">
        <v>0.6</v>
      </c>
      <c r="F75" s="57"/>
    </row>
    <row r="76" spans="2:6" x14ac:dyDescent="0.25">
      <c r="B76" s="58">
        <v>-20</v>
      </c>
      <c r="C76" s="114">
        <v>0.35</v>
      </c>
      <c r="D76" s="114">
        <v>4.3</v>
      </c>
      <c r="E76" s="114">
        <v>0.59499999999999997</v>
      </c>
      <c r="F76" s="57"/>
    </row>
    <row r="77" spans="2:6" x14ac:dyDescent="0.25">
      <c r="B77" s="58">
        <v>-19</v>
      </c>
      <c r="C77" s="114">
        <v>0.36</v>
      </c>
      <c r="D77" s="114">
        <v>4.3075000000000001</v>
      </c>
      <c r="E77" s="114">
        <v>0.59</v>
      </c>
      <c r="F77" s="57"/>
    </row>
    <row r="78" spans="2:6" x14ac:dyDescent="0.25">
      <c r="B78" s="58">
        <v>-18</v>
      </c>
      <c r="C78" s="114">
        <v>0.36499999999999999</v>
      </c>
      <c r="D78" s="114">
        <v>4.3125</v>
      </c>
      <c r="E78" s="114">
        <v>0.57999999999999996</v>
      </c>
      <c r="F78" s="57"/>
    </row>
    <row r="79" spans="2:6" x14ac:dyDescent="0.25">
      <c r="B79" s="58">
        <v>-17</v>
      </c>
      <c r="C79" s="114">
        <v>0.37</v>
      </c>
      <c r="D79" s="114">
        <v>4.32</v>
      </c>
      <c r="E79" s="114">
        <v>0.57499999999999996</v>
      </c>
      <c r="F79" s="57"/>
    </row>
    <row r="80" spans="2:6" x14ac:dyDescent="0.25">
      <c r="B80" s="58">
        <v>-16</v>
      </c>
      <c r="C80" s="114">
        <v>0.375</v>
      </c>
      <c r="D80" s="114">
        <v>4.3274999999999997</v>
      </c>
      <c r="E80" s="114">
        <v>0.56999999999999995</v>
      </c>
      <c r="F80" s="57"/>
    </row>
    <row r="81" spans="2:12" x14ac:dyDescent="0.25">
      <c r="B81" s="58">
        <v>-15</v>
      </c>
      <c r="C81" s="114">
        <v>0.38</v>
      </c>
      <c r="D81" s="114">
        <v>4.335</v>
      </c>
      <c r="E81" s="114">
        <v>0.56999999999999995</v>
      </c>
      <c r="F81" s="57"/>
    </row>
    <row r="82" spans="2:12" x14ac:dyDescent="0.25">
      <c r="B82" s="58">
        <v>-14</v>
      </c>
      <c r="C82" s="114">
        <v>0.38</v>
      </c>
      <c r="D82" s="114">
        <v>4.34</v>
      </c>
      <c r="E82" s="114">
        <v>0.56000000000000005</v>
      </c>
      <c r="F82" s="57"/>
    </row>
    <row r="83" spans="2:12" x14ac:dyDescent="0.25">
      <c r="B83" s="58">
        <v>-13</v>
      </c>
      <c r="C83" s="114">
        <v>0.38500000000000001</v>
      </c>
      <c r="D83" s="114">
        <v>4.3449999999999998</v>
      </c>
      <c r="E83" s="114">
        <v>0.55500000000000005</v>
      </c>
      <c r="F83" s="57"/>
    </row>
    <row r="84" spans="2:12" x14ac:dyDescent="0.25">
      <c r="B84" s="58">
        <v>-12</v>
      </c>
      <c r="C84" s="114">
        <v>0.39</v>
      </c>
      <c r="D84" s="114">
        <v>4.3499999999999996</v>
      </c>
      <c r="E84" s="114">
        <v>0.55000000000000004</v>
      </c>
      <c r="F84" s="57"/>
    </row>
    <row r="85" spans="2:12" x14ac:dyDescent="0.25">
      <c r="B85" s="58">
        <v>-11</v>
      </c>
      <c r="C85" s="114">
        <v>0.39</v>
      </c>
      <c r="D85" s="114">
        <v>4.3550000000000004</v>
      </c>
      <c r="E85" s="114">
        <v>0.55000000000000004</v>
      </c>
      <c r="F85" s="57"/>
    </row>
    <row r="86" spans="2:12" x14ac:dyDescent="0.25">
      <c r="B86" s="58">
        <v>-10</v>
      </c>
      <c r="C86" s="114">
        <v>0.39</v>
      </c>
      <c r="D86" s="114">
        <v>4.3600000000000003</v>
      </c>
      <c r="E86" s="114">
        <v>0.54749999999999999</v>
      </c>
      <c r="F86" s="57"/>
    </row>
    <row r="87" spans="2:12" x14ac:dyDescent="0.25">
      <c r="B87" s="58">
        <v>-9</v>
      </c>
      <c r="C87" s="114">
        <v>0.39250000000000002</v>
      </c>
      <c r="D87" s="114">
        <v>4.3650000000000002</v>
      </c>
      <c r="E87" s="114">
        <v>0.54500000000000004</v>
      </c>
      <c r="F87" s="57"/>
    </row>
    <row r="88" spans="2:12" x14ac:dyDescent="0.25">
      <c r="B88" s="58">
        <v>-8</v>
      </c>
      <c r="C88" s="114">
        <v>0.39500000000000002</v>
      </c>
      <c r="D88" s="114">
        <v>4.37</v>
      </c>
      <c r="E88" s="114">
        <v>0.54</v>
      </c>
      <c r="F88" s="57"/>
    </row>
    <row r="89" spans="2:12" x14ac:dyDescent="0.25">
      <c r="B89" s="58">
        <v>-7</v>
      </c>
      <c r="C89" s="114">
        <v>0.39750000000000002</v>
      </c>
      <c r="D89" s="114">
        <v>4.375</v>
      </c>
      <c r="E89" s="114">
        <v>0.54</v>
      </c>
      <c r="F89" s="57"/>
    </row>
    <row r="90" spans="2:12" x14ac:dyDescent="0.25">
      <c r="B90" s="58">
        <v>-6</v>
      </c>
      <c r="C90" s="114">
        <v>0.4</v>
      </c>
      <c r="D90" s="114">
        <v>4.38</v>
      </c>
      <c r="E90" s="114">
        <v>0.53500000000000003</v>
      </c>
      <c r="F90" s="57"/>
    </row>
    <row r="91" spans="2:12" x14ac:dyDescent="0.25">
      <c r="B91" s="58">
        <v>-5</v>
      </c>
      <c r="C91" s="114">
        <v>0.4</v>
      </c>
      <c r="D91" s="114">
        <v>4.3849999999999998</v>
      </c>
      <c r="E91" s="114">
        <v>0.53</v>
      </c>
      <c r="F91" s="57"/>
    </row>
    <row r="92" spans="2:12" x14ac:dyDescent="0.25">
      <c r="B92" s="58">
        <v>-4</v>
      </c>
      <c r="C92" s="114">
        <v>0.4</v>
      </c>
      <c r="D92" s="114">
        <v>4.3875000000000002</v>
      </c>
      <c r="E92" s="114">
        <v>0.53</v>
      </c>
      <c r="F92" s="57"/>
    </row>
    <row r="93" spans="2:12" x14ac:dyDescent="0.25">
      <c r="B93" s="58">
        <v>-3</v>
      </c>
      <c r="C93" s="114">
        <v>0.4</v>
      </c>
      <c r="D93" s="114">
        <v>4.3899999999999997</v>
      </c>
      <c r="E93" s="114">
        <v>0.52500000000000002</v>
      </c>
      <c r="F93" s="57"/>
    </row>
    <row r="94" spans="2:12" x14ac:dyDescent="0.25">
      <c r="B94" s="58">
        <v>-2</v>
      </c>
      <c r="C94" s="114">
        <v>0.4</v>
      </c>
      <c r="D94" s="114">
        <v>4.3925000000000001</v>
      </c>
      <c r="E94" s="114">
        <v>0.52</v>
      </c>
      <c r="F94" s="57"/>
    </row>
    <row r="95" spans="2:12" x14ac:dyDescent="0.25">
      <c r="B95" s="58">
        <v>-1</v>
      </c>
      <c r="C95" s="114">
        <v>0.4</v>
      </c>
      <c r="D95" s="114">
        <v>4.3949999999999996</v>
      </c>
      <c r="E95" s="114">
        <v>0.52</v>
      </c>
      <c r="F95" s="57"/>
    </row>
    <row r="96" spans="2:12" x14ac:dyDescent="0.25">
      <c r="B96" s="58">
        <v>0</v>
      </c>
      <c r="C96" s="114">
        <v>0.4</v>
      </c>
      <c r="D96" s="114">
        <v>4.4000000000000004</v>
      </c>
      <c r="E96" s="114">
        <v>0.52</v>
      </c>
      <c r="F96" s="57"/>
      <c r="H96" s="59"/>
      <c r="J96" s="59"/>
      <c r="K96" s="59"/>
      <c r="L96" s="59"/>
    </row>
    <row r="97" spans="2:12" x14ac:dyDescent="0.25">
      <c r="B97" s="58">
        <v>1</v>
      </c>
      <c r="C97" s="114">
        <v>0.4</v>
      </c>
      <c r="D97" s="114">
        <v>4.3949999999999996</v>
      </c>
      <c r="E97" s="114">
        <v>0.52</v>
      </c>
      <c r="F97" s="57"/>
      <c r="H97" s="59"/>
      <c r="J97" s="60"/>
      <c r="K97" s="60"/>
      <c r="L97" s="60"/>
    </row>
    <row r="98" spans="2:12" x14ac:dyDescent="0.25">
      <c r="B98" s="58">
        <v>2</v>
      </c>
      <c r="C98" s="114">
        <v>0.4</v>
      </c>
      <c r="D98" s="114">
        <v>4.3925000000000001</v>
      </c>
      <c r="E98" s="114">
        <v>0.52</v>
      </c>
      <c r="F98" s="57"/>
      <c r="H98" s="59"/>
      <c r="J98" s="60"/>
      <c r="K98" s="60"/>
      <c r="L98" s="60"/>
    </row>
    <row r="99" spans="2:12" x14ac:dyDescent="0.25">
      <c r="B99" s="58">
        <v>3</v>
      </c>
      <c r="C99" s="114">
        <v>0.4</v>
      </c>
      <c r="D99" s="114">
        <v>4.3899999999999997</v>
      </c>
      <c r="E99" s="114">
        <v>0.52500000000000002</v>
      </c>
      <c r="F99" s="57"/>
      <c r="H99" s="59"/>
      <c r="J99" s="60"/>
      <c r="K99" s="60"/>
      <c r="L99" s="60"/>
    </row>
    <row r="100" spans="2:12" x14ac:dyDescent="0.25">
      <c r="B100" s="58">
        <v>4</v>
      </c>
      <c r="C100" s="114">
        <v>0.4</v>
      </c>
      <c r="D100" s="114">
        <v>4.3875000000000002</v>
      </c>
      <c r="E100" s="114">
        <v>0.53</v>
      </c>
      <c r="F100" s="57"/>
      <c r="H100" s="59"/>
      <c r="J100" s="60"/>
      <c r="K100" s="60"/>
      <c r="L100" s="60"/>
    </row>
    <row r="101" spans="2:12" x14ac:dyDescent="0.25">
      <c r="B101" s="58">
        <v>5</v>
      </c>
      <c r="C101" s="114">
        <v>0.4</v>
      </c>
      <c r="D101" s="114">
        <v>4.3849999999999998</v>
      </c>
      <c r="E101" s="114">
        <v>0.53</v>
      </c>
      <c r="F101" s="57"/>
      <c r="H101" s="59"/>
      <c r="J101" s="60"/>
      <c r="K101" s="60"/>
      <c r="L101" s="60"/>
    </row>
    <row r="102" spans="2:12" x14ac:dyDescent="0.25">
      <c r="B102" s="58">
        <v>6</v>
      </c>
      <c r="C102" s="114">
        <v>0.4</v>
      </c>
      <c r="D102" s="115">
        <v>4.38</v>
      </c>
      <c r="E102" s="114">
        <v>0.53500000000000003</v>
      </c>
      <c r="F102" s="57"/>
      <c r="H102" s="59"/>
      <c r="J102" s="60"/>
      <c r="K102" s="60"/>
      <c r="L102" s="60"/>
    </row>
    <row r="103" spans="2:12" x14ac:dyDescent="0.25">
      <c r="B103" s="58">
        <v>7</v>
      </c>
      <c r="C103" s="114">
        <v>0.39750000000000002</v>
      </c>
      <c r="D103" s="115">
        <v>4.375</v>
      </c>
      <c r="E103" s="114">
        <v>0.54</v>
      </c>
      <c r="F103" s="57"/>
      <c r="H103" s="59"/>
      <c r="J103" s="60"/>
      <c r="K103" s="60"/>
      <c r="L103" s="60"/>
    </row>
    <row r="104" spans="2:12" x14ac:dyDescent="0.25">
      <c r="B104" s="58">
        <v>8</v>
      </c>
      <c r="C104" s="114">
        <v>0.39500000000000002</v>
      </c>
      <c r="D104" s="115">
        <v>4.37</v>
      </c>
      <c r="E104" s="114">
        <v>0.54</v>
      </c>
      <c r="F104" s="57"/>
      <c r="H104" s="59"/>
      <c r="J104" s="60"/>
      <c r="K104" s="60"/>
      <c r="L104" s="60"/>
    </row>
    <row r="105" spans="2:12" x14ac:dyDescent="0.25">
      <c r="B105" s="58">
        <v>9</v>
      </c>
      <c r="C105" s="114">
        <v>0.39250000000000002</v>
      </c>
      <c r="D105" s="115">
        <v>4.3650000000000002</v>
      </c>
      <c r="E105" s="114">
        <v>0.54500000000000004</v>
      </c>
      <c r="F105" s="57"/>
      <c r="H105" s="59"/>
      <c r="J105" s="60"/>
      <c r="K105" s="60"/>
      <c r="L105" s="60"/>
    </row>
    <row r="106" spans="2:12" x14ac:dyDescent="0.25">
      <c r="B106" s="58">
        <v>10</v>
      </c>
      <c r="C106" s="114">
        <v>0.39</v>
      </c>
      <c r="D106" s="115">
        <v>4.3600000000000003</v>
      </c>
      <c r="E106" s="114">
        <v>0.54749999999999999</v>
      </c>
      <c r="F106" s="57"/>
      <c r="H106" s="59"/>
      <c r="J106" s="60"/>
      <c r="K106" s="60"/>
      <c r="L106" s="60"/>
    </row>
    <row r="107" spans="2:12" x14ac:dyDescent="0.25">
      <c r="B107" s="58">
        <v>11</v>
      </c>
      <c r="C107" s="114">
        <v>0.39</v>
      </c>
      <c r="D107" s="115">
        <v>4.3550000000000004</v>
      </c>
      <c r="E107" s="114">
        <v>0.55000000000000004</v>
      </c>
      <c r="F107" s="57"/>
      <c r="H107" s="59"/>
      <c r="J107" s="60"/>
      <c r="K107" s="60"/>
      <c r="L107" s="60"/>
    </row>
    <row r="108" spans="2:12" x14ac:dyDescent="0.25">
      <c r="B108" s="58">
        <v>12</v>
      </c>
      <c r="C108" s="114">
        <v>0.39</v>
      </c>
      <c r="D108" s="115">
        <v>4.3499999999999996</v>
      </c>
      <c r="E108" s="114">
        <v>0.55000000000000004</v>
      </c>
      <c r="F108" s="57"/>
      <c r="H108" s="59"/>
      <c r="J108" s="60"/>
      <c r="K108" s="60"/>
      <c r="L108" s="60"/>
    </row>
    <row r="109" spans="2:12" x14ac:dyDescent="0.25">
      <c r="B109" s="58">
        <v>13</v>
      </c>
      <c r="C109" s="114">
        <v>0.38500000000000001</v>
      </c>
      <c r="D109" s="115">
        <v>4.3449999999999998</v>
      </c>
      <c r="E109" s="114">
        <v>0.55500000000000005</v>
      </c>
      <c r="F109" s="57"/>
      <c r="H109" s="59"/>
      <c r="J109" s="60"/>
      <c r="K109" s="60"/>
      <c r="L109" s="60"/>
    </row>
    <row r="110" spans="2:12" x14ac:dyDescent="0.25">
      <c r="B110" s="58">
        <v>14</v>
      </c>
      <c r="C110" s="114">
        <v>0.38</v>
      </c>
      <c r="D110" s="115">
        <v>4.34</v>
      </c>
      <c r="E110" s="114">
        <v>0.56000000000000005</v>
      </c>
      <c r="F110" s="57"/>
      <c r="H110" s="59"/>
      <c r="J110" s="60"/>
      <c r="K110" s="60"/>
      <c r="L110" s="60"/>
    </row>
    <row r="111" spans="2:12" x14ac:dyDescent="0.25">
      <c r="B111" s="58">
        <v>15</v>
      </c>
      <c r="C111" s="114">
        <v>0.38</v>
      </c>
      <c r="D111" s="115">
        <v>4.335</v>
      </c>
      <c r="E111" s="114">
        <v>0.56999999999999995</v>
      </c>
      <c r="F111" s="57"/>
      <c r="H111" s="59"/>
      <c r="J111" s="60"/>
      <c r="K111" s="60"/>
      <c r="L111" s="60"/>
    </row>
    <row r="112" spans="2:12" x14ac:dyDescent="0.25">
      <c r="B112" s="58">
        <v>16</v>
      </c>
      <c r="C112" s="114">
        <v>0.375</v>
      </c>
      <c r="D112" s="115">
        <v>4.3274999999999997</v>
      </c>
      <c r="E112" s="114">
        <v>0.56999999999999995</v>
      </c>
      <c r="F112" s="57"/>
      <c r="H112" s="59"/>
      <c r="J112" s="60"/>
      <c r="K112" s="60"/>
      <c r="L112" s="60"/>
    </row>
    <row r="113" spans="2:12" x14ac:dyDescent="0.25">
      <c r="B113" s="58">
        <v>17</v>
      </c>
      <c r="C113" s="114">
        <v>0.37</v>
      </c>
      <c r="D113" s="115">
        <v>4.32</v>
      </c>
      <c r="E113" s="114">
        <v>0.57499999999999996</v>
      </c>
      <c r="F113" s="57"/>
      <c r="H113" s="59"/>
      <c r="J113" s="60"/>
      <c r="K113" s="60"/>
      <c r="L113" s="60"/>
    </row>
    <row r="114" spans="2:12" x14ac:dyDescent="0.25">
      <c r="B114" s="58">
        <v>18</v>
      </c>
      <c r="C114" s="114">
        <v>0.36499999999999999</v>
      </c>
      <c r="D114" s="114">
        <v>4.3125</v>
      </c>
      <c r="E114" s="114">
        <v>0.57999999999999996</v>
      </c>
      <c r="F114" s="57"/>
      <c r="H114" s="59"/>
      <c r="J114" s="60"/>
      <c r="K114" s="60"/>
      <c r="L114" s="60"/>
    </row>
    <row r="115" spans="2:12" x14ac:dyDescent="0.25">
      <c r="B115" s="58">
        <v>19</v>
      </c>
      <c r="C115" s="114">
        <v>0.36</v>
      </c>
      <c r="D115" s="114">
        <v>4.3075000000000001</v>
      </c>
      <c r="E115" s="114">
        <v>0.59</v>
      </c>
      <c r="F115" s="57"/>
      <c r="H115" s="59"/>
      <c r="J115" s="60"/>
      <c r="K115" s="60"/>
      <c r="L115" s="60"/>
    </row>
    <row r="116" spans="2:12" x14ac:dyDescent="0.25">
      <c r="B116" s="58">
        <v>20</v>
      </c>
      <c r="C116" s="114">
        <v>0.35</v>
      </c>
      <c r="D116" s="114">
        <v>4.3</v>
      </c>
      <c r="E116" s="114">
        <v>0.59499999999999997</v>
      </c>
      <c r="F116" s="57"/>
      <c r="H116" s="59"/>
      <c r="J116" s="60"/>
      <c r="K116" s="60"/>
      <c r="L116" s="60"/>
    </row>
    <row r="117" spans="2:12" x14ac:dyDescent="0.25">
      <c r="B117" s="58">
        <v>21</v>
      </c>
      <c r="C117" s="114">
        <v>0.34499999999999997</v>
      </c>
      <c r="D117" s="114">
        <v>4.29</v>
      </c>
      <c r="E117" s="114">
        <v>0.6</v>
      </c>
      <c r="F117" s="57"/>
      <c r="H117" s="59"/>
      <c r="J117" s="60"/>
      <c r="K117" s="60"/>
      <c r="L117" s="60"/>
    </row>
    <row r="118" spans="2:12" x14ac:dyDescent="0.25">
      <c r="B118" s="58">
        <v>22</v>
      </c>
      <c r="C118" s="114">
        <v>0.34</v>
      </c>
      <c r="D118" s="114">
        <v>4.28</v>
      </c>
      <c r="E118" s="114">
        <v>0.61</v>
      </c>
      <c r="F118" s="57"/>
      <c r="H118" s="59"/>
      <c r="J118" s="60"/>
      <c r="K118" s="60"/>
      <c r="L118" s="60"/>
    </row>
    <row r="119" spans="2:12" x14ac:dyDescent="0.25">
      <c r="B119" s="58">
        <v>23</v>
      </c>
      <c r="C119" s="114">
        <v>0.33</v>
      </c>
      <c r="D119" s="114">
        <v>4.2699999999999996</v>
      </c>
      <c r="E119" s="114">
        <v>0.62</v>
      </c>
      <c r="F119" s="57"/>
      <c r="H119" s="59"/>
      <c r="J119" s="60"/>
      <c r="K119" s="60"/>
      <c r="L119" s="60"/>
    </row>
    <row r="120" spans="2:12" x14ac:dyDescent="0.25">
      <c r="B120" s="58">
        <v>24</v>
      </c>
      <c r="C120" s="114">
        <v>0.32</v>
      </c>
      <c r="D120" s="114">
        <v>4.26</v>
      </c>
      <c r="E120" s="114">
        <v>0.63</v>
      </c>
      <c r="F120" s="57"/>
      <c r="H120" s="59"/>
      <c r="J120" s="60"/>
      <c r="K120" s="60"/>
      <c r="L120" s="60"/>
    </row>
    <row r="121" spans="2:12" x14ac:dyDescent="0.25">
      <c r="B121" s="58">
        <v>25</v>
      </c>
      <c r="C121" s="114">
        <v>0.315</v>
      </c>
      <c r="D121" s="114">
        <v>4.25</v>
      </c>
      <c r="E121" s="114">
        <v>0.63500000000000001</v>
      </c>
      <c r="F121" s="57"/>
      <c r="H121" s="59"/>
      <c r="J121" s="60"/>
      <c r="K121" s="60"/>
      <c r="L121" s="60"/>
    </row>
    <row r="122" spans="2:12" x14ac:dyDescent="0.25">
      <c r="B122" s="58">
        <v>26</v>
      </c>
      <c r="C122" s="114">
        <v>0.31</v>
      </c>
      <c r="D122" s="114">
        <v>4.24</v>
      </c>
      <c r="E122" s="114">
        <v>0.64500000000000002</v>
      </c>
      <c r="F122" s="57"/>
      <c r="H122" s="59"/>
      <c r="J122" s="60"/>
      <c r="K122" s="60"/>
      <c r="L122" s="60"/>
    </row>
    <row r="123" spans="2:12" x14ac:dyDescent="0.25">
      <c r="B123" s="58">
        <v>27</v>
      </c>
      <c r="C123" s="114">
        <v>0.30499999999999999</v>
      </c>
      <c r="D123" s="114">
        <v>4.2300000000000004</v>
      </c>
      <c r="E123" s="114">
        <v>0.66</v>
      </c>
      <c r="F123" s="57"/>
      <c r="H123" s="59"/>
      <c r="J123" s="60"/>
      <c r="K123" s="60"/>
      <c r="L123" s="60"/>
    </row>
    <row r="124" spans="2:12" x14ac:dyDescent="0.25">
      <c r="B124" s="58">
        <v>28</v>
      </c>
      <c r="C124" s="114">
        <v>0.3</v>
      </c>
      <c r="D124" s="114">
        <v>4.21</v>
      </c>
      <c r="E124" s="114">
        <v>0.67</v>
      </c>
      <c r="F124" s="57"/>
      <c r="H124" s="59"/>
      <c r="J124" s="60"/>
      <c r="K124" s="60"/>
      <c r="L124" s="60"/>
    </row>
    <row r="125" spans="2:12" x14ac:dyDescent="0.25">
      <c r="B125" s="58">
        <v>29</v>
      </c>
      <c r="C125" s="114">
        <v>0.28999999999999998</v>
      </c>
      <c r="D125" s="114">
        <v>4.2</v>
      </c>
      <c r="E125" s="114">
        <v>0.68</v>
      </c>
      <c r="F125" s="57"/>
      <c r="H125" s="59"/>
      <c r="J125" s="60"/>
      <c r="K125" s="60"/>
      <c r="L125" s="60"/>
    </row>
    <row r="126" spans="2:12" x14ac:dyDescent="0.25">
      <c r="B126" s="58">
        <v>30</v>
      </c>
      <c r="C126" s="114">
        <v>0.28000000000000003</v>
      </c>
      <c r="D126" s="114">
        <v>4.1825000000000001</v>
      </c>
      <c r="E126" s="114">
        <v>0.69</v>
      </c>
      <c r="F126" s="57"/>
      <c r="H126" s="59"/>
      <c r="J126" s="60"/>
      <c r="K126" s="60"/>
      <c r="L126" s="60"/>
    </row>
    <row r="127" spans="2:12" x14ac:dyDescent="0.25">
      <c r="B127" s="58">
        <v>31</v>
      </c>
      <c r="C127" s="114">
        <v>0.27</v>
      </c>
      <c r="D127" s="114">
        <v>4.16</v>
      </c>
      <c r="E127" s="114">
        <v>0.7</v>
      </c>
      <c r="F127" s="57"/>
      <c r="H127" s="59"/>
      <c r="J127" s="60"/>
      <c r="K127" s="60"/>
      <c r="L127" s="60"/>
    </row>
    <row r="128" spans="2:12" x14ac:dyDescent="0.25">
      <c r="B128" s="58">
        <v>32</v>
      </c>
      <c r="C128" s="114">
        <v>0.26</v>
      </c>
      <c r="D128" s="114">
        <v>4.1399999999999997</v>
      </c>
      <c r="E128" s="114">
        <v>0.71499999999999997</v>
      </c>
      <c r="F128" s="57"/>
      <c r="H128" s="59"/>
      <c r="J128" s="60"/>
      <c r="K128" s="60"/>
      <c r="L128" s="60"/>
    </row>
    <row r="129" spans="2:12" x14ac:dyDescent="0.25">
      <c r="B129" s="58">
        <v>33</v>
      </c>
      <c r="C129" s="114">
        <v>0.255</v>
      </c>
      <c r="D129" s="114">
        <v>4.125</v>
      </c>
      <c r="E129" s="114">
        <v>0.73</v>
      </c>
      <c r="F129" s="57"/>
      <c r="H129" s="59"/>
      <c r="J129" s="60"/>
      <c r="K129" s="60"/>
      <c r="L129" s="60"/>
    </row>
    <row r="130" spans="2:12" x14ac:dyDescent="0.25">
      <c r="B130" s="58">
        <v>34</v>
      </c>
      <c r="C130" s="114">
        <v>0.25</v>
      </c>
      <c r="D130" s="114">
        <v>4.1100000000000003</v>
      </c>
      <c r="E130" s="114">
        <v>0.745</v>
      </c>
      <c r="F130" s="57"/>
      <c r="H130" s="59"/>
      <c r="J130" s="60"/>
      <c r="K130" s="60"/>
      <c r="L130" s="60"/>
    </row>
    <row r="131" spans="2:12" x14ac:dyDescent="0.25">
      <c r="B131" s="58">
        <v>35</v>
      </c>
      <c r="C131" s="114">
        <v>0.24</v>
      </c>
      <c r="D131" s="114">
        <v>4.1025</v>
      </c>
      <c r="E131" s="114">
        <v>0.755</v>
      </c>
      <c r="F131" s="57"/>
      <c r="H131" s="59"/>
      <c r="J131" s="60"/>
      <c r="K131" s="60"/>
      <c r="L131" s="60"/>
    </row>
    <row r="132" spans="2:12" x14ac:dyDescent="0.25">
      <c r="B132" s="58">
        <v>36</v>
      </c>
      <c r="C132" s="114">
        <v>0.23499999999999999</v>
      </c>
      <c r="D132" s="114">
        <v>4.0999999999999996</v>
      </c>
      <c r="E132" s="114">
        <v>0.76</v>
      </c>
      <c r="F132" s="57"/>
      <c r="H132" s="59"/>
      <c r="J132" s="60"/>
      <c r="K132" s="60"/>
      <c r="L132" s="60"/>
    </row>
    <row r="133" spans="2:12" x14ac:dyDescent="0.25">
      <c r="B133" s="58">
        <v>37</v>
      </c>
      <c r="C133" s="114">
        <v>0.23</v>
      </c>
      <c r="D133" s="114">
        <v>4.0999999999999996</v>
      </c>
      <c r="E133" s="114">
        <v>0.76</v>
      </c>
      <c r="F133" s="57"/>
      <c r="H133" s="59"/>
      <c r="J133" s="60"/>
      <c r="K133" s="60"/>
      <c r="L133" s="60"/>
    </row>
    <row r="134" spans="2:12" x14ac:dyDescent="0.25">
      <c r="B134" s="58">
        <v>38</v>
      </c>
      <c r="C134" s="114">
        <v>0.23</v>
      </c>
      <c r="D134" s="114">
        <v>4.0999999999999996</v>
      </c>
      <c r="E134" s="114">
        <v>0.76</v>
      </c>
      <c r="F134" s="57"/>
      <c r="H134" s="59"/>
      <c r="J134" s="60"/>
      <c r="K134" s="60"/>
      <c r="L134" s="60"/>
    </row>
    <row r="135" spans="2:12" x14ac:dyDescent="0.25">
      <c r="B135" s="58">
        <v>39</v>
      </c>
      <c r="C135" s="114">
        <v>0.23</v>
      </c>
      <c r="D135" s="114">
        <v>4.0999999999999996</v>
      </c>
      <c r="E135" s="114">
        <v>0.76</v>
      </c>
      <c r="F135" s="57"/>
      <c r="H135" s="59"/>
      <c r="J135" s="60"/>
      <c r="K135" s="60"/>
      <c r="L135" s="60"/>
    </row>
    <row r="136" spans="2:12" x14ac:dyDescent="0.25">
      <c r="B136" s="58">
        <v>40</v>
      </c>
      <c r="C136" s="114">
        <v>0.23</v>
      </c>
      <c r="D136" s="114">
        <v>4.0999999999999996</v>
      </c>
      <c r="E136" s="114">
        <v>0.76</v>
      </c>
      <c r="F136" s="57"/>
      <c r="H136" s="59"/>
      <c r="J136" s="60"/>
      <c r="K136" s="60"/>
      <c r="L136" s="60"/>
    </row>
    <row r="137" spans="2:12" x14ac:dyDescent="0.25">
      <c r="B137" s="58">
        <v>41</v>
      </c>
      <c r="C137" s="114">
        <v>0.23</v>
      </c>
      <c r="D137" s="114">
        <v>4.0999999999999996</v>
      </c>
      <c r="E137" s="114">
        <v>0.76</v>
      </c>
      <c r="F137" s="57"/>
      <c r="H137" s="59"/>
      <c r="J137" s="60"/>
      <c r="K137" s="60"/>
      <c r="L137" s="60"/>
    </row>
    <row r="138" spans="2:12" x14ac:dyDescent="0.25">
      <c r="B138" s="58">
        <v>42</v>
      </c>
      <c r="C138" s="114">
        <v>0.23</v>
      </c>
      <c r="D138" s="114">
        <v>4.0999999999999996</v>
      </c>
      <c r="E138" s="114">
        <v>0.76</v>
      </c>
      <c r="F138" s="57"/>
      <c r="H138" s="59"/>
      <c r="J138" s="60"/>
      <c r="K138" s="60"/>
      <c r="L138" s="60"/>
    </row>
    <row r="139" spans="2:12" x14ac:dyDescent="0.25">
      <c r="B139" s="58">
        <v>43</v>
      </c>
      <c r="C139" s="114">
        <v>0.23</v>
      </c>
      <c r="D139" s="114">
        <v>4.0999999999999996</v>
      </c>
      <c r="E139" s="114">
        <v>0.76</v>
      </c>
      <c r="F139" s="57"/>
      <c r="H139" s="59"/>
      <c r="J139" s="60"/>
      <c r="K139" s="60"/>
      <c r="L139" s="60"/>
    </row>
    <row r="140" spans="2:12" x14ac:dyDescent="0.25">
      <c r="B140" s="58">
        <v>44</v>
      </c>
      <c r="C140" s="114">
        <v>0.23</v>
      </c>
      <c r="D140" s="114">
        <v>4.0999999999999996</v>
      </c>
      <c r="E140" s="114">
        <v>0.76</v>
      </c>
      <c r="F140" s="57"/>
      <c r="H140" s="59"/>
      <c r="J140" s="60"/>
      <c r="K140" s="60"/>
      <c r="L140" s="60"/>
    </row>
    <row r="141" spans="2:12" x14ac:dyDescent="0.25">
      <c r="B141" s="58">
        <v>45</v>
      </c>
      <c r="C141" s="114">
        <v>0.23</v>
      </c>
      <c r="D141" s="114">
        <v>4.0999999999999996</v>
      </c>
      <c r="E141" s="114">
        <v>0.76</v>
      </c>
      <c r="F141" s="57"/>
      <c r="H141" s="59"/>
      <c r="J141" s="60"/>
      <c r="K141" s="60"/>
      <c r="L141" s="60"/>
    </row>
    <row r="142" spans="2:12" x14ac:dyDescent="0.25">
      <c r="B142" s="58">
        <v>46</v>
      </c>
      <c r="C142" s="114">
        <v>0.23</v>
      </c>
      <c r="D142" s="114">
        <v>4.0999999999999996</v>
      </c>
      <c r="E142" s="114">
        <v>0.76</v>
      </c>
      <c r="F142" s="57"/>
      <c r="H142" s="59"/>
      <c r="J142" s="60"/>
      <c r="K142" s="60"/>
      <c r="L142" s="60"/>
    </row>
    <row r="143" spans="2:12" x14ac:dyDescent="0.25">
      <c r="B143" s="58">
        <v>47</v>
      </c>
      <c r="C143" s="114">
        <v>0.23</v>
      </c>
      <c r="D143" s="114">
        <v>4.0999999999999996</v>
      </c>
      <c r="E143" s="114">
        <v>0.76</v>
      </c>
      <c r="F143" s="57"/>
      <c r="H143" s="59"/>
      <c r="J143" s="60"/>
      <c r="K143" s="60"/>
      <c r="L143" s="60"/>
    </row>
    <row r="144" spans="2:12" x14ac:dyDescent="0.25">
      <c r="B144" s="58">
        <v>48</v>
      </c>
      <c r="C144" s="114">
        <v>0.23</v>
      </c>
      <c r="D144" s="114">
        <v>4.0999999999999996</v>
      </c>
      <c r="E144" s="114">
        <v>0.76</v>
      </c>
      <c r="F144" s="57"/>
      <c r="H144" s="59"/>
      <c r="J144" s="60"/>
      <c r="K144" s="60"/>
      <c r="L144" s="60"/>
    </row>
    <row r="145" spans="2:12" x14ac:dyDescent="0.25">
      <c r="B145" s="58">
        <v>49</v>
      </c>
      <c r="C145" s="114">
        <v>0.23</v>
      </c>
      <c r="D145" s="114">
        <v>4.0999999999999996</v>
      </c>
      <c r="E145" s="114">
        <v>0.76</v>
      </c>
      <c r="F145" s="57"/>
      <c r="H145" s="59"/>
      <c r="J145" s="60"/>
      <c r="K145" s="60"/>
      <c r="L145" s="60"/>
    </row>
    <row r="146" spans="2:12" x14ac:dyDescent="0.25">
      <c r="B146" s="58">
        <v>50</v>
      </c>
      <c r="C146" s="114">
        <v>0.23</v>
      </c>
      <c r="D146" s="114">
        <v>4.0999999999999996</v>
      </c>
      <c r="E146" s="114">
        <v>0.76</v>
      </c>
      <c r="F146" s="57"/>
      <c r="H146" s="59"/>
      <c r="J146" s="60"/>
      <c r="K146" s="60"/>
      <c r="L146" s="60"/>
    </row>
    <row r="147" spans="2:12" x14ac:dyDescent="0.25">
      <c r="B147" s="58">
        <v>51</v>
      </c>
      <c r="C147" s="114">
        <v>0.23</v>
      </c>
      <c r="D147" s="114">
        <v>4.0999999999999996</v>
      </c>
      <c r="E147" s="114">
        <v>0.76</v>
      </c>
      <c r="F147" s="57"/>
      <c r="H147" s="59"/>
      <c r="J147" s="60"/>
      <c r="K147" s="60"/>
      <c r="L147" s="60"/>
    </row>
    <row r="148" spans="2:12" x14ac:dyDescent="0.25">
      <c r="B148" s="58">
        <v>52</v>
      </c>
      <c r="C148" s="114">
        <v>0.23</v>
      </c>
      <c r="D148" s="114">
        <v>4.0999999999999996</v>
      </c>
      <c r="E148" s="114">
        <v>0.76</v>
      </c>
      <c r="F148" s="57"/>
      <c r="H148" s="59"/>
      <c r="J148" s="60"/>
      <c r="K148" s="60"/>
      <c r="L148" s="60"/>
    </row>
    <row r="149" spans="2:12" x14ac:dyDescent="0.25">
      <c r="B149" s="58">
        <v>53</v>
      </c>
      <c r="C149" s="114">
        <v>0.23</v>
      </c>
      <c r="D149" s="114">
        <v>4.0999999999999996</v>
      </c>
      <c r="E149" s="114">
        <v>0.76</v>
      </c>
      <c r="F149" s="57"/>
      <c r="H149" s="59"/>
      <c r="J149" s="60"/>
      <c r="K149" s="60"/>
      <c r="L149" s="60"/>
    </row>
    <row r="150" spans="2:12" x14ac:dyDescent="0.25">
      <c r="B150" s="58">
        <v>54</v>
      </c>
      <c r="C150" s="114">
        <v>0.23</v>
      </c>
      <c r="D150" s="114">
        <v>4.0999999999999996</v>
      </c>
      <c r="E150" s="114">
        <v>0.76</v>
      </c>
      <c r="F150" s="57"/>
      <c r="H150" s="59"/>
      <c r="J150" s="60"/>
      <c r="K150" s="60"/>
      <c r="L150" s="60"/>
    </row>
    <row r="151" spans="2:12" x14ac:dyDescent="0.25">
      <c r="B151" s="58">
        <v>55</v>
      </c>
      <c r="C151" s="114">
        <v>0.23</v>
      </c>
      <c r="D151" s="114">
        <v>4.0999999999999996</v>
      </c>
      <c r="E151" s="114">
        <v>0.76</v>
      </c>
      <c r="F151" s="57"/>
      <c r="H151" s="59"/>
      <c r="J151" s="60"/>
      <c r="K151" s="60"/>
      <c r="L151" s="60"/>
    </row>
    <row r="152" spans="2:12" x14ac:dyDescent="0.25">
      <c r="B152" s="58">
        <v>56</v>
      </c>
      <c r="C152" s="114">
        <v>0.23</v>
      </c>
      <c r="D152" s="114">
        <v>4.0999999999999996</v>
      </c>
      <c r="E152" s="114">
        <v>0.76</v>
      </c>
      <c r="F152" s="57"/>
      <c r="H152" s="59"/>
      <c r="J152" s="60"/>
      <c r="K152" s="60"/>
      <c r="L152" s="60"/>
    </row>
    <row r="153" spans="2:12" x14ac:dyDescent="0.25">
      <c r="B153" s="58">
        <v>57</v>
      </c>
      <c r="C153" s="114">
        <v>0.23</v>
      </c>
      <c r="D153" s="114">
        <v>4.0999999999999996</v>
      </c>
      <c r="E153" s="114">
        <v>0.76</v>
      </c>
      <c r="F153" s="57"/>
      <c r="H153" s="59"/>
      <c r="J153" s="60"/>
      <c r="K153" s="60"/>
      <c r="L153" s="60"/>
    </row>
    <row r="154" spans="2:12" x14ac:dyDescent="0.25">
      <c r="B154" s="58">
        <v>58</v>
      </c>
      <c r="C154" s="114">
        <v>0.23</v>
      </c>
      <c r="D154" s="114">
        <v>4.0999999999999996</v>
      </c>
      <c r="E154" s="114">
        <v>0.76</v>
      </c>
      <c r="F154" s="57"/>
      <c r="H154" s="59"/>
      <c r="J154" s="60"/>
      <c r="K154" s="60"/>
      <c r="L154" s="60"/>
    </row>
    <row r="155" spans="2:12" x14ac:dyDescent="0.25">
      <c r="B155" s="58">
        <v>59</v>
      </c>
      <c r="C155" s="114">
        <v>0.23</v>
      </c>
      <c r="D155" s="114">
        <v>4.0999999999999996</v>
      </c>
      <c r="E155" s="114">
        <v>0.76</v>
      </c>
      <c r="F155" s="57"/>
      <c r="H155" s="59"/>
      <c r="J155" s="60"/>
      <c r="K155" s="60"/>
      <c r="L155" s="60"/>
    </row>
    <row r="156" spans="2:12" x14ac:dyDescent="0.25">
      <c r="B156" s="58">
        <v>60</v>
      </c>
      <c r="C156" s="114">
        <v>0.23</v>
      </c>
      <c r="D156" s="114">
        <v>4.0999999999999996</v>
      </c>
      <c r="E156" s="114">
        <v>0.76</v>
      </c>
      <c r="F156" s="57"/>
      <c r="H156" s="59"/>
      <c r="J156" s="60"/>
      <c r="K156" s="60"/>
      <c r="L156" s="60"/>
    </row>
    <row r="157" spans="2:12" x14ac:dyDescent="0.25">
      <c r="B157" s="58">
        <v>61</v>
      </c>
      <c r="C157" s="114">
        <v>0.23</v>
      </c>
      <c r="D157" s="114">
        <v>4.0999999999999996</v>
      </c>
      <c r="E157" s="114">
        <v>0.76</v>
      </c>
      <c r="F157" s="57"/>
      <c r="H157" s="59"/>
      <c r="J157" s="60"/>
      <c r="K157" s="60"/>
      <c r="L157" s="60"/>
    </row>
    <row r="158" spans="2:12" x14ac:dyDescent="0.25">
      <c r="B158" s="58">
        <v>62</v>
      </c>
      <c r="C158" s="114">
        <v>0.23</v>
      </c>
      <c r="D158" s="114">
        <v>4.0999999999999996</v>
      </c>
      <c r="E158" s="114">
        <v>0.76</v>
      </c>
      <c r="F158" s="57"/>
      <c r="H158" s="59"/>
      <c r="J158" s="60"/>
      <c r="K158" s="60"/>
      <c r="L158" s="60"/>
    </row>
    <row r="159" spans="2:12" x14ac:dyDescent="0.25">
      <c r="B159" s="58">
        <v>63</v>
      </c>
      <c r="C159" s="114">
        <v>0.23</v>
      </c>
      <c r="D159" s="114">
        <v>4.0999999999999996</v>
      </c>
      <c r="E159" s="114">
        <v>0.76</v>
      </c>
      <c r="F159" s="57"/>
      <c r="H159" s="59"/>
      <c r="J159" s="60"/>
      <c r="K159" s="60"/>
      <c r="L159" s="60"/>
    </row>
    <row r="160" spans="2:12" x14ac:dyDescent="0.25">
      <c r="B160" s="58">
        <v>64</v>
      </c>
      <c r="C160" s="114">
        <v>0.23</v>
      </c>
      <c r="D160" s="114">
        <v>4.0999999999999996</v>
      </c>
      <c r="E160" s="114">
        <v>0.76</v>
      </c>
      <c r="F160" s="57"/>
      <c r="H160" s="59"/>
      <c r="J160" s="60"/>
      <c r="K160" s="60"/>
      <c r="L160" s="60"/>
    </row>
    <row r="161" spans="2:12" x14ac:dyDescent="0.25">
      <c r="B161" s="58">
        <v>65</v>
      </c>
      <c r="C161" s="114">
        <v>0.23</v>
      </c>
      <c r="D161" s="114">
        <v>4.0999999999999996</v>
      </c>
      <c r="E161" s="114">
        <v>0.76</v>
      </c>
      <c r="F161" s="57"/>
      <c r="H161" s="59"/>
      <c r="J161" s="60"/>
      <c r="K161" s="60"/>
      <c r="L161" s="60"/>
    </row>
    <row r="162" spans="2:12" x14ac:dyDescent="0.25">
      <c r="B162" s="58">
        <v>66</v>
      </c>
      <c r="C162" s="114">
        <v>0.23</v>
      </c>
      <c r="D162" s="114">
        <v>4.0999999999999996</v>
      </c>
      <c r="E162" s="114">
        <v>0.76</v>
      </c>
      <c r="F162" s="57"/>
      <c r="H162" s="59"/>
      <c r="J162" s="60"/>
      <c r="K162" s="60"/>
      <c r="L162" s="60"/>
    </row>
    <row r="163" spans="2:12" x14ac:dyDescent="0.25">
      <c r="B163" s="58">
        <v>67</v>
      </c>
      <c r="C163" s="114">
        <v>0.23</v>
      </c>
      <c r="D163" s="114">
        <v>4.0999999999999996</v>
      </c>
      <c r="E163" s="114">
        <v>0.76</v>
      </c>
      <c r="F163" s="57"/>
      <c r="H163" s="59"/>
      <c r="J163" s="60"/>
      <c r="K163" s="60"/>
      <c r="L163" s="60"/>
    </row>
    <row r="164" spans="2:12" x14ac:dyDescent="0.25">
      <c r="B164" s="58">
        <v>68</v>
      </c>
      <c r="C164" s="114">
        <v>0.23</v>
      </c>
      <c r="D164" s="114">
        <v>4.0999999999999996</v>
      </c>
      <c r="E164" s="114">
        <v>0.76</v>
      </c>
      <c r="F164" s="57"/>
      <c r="H164" s="59"/>
      <c r="J164" s="60"/>
      <c r="K164" s="60"/>
      <c r="L164" s="60"/>
    </row>
    <row r="165" spans="2:12" x14ac:dyDescent="0.25">
      <c r="B165" s="58">
        <v>69</v>
      </c>
      <c r="C165" s="114">
        <v>0.23</v>
      </c>
      <c r="D165" s="114">
        <v>4.0999999999999996</v>
      </c>
      <c r="E165" s="114">
        <v>0.76</v>
      </c>
      <c r="F165" s="57"/>
      <c r="H165" s="59"/>
      <c r="J165" s="60"/>
      <c r="K165" s="60"/>
      <c r="L165" s="60"/>
    </row>
    <row r="166" spans="2:12" x14ac:dyDescent="0.25">
      <c r="B166" s="58">
        <v>70</v>
      </c>
      <c r="C166" s="114">
        <v>0.23</v>
      </c>
      <c r="D166" s="114">
        <v>4.0999999999999996</v>
      </c>
      <c r="E166" s="114">
        <v>0.76</v>
      </c>
      <c r="F166" s="57"/>
      <c r="H166" s="59"/>
      <c r="J166" s="60"/>
      <c r="K166" s="60"/>
      <c r="L166" s="60"/>
    </row>
    <row r="167" spans="2:12" x14ac:dyDescent="0.25">
      <c r="B167" s="58">
        <v>71</v>
      </c>
      <c r="C167" s="114">
        <v>0.23</v>
      </c>
      <c r="D167" s="114">
        <v>4.0999999999999996</v>
      </c>
      <c r="E167" s="114">
        <v>0.76</v>
      </c>
      <c r="F167" s="57"/>
      <c r="H167" s="59"/>
      <c r="J167" s="60"/>
      <c r="K167" s="60"/>
      <c r="L167" s="60"/>
    </row>
    <row r="168" spans="2:12" x14ac:dyDescent="0.25">
      <c r="B168" s="58">
        <v>72</v>
      </c>
      <c r="C168" s="114">
        <v>0.23</v>
      </c>
      <c r="D168" s="114">
        <v>4.0999999999999996</v>
      </c>
      <c r="E168" s="114">
        <v>0.76</v>
      </c>
      <c r="F168" s="57"/>
      <c r="H168" s="59"/>
      <c r="J168" s="60"/>
      <c r="K168" s="60"/>
      <c r="L168" s="60"/>
    </row>
    <row r="169" spans="2:12" x14ac:dyDescent="0.25">
      <c r="B169" s="58">
        <v>73</v>
      </c>
      <c r="C169" s="114">
        <v>0.23</v>
      </c>
      <c r="D169" s="114">
        <v>4.0999999999999996</v>
      </c>
      <c r="E169" s="114">
        <v>0.76</v>
      </c>
      <c r="F169" s="57"/>
      <c r="H169" s="59"/>
      <c r="J169" s="60"/>
      <c r="K169" s="60"/>
      <c r="L169" s="60"/>
    </row>
    <row r="170" spans="2:12" x14ac:dyDescent="0.25">
      <c r="B170" s="58">
        <v>74</v>
      </c>
      <c r="C170" s="114">
        <v>0.23</v>
      </c>
      <c r="D170" s="114">
        <v>4.0999999999999996</v>
      </c>
      <c r="E170" s="114">
        <v>0.76</v>
      </c>
      <c r="F170" s="57"/>
      <c r="H170" s="59"/>
      <c r="J170" s="60"/>
      <c r="K170" s="60"/>
      <c r="L170" s="60"/>
    </row>
    <row r="171" spans="2:12" x14ac:dyDescent="0.25">
      <c r="B171" s="58">
        <v>75</v>
      </c>
      <c r="C171" s="114">
        <v>0.23</v>
      </c>
      <c r="D171" s="114">
        <v>4.0999999999999996</v>
      </c>
      <c r="E171" s="114">
        <v>0.76</v>
      </c>
      <c r="F171" s="57"/>
      <c r="H171" s="59"/>
      <c r="J171" s="60"/>
      <c r="K171" s="60"/>
      <c r="L171" s="60"/>
    </row>
    <row r="172" spans="2:12" x14ac:dyDescent="0.25">
      <c r="B172" s="58">
        <v>76</v>
      </c>
      <c r="C172" s="114">
        <v>0.23</v>
      </c>
      <c r="D172" s="114">
        <v>4.0999999999999996</v>
      </c>
      <c r="E172" s="114">
        <v>0.76</v>
      </c>
      <c r="F172" s="57"/>
      <c r="H172" s="59"/>
      <c r="J172" s="60"/>
      <c r="K172" s="60"/>
      <c r="L172" s="60"/>
    </row>
    <row r="173" spans="2:12" x14ac:dyDescent="0.25">
      <c r="B173" s="58">
        <v>77</v>
      </c>
      <c r="C173" s="114">
        <v>0.23</v>
      </c>
      <c r="D173" s="114">
        <v>4.0999999999999996</v>
      </c>
      <c r="E173" s="114">
        <v>0.76</v>
      </c>
      <c r="F173" s="57"/>
      <c r="H173" s="59"/>
      <c r="J173" s="60"/>
      <c r="K173" s="60"/>
      <c r="L173" s="60"/>
    </row>
    <row r="174" spans="2:12" x14ac:dyDescent="0.25">
      <c r="B174" s="58">
        <v>78</v>
      </c>
      <c r="C174" s="114">
        <v>0.23</v>
      </c>
      <c r="D174" s="114">
        <v>4.0999999999999996</v>
      </c>
      <c r="E174" s="114">
        <v>0.76</v>
      </c>
      <c r="F174" s="57"/>
      <c r="H174" s="59"/>
      <c r="J174" s="60"/>
      <c r="K174" s="60"/>
      <c r="L174" s="60"/>
    </row>
    <row r="175" spans="2:12" x14ac:dyDescent="0.25">
      <c r="B175" s="58">
        <v>79</v>
      </c>
      <c r="C175" s="114">
        <v>0.23</v>
      </c>
      <c r="D175" s="114">
        <v>4.0999999999999996</v>
      </c>
      <c r="E175" s="114">
        <v>0.76</v>
      </c>
      <c r="F175" s="57"/>
      <c r="H175" s="59"/>
      <c r="J175" s="60"/>
      <c r="K175" s="60"/>
      <c r="L175" s="60"/>
    </row>
    <row r="176" spans="2:12" x14ac:dyDescent="0.25">
      <c r="B176" s="58">
        <v>80</v>
      </c>
      <c r="C176" s="114">
        <v>0.23</v>
      </c>
      <c r="D176" s="114">
        <v>4.0999999999999996</v>
      </c>
      <c r="E176" s="114">
        <v>0.76</v>
      </c>
      <c r="F176" s="57"/>
      <c r="H176" s="59"/>
      <c r="J176" s="60"/>
      <c r="K176" s="60"/>
      <c r="L176" s="60"/>
    </row>
    <row r="177" spans="2:12" x14ac:dyDescent="0.25">
      <c r="B177" s="58">
        <v>81</v>
      </c>
      <c r="C177" s="114">
        <v>0.23</v>
      </c>
      <c r="D177" s="114">
        <v>4.0999999999999996</v>
      </c>
      <c r="E177" s="114">
        <v>0.76</v>
      </c>
      <c r="F177" s="57"/>
      <c r="H177" s="59"/>
      <c r="J177" s="60"/>
      <c r="K177" s="60"/>
      <c r="L177" s="60"/>
    </row>
    <row r="178" spans="2:12" x14ac:dyDescent="0.25">
      <c r="B178" s="58">
        <v>82</v>
      </c>
      <c r="C178" s="114">
        <v>0.23</v>
      </c>
      <c r="D178" s="114">
        <v>4.0999999999999996</v>
      </c>
      <c r="E178" s="114">
        <v>0.76</v>
      </c>
      <c r="F178" s="57"/>
      <c r="H178" s="59"/>
      <c r="J178" s="60"/>
      <c r="K178" s="60"/>
      <c r="L178" s="60"/>
    </row>
    <row r="179" spans="2:12" x14ac:dyDescent="0.25">
      <c r="B179" s="58">
        <v>83</v>
      </c>
      <c r="C179" s="114">
        <v>0.23</v>
      </c>
      <c r="D179" s="114">
        <v>4.0999999999999996</v>
      </c>
      <c r="E179" s="114">
        <v>0.76</v>
      </c>
      <c r="F179" s="57"/>
      <c r="H179" s="59"/>
      <c r="J179" s="60"/>
      <c r="K179" s="60"/>
      <c r="L179" s="60"/>
    </row>
    <row r="180" spans="2:12" x14ac:dyDescent="0.25">
      <c r="B180" s="58">
        <v>84</v>
      </c>
      <c r="C180" s="114">
        <v>0.23</v>
      </c>
      <c r="D180" s="114">
        <v>4.0999999999999996</v>
      </c>
      <c r="E180" s="114">
        <v>0.76</v>
      </c>
      <c r="F180" s="57"/>
      <c r="H180" s="59"/>
      <c r="J180" s="60"/>
      <c r="K180" s="60"/>
      <c r="L180" s="60"/>
    </row>
    <row r="181" spans="2:12" x14ac:dyDescent="0.25">
      <c r="B181" s="58">
        <v>85</v>
      </c>
      <c r="C181" s="114">
        <v>0.23</v>
      </c>
      <c r="D181" s="114">
        <v>4.0999999999999996</v>
      </c>
      <c r="E181" s="114">
        <v>0.76</v>
      </c>
      <c r="F181" s="57"/>
      <c r="H181" s="59"/>
      <c r="J181" s="60"/>
      <c r="K181" s="60"/>
      <c r="L181" s="60"/>
    </row>
    <row r="182" spans="2:12" x14ac:dyDescent="0.25">
      <c r="B182" s="58">
        <v>86</v>
      </c>
      <c r="C182" s="114">
        <v>0.23</v>
      </c>
      <c r="D182" s="114">
        <v>4.0999999999999996</v>
      </c>
      <c r="E182" s="114">
        <v>0.76</v>
      </c>
      <c r="F182" s="57"/>
      <c r="H182" s="59"/>
      <c r="J182" s="60"/>
      <c r="K182" s="60"/>
      <c r="L182" s="60"/>
    </row>
    <row r="183" spans="2:12" x14ac:dyDescent="0.25">
      <c r="B183" s="58">
        <v>87</v>
      </c>
      <c r="C183" s="114">
        <v>0.23</v>
      </c>
      <c r="D183" s="114">
        <v>4.0999999999999996</v>
      </c>
      <c r="E183" s="114">
        <v>0.76</v>
      </c>
      <c r="F183" s="57"/>
      <c r="H183" s="59"/>
      <c r="J183" s="60"/>
      <c r="K183" s="60"/>
      <c r="L183" s="60"/>
    </row>
    <row r="184" spans="2:12" x14ac:dyDescent="0.25">
      <c r="B184" s="58">
        <v>88</v>
      </c>
      <c r="C184" s="114">
        <v>0.23</v>
      </c>
      <c r="D184" s="114">
        <v>4.0999999999999996</v>
      </c>
      <c r="E184" s="114">
        <v>0.76</v>
      </c>
      <c r="F184" s="57"/>
      <c r="H184" s="59"/>
      <c r="J184" s="60"/>
      <c r="K184" s="60"/>
      <c r="L184" s="60"/>
    </row>
    <row r="185" spans="2:12" x14ac:dyDescent="0.25">
      <c r="B185" s="58">
        <v>89</v>
      </c>
      <c r="C185" s="114">
        <v>0.23</v>
      </c>
      <c r="D185" s="114">
        <v>4.0999999999999996</v>
      </c>
      <c r="E185" s="114">
        <v>0.76</v>
      </c>
      <c r="F185" s="57"/>
      <c r="H185" s="59"/>
      <c r="J185" s="60"/>
      <c r="K185" s="60"/>
      <c r="L185" s="60"/>
    </row>
    <row r="186" spans="2:12" x14ac:dyDescent="0.25">
      <c r="B186" s="58">
        <v>90</v>
      </c>
      <c r="C186" s="114">
        <v>0.23</v>
      </c>
      <c r="D186" s="114">
        <v>4.0999999999999996</v>
      </c>
      <c r="E186" s="114">
        <v>0.76</v>
      </c>
      <c r="F186" s="57"/>
      <c r="H186" s="59"/>
      <c r="J186" s="60"/>
      <c r="K186" s="60"/>
      <c r="L186" s="60"/>
    </row>
  </sheetData>
  <sortState ref="H97:L187">
    <sortCondition descending="1" ref="H97:H187"/>
  </sortState>
  <customSheetViews>
    <customSheetView guid="{0E0958A0-CA27-4D51-A4B2-87E58FC98B30}" scale="80">
      <pageMargins left="0.7" right="0.7" top="0.75" bottom="0.75" header="0.3" footer="0.3"/>
      <pageSetup paperSize="9" orientation="portrait" horizontalDpi="4294967293" r:id="rId1"/>
    </customSheetView>
    <customSheetView guid="{A9D8DC52-F871-43AB-9FC4-781C7783690E}" scale="80">
      <pageMargins left="0.7" right="0.7" top="0.75" bottom="0.75" header="0.3" footer="0.3"/>
      <pageSetup paperSize="9" orientation="portrait" horizontalDpi="4294967293" r:id="rId2"/>
    </customSheetView>
    <customSheetView guid="{5F7B65FB-3629-484C-99F7-C769A18C2DDB}" scale="80">
      <pageMargins left="0.7" right="0.7" top="0.75" bottom="0.75" header="0.3" footer="0.3"/>
      <pageSetup paperSize="9" orientation="portrait" horizontalDpi="4294967293" r:id="rId3"/>
    </customSheetView>
  </customSheetViews>
  <mergeCells count="2">
    <mergeCell ref="B3:E3"/>
    <mergeCell ref="G24:O25"/>
  </mergeCells>
  <pageMargins left="0.7" right="0.7" top="0.75" bottom="0.75" header="0.3" footer="0.3"/>
  <pageSetup paperSize="9" orientation="portrait" horizontalDpi="4294967293" r:id="rId4"/>
  <drawing r:id="rId5"/>
</worksheet>
</file>

<file path=xl/worksheets/wsSortMap1.xml><?xml version="1.0" encoding="utf-8"?>
<worksheetSortMap xmlns="http://schemas.microsoft.com/office/excel/2006/main">
  <rowSortMap ref="A22:XFD272" count="250">
    <row newVal="21" oldVal="30"/>
    <row newVal="22" oldVal="31"/>
    <row newVal="24" oldVal="32"/>
    <row newVal="25" oldVal="33"/>
    <row newVal="26" oldVal="52"/>
    <row newVal="27" oldVal="53"/>
    <row newVal="28" oldVal="54"/>
    <row newVal="29" oldVal="55"/>
    <row newVal="30" oldVal="56"/>
    <row newVal="31" oldVal="57"/>
    <row newVal="32" oldVal="21"/>
    <row newVal="33" oldVal="58"/>
    <row newVal="34" oldVal="59"/>
    <row newVal="35" oldVal="60"/>
    <row newVal="36" oldVal="73"/>
    <row newVal="37" oldVal="74"/>
    <row newVal="38" oldVal="75"/>
    <row newVal="39" oldVal="76"/>
    <row newVal="40" oldVal="77"/>
    <row newVal="41" oldVal="78"/>
    <row newVal="42" oldVal="79"/>
    <row newVal="43" oldVal="22"/>
    <row newVal="44" oldVal="80"/>
    <row newVal="45" oldVal="81"/>
    <row newVal="46" oldVal="104"/>
    <row newVal="47" oldVal="105"/>
    <row newVal="48" oldVal="106"/>
    <row newVal="49" oldVal="127"/>
    <row newVal="50" oldVal="164"/>
    <row newVal="51" oldVal="165"/>
    <row newVal="52" oldVal="166"/>
    <row newVal="53" oldVal="215"/>
    <row newVal="54" oldVal="24"/>
    <row newVal="55" oldVal="216"/>
    <row newVal="56" oldVal="233"/>
    <row newVal="57" oldVal="234"/>
    <row newVal="58" oldVal="245"/>
    <row newVal="59" oldVal="246"/>
    <row newVal="60" oldVal="247"/>
    <row newVal="61" oldVal="248"/>
    <row newVal="62" oldVal="251"/>
    <row newVal="63" oldVal="252"/>
    <row newVal="64" oldVal="253"/>
    <row newVal="65" oldVal="25"/>
    <row newVal="66" oldVal="258"/>
    <row newVal="67" oldVal="259"/>
    <row newVal="68" oldVal="268"/>
    <row newVal="69" oldVal="269"/>
    <row newVal="70" oldVal="26"/>
    <row newVal="71" oldVal="27"/>
    <row newVal="72" oldVal="28"/>
    <row newVal="73" oldVal="29"/>
    <row newVal="74" oldVal="34"/>
    <row newVal="75" oldVal="69"/>
    <row newVal="76" oldVal="70"/>
    <row newVal="77" oldVal="71"/>
    <row newVal="78" oldVal="72"/>
    <row newVal="79" oldVal="82"/>
    <row newVal="80" oldVal="83"/>
    <row newVal="81" oldVal="84"/>
    <row newVal="82" oldVal="85"/>
    <row newVal="83" oldVal="86"/>
    <row newVal="84" oldVal="87"/>
    <row newVal="85" oldVal="88"/>
    <row newVal="86" oldVal="89"/>
    <row newVal="87" oldVal="90"/>
    <row newVal="88" oldVal="91"/>
    <row newVal="89" oldVal="92"/>
    <row newVal="90" oldVal="93"/>
    <row newVal="91" oldVal="94"/>
    <row newVal="92" oldVal="95"/>
    <row newVal="93" oldVal="96"/>
    <row newVal="94" oldVal="97"/>
    <row newVal="95" oldVal="98"/>
    <row newVal="96" oldVal="99"/>
    <row newVal="97" oldVal="100"/>
    <row newVal="98" oldVal="101"/>
    <row newVal="99" oldVal="102"/>
    <row newVal="100" oldVal="103"/>
    <row newVal="101" oldVal="35"/>
    <row newVal="102" oldVal="107"/>
    <row newVal="103" oldVal="108"/>
    <row newVal="104" oldVal="109"/>
    <row newVal="105" oldVal="110"/>
    <row newVal="106" oldVal="111"/>
    <row newVal="107" oldVal="112"/>
    <row newVal="108" oldVal="113"/>
    <row newVal="109" oldVal="114"/>
    <row newVal="110" oldVal="115"/>
    <row newVal="111" oldVal="116"/>
    <row newVal="112" oldVal="117"/>
    <row newVal="113" oldVal="118"/>
    <row newVal="114" oldVal="119"/>
    <row newVal="115" oldVal="120"/>
    <row newVal="116" oldVal="121"/>
    <row newVal="117" oldVal="122"/>
    <row newVal="118" oldVal="123"/>
    <row newVal="119" oldVal="124"/>
    <row newVal="120" oldVal="125"/>
    <row newVal="121" oldVal="126"/>
    <row newVal="122" oldVal="128"/>
    <row newVal="123" oldVal="129"/>
    <row newVal="124" oldVal="130"/>
    <row newVal="125" oldVal="131"/>
    <row newVal="126" oldVal="132"/>
    <row newVal="127" oldVal="133"/>
    <row newVal="128" oldVal="36"/>
    <row newVal="129" oldVal="134"/>
    <row newVal="130" oldVal="135"/>
    <row newVal="131" oldVal="136"/>
    <row newVal="132" oldVal="137"/>
    <row newVal="133" oldVal="138"/>
    <row newVal="134" oldVal="139"/>
    <row newVal="135" oldVal="140"/>
    <row newVal="136" oldVal="141"/>
    <row newVal="137" oldVal="142"/>
    <row newVal="138" oldVal="143"/>
    <row newVal="139" oldVal="144"/>
    <row newVal="140" oldVal="145"/>
    <row newVal="141" oldVal="146"/>
    <row newVal="142" oldVal="147"/>
    <row newVal="143" oldVal="148"/>
    <row newVal="144" oldVal="149"/>
    <row newVal="145" oldVal="150"/>
    <row newVal="146" oldVal="151"/>
    <row newVal="147" oldVal="152"/>
    <row newVal="148" oldVal="153"/>
    <row newVal="149" oldVal="154"/>
    <row newVal="150" oldVal="155"/>
    <row newVal="151" oldVal="156"/>
    <row newVal="152" oldVal="157"/>
    <row newVal="153" oldVal="158"/>
    <row newVal="154" oldVal="159"/>
    <row newVal="155" oldVal="37"/>
    <row newVal="156" oldVal="160"/>
    <row newVal="157" oldVal="161"/>
    <row newVal="158" oldVal="162"/>
    <row newVal="159" oldVal="163"/>
    <row newVal="160" oldVal="167"/>
    <row newVal="161" oldVal="168"/>
    <row newVal="162" oldVal="169"/>
    <row newVal="163" oldVal="170"/>
    <row newVal="164" oldVal="171"/>
    <row newVal="165" oldVal="172"/>
    <row newVal="166" oldVal="173"/>
    <row newVal="167" oldVal="174"/>
    <row newVal="168" oldVal="175"/>
    <row newVal="169" oldVal="176"/>
    <row newVal="170" oldVal="177"/>
    <row newVal="171" oldVal="178"/>
    <row newVal="172" oldVal="179"/>
    <row newVal="173" oldVal="180"/>
    <row newVal="174" oldVal="181"/>
    <row newVal="175" oldVal="182"/>
    <row newVal="176" oldVal="183"/>
    <row newVal="177" oldVal="184"/>
    <row newVal="178" oldVal="185"/>
    <row newVal="179" oldVal="186"/>
    <row newVal="180" oldVal="187"/>
    <row newVal="181" oldVal="188"/>
    <row newVal="182" oldVal="38"/>
    <row newVal="183" oldVal="189"/>
    <row newVal="184" oldVal="190"/>
    <row newVal="185" oldVal="191"/>
    <row newVal="186" oldVal="192"/>
    <row newVal="187" oldVal="193"/>
    <row newVal="188" oldVal="194"/>
    <row newVal="189" oldVal="195"/>
    <row newVal="190" oldVal="196"/>
    <row newVal="191" oldVal="197"/>
    <row newVal="192" oldVal="198"/>
    <row newVal="193" oldVal="199"/>
    <row newVal="194" oldVal="200"/>
    <row newVal="195" oldVal="201"/>
    <row newVal="196" oldVal="202"/>
    <row newVal="197" oldVal="203"/>
    <row newVal="198" oldVal="204"/>
    <row newVal="199" oldVal="205"/>
    <row newVal="200" oldVal="206"/>
    <row newVal="201" oldVal="207"/>
    <row newVal="202" oldVal="208"/>
    <row newVal="203" oldVal="209"/>
    <row newVal="204" oldVal="210"/>
    <row newVal="205" oldVal="211"/>
    <row newVal="206" oldVal="212"/>
    <row newVal="207" oldVal="213"/>
    <row newVal="208" oldVal="214"/>
    <row newVal="209" oldVal="39"/>
    <row newVal="210" oldVal="217"/>
    <row newVal="211" oldVal="218"/>
    <row newVal="212" oldVal="219"/>
    <row newVal="213" oldVal="220"/>
    <row newVal="214" oldVal="221"/>
    <row newVal="215" oldVal="222"/>
    <row newVal="216" oldVal="223"/>
    <row newVal="217" oldVal="224"/>
    <row newVal="218" oldVal="225"/>
    <row newVal="219" oldVal="226"/>
    <row newVal="220" oldVal="227"/>
    <row newVal="221" oldVal="228"/>
    <row newVal="222" oldVal="229"/>
    <row newVal="223" oldVal="230"/>
    <row newVal="224" oldVal="231"/>
    <row newVal="225" oldVal="232"/>
    <row newVal="226" oldVal="235"/>
    <row newVal="227" oldVal="236"/>
    <row newVal="228" oldVal="237"/>
    <row newVal="229" oldVal="238"/>
    <row newVal="230" oldVal="239"/>
    <row newVal="231" oldVal="240"/>
    <row newVal="232" oldVal="241"/>
    <row newVal="233" oldVal="242"/>
    <row newVal="234" oldVal="243"/>
    <row newVal="235" oldVal="244"/>
    <row newVal="236" oldVal="40"/>
    <row newVal="237" oldVal="249"/>
    <row newVal="238" oldVal="250"/>
    <row newVal="239" oldVal="254"/>
    <row newVal="240" oldVal="255"/>
    <row newVal="241" oldVal="256"/>
    <row newVal="242" oldVal="257"/>
    <row newVal="243" oldVal="260"/>
    <row newVal="244" oldVal="261"/>
    <row newVal="245" oldVal="262"/>
    <row newVal="246" oldVal="263"/>
    <row newVal="247" oldVal="264"/>
    <row newVal="248" oldVal="265"/>
    <row newVal="249" oldVal="266"/>
    <row newVal="250" oldVal="267"/>
    <row newVal="251" oldVal="270"/>
    <row newVal="252" oldVal="271"/>
    <row newVal="253" oldVal="41"/>
    <row newVal="254" oldVal="42"/>
    <row newVal="255" oldVal="43"/>
    <row newVal="256" oldVal="44"/>
    <row newVal="257" oldVal="45"/>
    <row newVal="258" oldVal="46"/>
    <row newVal="259" oldVal="47"/>
    <row newVal="260" oldVal="48"/>
    <row newVal="261" oldVal="49"/>
    <row newVal="262" oldVal="50"/>
    <row newVal="263" oldVal="51"/>
    <row newVal="264" oldVal="61"/>
    <row newVal="265" oldVal="62"/>
    <row newVal="266" oldVal="63"/>
    <row newVal="267" oldVal="64"/>
    <row newVal="268" oldVal="65"/>
    <row newVal="269" oldVal="66"/>
    <row newVal="270" oldVal="67"/>
    <row newVal="271" oldVal="6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Contents</vt:lpstr>
      <vt:lpstr>S3.1 Units</vt:lpstr>
      <vt:lpstr>S3.2 Conversion factors</vt:lpstr>
      <vt:lpstr>S3.3 α grain size attenuation</vt:lpstr>
      <vt:lpstr>S3.4 β grain size attenuation</vt:lpstr>
      <vt:lpstr>S3.5 α etch depth attenuation</vt:lpstr>
      <vt:lpstr>S3.6 β etch depth attenuation</vt:lpstr>
      <vt:lpstr>S3.7Shallow depth gamma scaling</vt:lpstr>
      <vt:lpstr>S3.8 Cosmic dose rate (F, H, J)</vt:lpstr>
      <vt:lpstr>S3.9 Quartz worked example</vt:lpstr>
      <vt:lpstr>S3.10 Feldspar worked example</vt:lpstr>
      <vt:lpstr>S3.11 Polymineral worked exampl</vt:lpstr>
      <vt:lpstr>S3.12 DRACInput for examples</vt:lpstr>
      <vt:lpstr>S3.13 DRACOutput for examples</vt:lpstr>
      <vt:lpstr>Reference list</vt:lpstr>
      <vt:lpstr>'Reference list'!_ENREF_1</vt:lpstr>
      <vt:lpstr>'Reference list'!_ENREF_11</vt:lpstr>
      <vt:lpstr>'Reference list'!_ENREF_16</vt:lpstr>
      <vt:lpstr>'Reference list'!_ENREF_22</vt:lpstr>
      <vt:lpstr>'Reference list'!_ENREF_8</vt:lpstr>
    </vt:vector>
  </TitlesOfParts>
  <Company>University of Oxford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Durcan</dc:creator>
  <cp:lastModifiedBy>Julie Durcan</cp:lastModifiedBy>
  <dcterms:created xsi:type="dcterms:W3CDTF">2013-11-12T16:01:32Z</dcterms:created>
  <dcterms:modified xsi:type="dcterms:W3CDTF">2016-08-31T16:48:13Z</dcterms:modified>
</cp:coreProperties>
</file>