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diego\OneDrive\Desktop\AFTERQWERY\SET 2\"/>
    </mc:Choice>
  </mc:AlternateContent>
  <xr:revisionPtr revIDLastSave="0" documentId="8_{A14B1518-B8BF-4961-9C56-D80F02A80041}" xr6:coauthVersionLast="47" xr6:coauthVersionMax="47" xr10:uidLastSave="{00000000-0000-0000-0000-000000000000}"/>
  <bookViews>
    <workbookView xWindow="-108" yWindow="-108" windowWidth="23256" windowHeight="12456" activeTab="2" xr2:uid="{B667AFC8-582D-4989-8420-6F2E3254008A}"/>
  </bookViews>
  <sheets>
    <sheet name="Data" sheetId="1" r:id="rId1"/>
    <sheet name="Pivots" sheetId="2" r:id="rId2"/>
    <sheet name="Dashboard" sheetId="3" r:id="rId3"/>
  </sheets>
  <definedNames>
    <definedName name="_xlnm._FilterDatabase" localSheetId="0" hidden="1">Data!$A$1:$K$101</definedName>
    <definedName name="Slicer_Content_Rating">#N/A</definedName>
    <definedName name="Slicer_Country">#N/A</definedName>
    <definedName name="Slicer_Director">#N/A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3" l="1"/>
  <c r="N7" i="3"/>
  <c r="J7" i="3"/>
  <c r="F7" i="3"/>
</calcChain>
</file>

<file path=xl/sharedStrings.xml><?xml version="1.0" encoding="utf-8"?>
<sst xmlns="http://schemas.openxmlformats.org/spreadsheetml/2006/main" count="736" uniqueCount="425">
  <si>
    <t>Duration</t>
  </si>
  <si>
    <t>Country</t>
  </si>
  <si>
    <t>Director</t>
  </si>
  <si>
    <t>Income</t>
  </si>
  <si>
    <t xml:space="preserve"> Votes </t>
  </si>
  <si>
    <t>Score</t>
  </si>
  <si>
    <t>tt0111161</t>
  </si>
  <si>
    <t>The Shawshank Redemption</t>
  </si>
  <si>
    <t>Drama</t>
  </si>
  <si>
    <t>USA</t>
  </si>
  <si>
    <t>R</t>
  </si>
  <si>
    <t>Frank Darabont</t>
  </si>
  <si>
    <t>tt0068646</t>
  </si>
  <si>
    <t>The Godfather</t>
  </si>
  <si>
    <t>Crime, Drama</t>
  </si>
  <si>
    <t>Francis Ford Coppola</t>
  </si>
  <si>
    <t>tt0468569</t>
  </si>
  <si>
    <t>The Dark Knight</t>
  </si>
  <si>
    <t>Action, Crime, Drama</t>
  </si>
  <si>
    <t>PG-13</t>
  </si>
  <si>
    <t>Christopher Nolan</t>
  </si>
  <si>
    <t>tt0071562</t>
  </si>
  <si>
    <t>The Godfather: Part II</t>
  </si>
  <si>
    <t>tt0110912</t>
  </si>
  <si>
    <t>Pulp Fiction</t>
  </si>
  <si>
    <t>Quentin Tarantino</t>
  </si>
  <si>
    <t>tt0167260</t>
  </si>
  <si>
    <t>The Lord of the Rings: The Return of the King</t>
  </si>
  <si>
    <t>Action, Adventure, Drama</t>
  </si>
  <si>
    <t>New Zealand</t>
  </si>
  <si>
    <t>Peter Jackson</t>
  </si>
  <si>
    <t>tt0108052</t>
  </si>
  <si>
    <t>Schindler's List</t>
  </si>
  <si>
    <t>Biography, Drama, History</t>
  </si>
  <si>
    <t>Steven Spielberg</t>
  </si>
  <si>
    <t>tt0050083</t>
  </si>
  <si>
    <t>12 Angry Men</t>
  </si>
  <si>
    <t>Not Rated</t>
  </si>
  <si>
    <t>Sidney Lumet</t>
  </si>
  <si>
    <t>tt1375666</t>
  </si>
  <si>
    <t>Inception</t>
  </si>
  <si>
    <t>Action, Adventure, Sci-Fi</t>
  </si>
  <si>
    <t>tt0137523</t>
  </si>
  <si>
    <t>Fight Club</t>
  </si>
  <si>
    <t>UK</t>
  </si>
  <si>
    <t>David Fincher</t>
  </si>
  <si>
    <t>tt0109830</t>
  </si>
  <si>
    <t>Forrest Gump</t>
  </si>
  <si>
    <t>Drama, Romance</t>
  </si>
  <si>
    <t>Robert Zemeckis</t>
  </si>
  <si>
    <t>tt0120737</t>
  </si>
  <si>
    <t>The Lord of the Rings: The Fellowship of the Ring</t>
  </si>
  <si>
    <t>tt0060196</t>
  </si>
  <si>
    <t>Il buono, il brutto, il cattivo</t>
  </si>
  <si>
    <t>Western</t>
  </si>
  <si>
    <t>Italy</t>
  </si>
  <si>
    <t>Approved</t>
  </si>
  <si>
    <t>Sergio Leone</t>
  </si>
  <si>
    <t>tt0133093</t>
  </si>
  <si>
    <t>The Matrix</t>
  </si>
  <si>
    <t>Action, Sci-Fi</t>
  </si>
  <si>
    <t>Lana Wachowski, Lilly Wachowski</t>
  </si>
  <si>
    <t>tt0167261</t>
  </si>
  <si>
    <t>The Lord of the Rings: The Two Towers</t>
  </si>
  <si>
    <t>tt0080684</t>
  </si>
  <si>
    <t>Star Wars: Episode V - The Empire Strikes Back</t>
  </si>
  <si>
    <t>Action, Adventure, Fantasy</t>
  </si>
  <si>
    <t>PG</t>
  </si>
  <si>
    <t>Irvin Kershner</t>
  </si>
  <si>
    <t>tt0099685</t>
  </si>
  <si>
    <t>Goodfellas</t>
  </si>
  <si>
    <t>Biography, Crime, Drama</t>
  </si>
  <si>
    <t>Martin Scorsese</t>
  </si>
  <si>
    <t>tt0073486</t>
  </si>
  <si>
    <t>One Flew Over the Cuckoo's Nest</t>
  </si>
  <si>
    <t>Milos Forman</t>
  </si>
  <si>
    <t>tt0816692</t>
  </si>
  <si>
    <t>Interstellar</t>
  </si>
  <si>
    <t>Adventure, Drama, Sci-Fi</t>
  </si>
  <si>
    <t>tt0114369</t>
  </si>
  <si>
    <t>Se7en</t>
  </si>
  <si>
    <t>Crime, Drama, Mystery</t>
  </si>
  <si>
    <t>tt0102926</t>
  </si>
  <si>
    <t>The Silence of the Lambs</t>
  </si>
  <si>
    <t>Crime, Drama, Thriller</t>
  </si>
  <si>
    <t>Jonathan Demme</t>
  </si>
  <si>
    <t>tt0076759</t>
  </si>
  <si>
    <t>Star Wars</t>
  </si>
  <si>
    <t>George Lucas</t>
  </si>
  <si>
    <t>tt0120815</t>
  </si>
  <si>
    <t>Saving Private Ryan</t>
  </si>
  <si>
    <t>Drama, War</t>
  </si>
  <si>
    <t>tt0120689</t>
  </si>
  <si>
    <t>The Green Mile</t>
  </si>
  <si>
    <t>Crime, Drama, Fantasy</t>
  </si>
  <si>
    <t>tt0317248</t>
  </si>
  <si>
    <t>Cidade de Deus</t>
  </si>
  <si>
    <t>Brazil</t>
  </si>
  <si>
    <t>Fernando Meirelles, KÃ¡tia Lund</t>
  </si>
  <si>
    <t>tt0245429</t>
  </si>
  <si>
    <t>Sen to Chihiro no kamikakushi</t>
  </si>
  <si>
    <t>Animation, Adventure, Family</t>
  </si>
  <si>
    <t>Japan</t>
  </si>
  <si>
    <t>Hayao Miyazaki</t>
  </si>
  <si>
    <t>tt0118799</t>
  </si>
  <si>
    <t>La vita B9 bella</t>
  </si>
  <si>
    <t>Comedy, Drama, Romance</t>
  </si>
  <si>
    <t>Roberto Benigni</t>
  </si>
  <si>
    <t>tt6751668</t>
  </si>
  <si>
    <t>Gisaengchung</t>
  </si>
  <si>
    <t>Comedy, Drama, Thriller</t>
  </si>
  <si>
    <t>South Korea</t>
  </si>
  <si>
    <t>Bong Joon Ho</t>
  </si>
  <si>
    <t>tt0038650</t>
  </si>
  <si>
    <t>It's a Wonderful Life</t>
  </si>
  <si>
    <t>Drama, Family, Fantasy</t>
  </si>
  <si>
    <t>Frank Capra</t>
  </si>
  <si>
    <t>tt0047478</t>
  </si>
  <si>
    <t>Shichinin no samurai</t>
  </si>
  <si>
    <t>Akira Kurosawa</t>
  </si>
  <si>
    <t>tt0172495</t>
  </si>
  <si>
    <t>Gladiator</t>
  </si>
  <si>
    <t>Ridley Scott</t>
  </si>
  <si>
    <t>tt0407887</t>
  </si>
  <si>
    <t>The Departed</t>
  </si>
  <si>
    <t>tt0482571</t>
  </si>
  <si>
    <t>The Prestige</t>
  </si>
  <si>
    <t>Drama, Mystery, Sci-Fi</t>
  </si>
  <si>
    <t>tt0088763</t>
  </si>
  <si>
    <t>Back to the Future</t>
  </si>
  <si>
    <t>Adventure, Comedy, Sci-Fi</t>
  </si>
  <si>
    <t>tt0120586</t>
  </si>
  <si>
    <t>American History X</t>
  </si>
  <si>
    <t>Tony Kaye</t>
  </si>
  <si>
    <t>tt0110413</t>
  </si>
  <si>
    <t>LÃ©on</t>
  </si>
  <si>
    <t>France</t>
  </si>
  <si>
    <t>Luc Besson</t>
  </si>
  <si>
    <t>tt0103064</t>
  </si>
  <si>
    <t>Terminator 2: Judgment Day</t>
  </si>
  <si>
    <t>James Cameron</t>
  </si>
  <si>
    <t>tt0114814</t>
  </si>
  <si>
    <t>The Usual Suspects</t>
  </si>
  <si>
    <t>Crime, Mystery, Thriller</t>
  </si>
  <si>
    <t>Bryan Singer</t>
  </si>
  <si>
    <t>tt0110357</t>
  </si>
  <si>
    <t>The Lion King</t>
  </si>
  <si>
    <t>Animation, Adventure, Drama</t>
  </si>
  <si>
    <t>G</t>
  </si>
  <si>
    <t>Roger Allers, Rob Minkoff</t>
  </si>
  <si>
    <t>tt7286456</t>
  </si>
  <si>
    <t>Joker</t>
  </si>
  <si>
    <t>Todd Phillips</t>
  </si>
  <si>
    <t>tt1675434</t>
  </si>
  <si>
    <t>Intouchables</t>
  </si>
  <si>
    <t>Biography, Comedy, Drama</t>
  </si>
  <si>
    <t>Olivier Nakache, Ã‰ric Toledano</t>
  </si>
  <si>
    <t>tt0253474</t>
  </si>
  <si>
    <t>The Pianist</t>
  </si>
  <si>
    <t>Biography, Drama, Music</t>
  </si>
  <si>
    <t>Roman Polanski</t>
  </si>
  <si>
    <t>tt2582802</t>
  </si>
  <si>
    <t>Whiplash</t>
  </si>
  <si>
    <t>Drama, Music</t>
  </si>
  <si>
    <t>Damien Chazelle</t>
  </si>
  <si>
    <t>tt0054215</t>
  </si>
  <si>
    <t>Psycho</t>
  </si>
  <si>
    <t>Horror, Mystery, Thriller</t>
  </si>
  <si>
    <t>Alfred Hitchcock</t>
  </si>
  <si>
    <t>tt0034583</t>
  </si>
  <si>
    <t>Casablanca</t>
  </si>
  <si>
    <t>Drama, Romance, War</t>
  </si>
  <si>
    <t>Michael Curtiz</t>
  </si>
  <si>
    <t>tt0064116</t>
  </si>
  <si>
    <t>C'era una volta il West</t>
  </si>
  <si>
    <t>tt0095327</t>
  </si>
  <si>
    <t>Hotaru no haka</t>
  </si>
  <si>
    <t>Animation, Drama, War</t>
  </si>
  <si>
    <t>Isao Takahata</t>
  </si>
  <si>
    <t>tt0095765</t>
  </si>
  <si>
    <t>Nuovo Cinema Paradiso</t>
  </si>
  <si>
    <t>Giuseppe Tornatore</t>
  </si>
  <si>
    <t>tt0027977</t>
  </si>
  <si>
    <t>Modern Times</t>
  </si>
  <si>
    <t>Comedy, Drama, Family</t>
  </si>
  <si>
    <t>Charles Chaplin</t>
  </si>
  <si>
    <t>tt1345836</t>
  </si>
  <si>
    <t>The Dark Knight Rises</t>
  </si>
  <si>
    <t>Action, Adventure</t>
  </si>
  <si>
    <t>tt1853728</t>
  </si>
  <si>
    <t>Django Unchained</t>
  </si>
  <si>
    <t>Drama, Western</t>
  </si>
  <si>
    <t>tt0209144</t>
  </si>
  <si>
    <t>Memento</t>
  </si>
  <si>
    <t>Mystery, Thriller</t>
  </si>
  <si>
    <t>tt0910970</t>
  </si>
  <si>
    <t>WALLÂ·E</t>
  </si>
  <si>
    <t>Andrew Stanton</t>
  </si>
  <si>
    <t>tt0081505</t>
  </si>
  <si>
    <t>The Shining</t>
  </si>
  <si>
    <t>Drama, Horror</t>
  </si>
  <si>
    <t>Stanley Kubrick</t>
  </si>
  <si>
    <t>tt0082971</t>
  </si>
  <si>
    <t>Raiders of the Lost Ark</t>
  </si>
  <si>
    <t>tt4154756</t>
  </si>
  <si>
    <t>Avengers: Infinity War</t>
  </si>
  <si>
    <t>Anthony Russo, Joe Russo</t>
  </si>
  <si>
    <t>tt0078748</t>
  </si>
  <si>
    <t>Alien</t>
  </si>
  <si>
    <t>Horror, Sci-Fi</t>
  </si>
  <si>
    <t>tt4154796</t>
  </si>
  <si>
    <t>Avengers: Endgame</t>
  </si>
  <si>
    <t>tt0078788</t>
  </si>
  <si>
    <t>Apocalypse Now</t>
  </si>
  <si>
    <t>Drama, Mystery, War</t>
  </si>
  <si>
    <t>tt0364569</t>
  </si>
  <si>
    <t>Oldeuboi</t>
  </si>
  <si>
    <t>Action, Drama, Mystery</t>
  </si>
  <si>
    <t>Chan-wook Park</t>
  </si>
  <si>
    <t>tt0057012</t>
  </si>
  <si>
    <t>Dr. Strangelove or: How I Learned to Stop Worrying and Love the Bomb</t>
  </si>
  <si>
    <t>Comedy</t>
  </si>
  <si>
    <t>tt0047396</t>
  </si>
  <si>
    <t>Rear Window</t>
  </si>
  <si>
    <t>tt2380307</t>
  </si>
  <si>
    <t>Coco</t>
  </si>
  <si>
    <t>Lee Unkrich, Adrian Molina</t>
  </si>
  <si>
    <t>tt0405094</t>
  </si>
  <si>
    <t>Das Leben der Anderen</t>
  </si>
  <si>
    <t>Drama, Mystery, Thriller</t>
  </si>
  <si>
    <t>Germany</t>
  </si>
  <si>
    <t>Florian Henckel von Donnersmarck</t>
  </si>
  <si>
    <t>tt4633694</t>
  </si>
  <si>
    <t>Spider-Man: Into the Spider-Verse</t>
  </si>
  <si>
    <t>Animation, Action, Adventure</t>
  </si>
  <si>
    <t>Bob Persichetti, Peter Ramsey</t>
  </si>
  <si>
    <t>tt1187043</t>
  </si>
  <si>
    <t>3 Idiots</t>
  </si>
  <si>
    <t>Comedy, Drama</t>
  </si>
  <si>
    <t>India</t>
  </si>
  <si>
    <t>Rajkumar Hirani</t>
  </si>
  <si>
    <t>tt0119698</t>
  </si>
  <si>
    <t>Mononoke-hime</t>
  </si>
  <si>
    <t>Animation, Adventure, Fantasy</t>
  </si>
  <si>
    <t>tt0087843</t>
  </si>
  <si>
    <t>Once Upon a Time in America</t>
  </si>
  <si>
    <t>tt0032553</t>
  </si>
  <si>
    <t>The Great Dictator</t>
  </si>
  <si>
    <t>Comedy, Drama, War</t>
  </si>
  <si>
    <t>tt0043014</t>
  </si>
  <si>
    <t>Sunset Blvd.</t>
  </si>
  <si>
    <t>Drama, Film-Noir</t>
  </si>
  <si>
    <t>Billy Wilder</t>
  </si>
  <si>
    <t>tt0361748</t>
  </si>
  <si>
    <t>Inglourious Basterds</t>
  </si>
  <si>
    <t>Adventure, Drama, War</t>
  </si>
  <si>
    <t>tt0169547</t>
  </si>
  <si>
    <t>American Beauty</t>
  </si>
  <si>
    <t>Sam Mendes</t>
  </si>
  <si>
    <t>tt0112573</t>
  </si>
  <si>
    <t>Braveheart</t>
  </si>
  <si>
    <t>Mel Gibson</t>
  </si>
  <si>
    <t>tt0086190</t>
  </si>
  <si>
    <t>Star Wars: Episode VI - Return of the Jedi</t>
  </si>
  <si>
    <t>Richard Marquand</t>
  </si>
  <si>
    <t>tt0105236</t>
  </si>
  <si>
    <t>Reservoir Dogs</t>
  </si>
  <si>
    <t>tt0338013</t>
  </si>
  <si>
    <t>Eternal Sunshine of the Spotless Mind</t>
  </si>
  <si>
    <t>Drama, Romance, Sci-Fi</t>
  </si>
  <si>
    <t>Michel Gondry</t>
  </si>
  <si>
    <t>tt0114709</t>
  </si>
  <si>
    <t>Toy Story</t>
  </si>
  <si>
    <t>Animation, Adventure, Comedy</t>
  </si>
  <si>
    <t>John Lasseter</t>
  </si>
  <si>
    <t>tt0119217</t>
  </si>
  <si>
    <t>Good Will Hunting</t>
  </si>
  <si>
    <t>Gus Van Sant</t>
  </si>
  <si>
    <t>tt0208092</t>
  </si>
  <si>
    <t>Snatch</t>
  </si>
  <si>
    <t>Comedy, Crime</t>
  </si>
  <si>
    <t>Guy Ritchie</t>
  </si>
  <si>
    <t>tt0180093</t>
  </si>
  <si>
    <t>Requiem for a Dream</t>
  </si>
  <si>
    <t>Darren Aronofsky</t>
  </si>
  <si>
    <t>tt0066921</t>
  </si>
  <si>
    <t>A Clockwork Orange</t>
  </si>
  <si>
    <t>Crime, Drama, Sci-Fi</t>
  </si>
  <si>
    <t>tt0435761</t>
  </si>
  <si>
    <t>Toy Story 3</t>
  </si>
  <si>
    <t>Lee Unkrich</t>
  </si>
  <si>
    <t>tt0086250</t>
  </si>
  <si>
    <t>Scarface</t>
  </si>
  <si>
    <t>Brian De Palma</t>
  </si>
  <si>
    <t>tt0075314</t>
  </si>
  <si>
    <t>Taxi Driver</t>
  </si>
  <si>
    <t>tt0211915</t>
  </si>
  <si>
    <t>Le fabuleux destin d'AmÃ©lie Poulain</t>
  </si>
  <si>
    <t>Comedy, Romance</t>
  </si>
  <si>
    <t>Jean-Pierre Jeunet</t>
  </si>
  <si>
    <t>tt0093058</t>
  </si>
  <si>
    <t>Full Metal Jacket</t>
  </si>
  <si>
    <t>tt0090605</t>
  </si>
  <si>
    <t>Aliens</t>
  </si>
  <si>
    <t>tt0062622</t>
  </si>
  <si>
    <t>2001: A Space Odyssey</t>
  </si>
  <si>
    <t>Adventure, Sci-Fi</t>
  </si>
  <si>
    <t>tt0033467</t>
  </si>
  <si>
    <t>Citizen Kane</t>
  </si>
  <si>
    <t>Drama, Mystery</t>
  </si>
  <si>
    <t>Orson Welles</t>
  </si>
  <si>
    <t>tt8579674</t>
  </si>
  <si>
    <t>tt0086879</t>
  </si>
  <si>
    <t>Amadeus</t>
  </si>
  <si>
    <t>tt0052357</t>
  </si>
  <si>
    <t>Vertigo</t>
  </si>
  <si>
    <t>Mystery, Romance, Thriller</t>
  </si>
  <si>
    <t>tt0053125</t>
  </si>
  <si>
    <t>North by Northwest</t>
  </si>
  <si>
    <t>Adventure, Mystery, Thriller</t>
  </si>
  <si>
    <t>tt2106476</t>
  </si>
  <si>
    <t>Jagten</t>
  </si>
  <si>
    <t>Denmark</t>
  </si>
  <si>
    <t>Thomas Vinterberg</t>
  </si>
  <si>
    <t>tt0056172</t>
  </si>
  <si>
    <t>Lawrence of Arabia</t>
  </si>
  <si>
    <t>Adventure, Biography, Drama</t>
  </si>
  <si>
    <t>David Lean</t>
  </si>
  <si>
    <t>tt0070735</t>
  </si>
  <si>
    <t>The Sting</t>
  </si>
  <si>
    <t>Comedy, Crime, Drama</t>
  </si>
  <si>
    <t>George Roy Hill</t>
  </si>
  <si>
    <t>tt0082096</t>
  </si>
  <si>
    <t>Das Boot</t>
  </si>
  <si>
    <t>Adventure, Drama, Thriller</t>
  </si>
  <si>
    <t>West Germany</t>
  </si>
  <si>
    <t>Wolfgang Petersen</t>
  </si>
  <si>
    <t>tt0059578</t>
  </si>
  <si>
    <t>Per qualche dollaro in piÃ¹</t>
  </si>
  <si>
    <t>tt1832382</t>
  </si>
  <si>
    <t>Jodaeiye Nader az Simin</t>
  </si>
  <si>
    <t>Iran</t>
  </si>
  <si>
    <t>Asghar Farhadi</t>
  </si>
  <si>
    <t>tt0045152</t>
  </si>
  <si>
    <t>Singin' in the Rain</t>
  </si>
  <si>
    <t>Comedy, Musical, Romance</t>
  </si>
  <si>
    <t>Stanley Donen</t>
  </si>
  <si>
    <t>IMBD_title_ID</t>
  </si>
  <si>
    <t>Original_title</t>
  </si>
  <si>
    <t>Release_year</t>
  </si>
  <si>
    <t>Genre</t>
  </si>
  <si>
    <t>Content_Rating</t>
  </si>
  <si>
    <t>Row Labels</t>
  </si>
  <si>
    <t>Grand Total</t>
  </si>
  <si>
    <t>Sum of Income</t>
  </si>
  <si>
    <t>Column Labels</t>
  </si>
  <si>
    <t>Average of Score</t>
  </si>
  <si>
    <t>TOTAL INCOME PER FILM BY COUNTRY AND CONTENT RATING</t>
  </si>
  <si>
    <t>AVERAGE FILM RATING BY COUNTRY AND CONTENT RATING</t>
  </si>
  <si>
    <t>IMDB DASHBOARD</t>
  </si>
  <si>
    <t>1937</t>
  </si>
  <si>
    <t>1945</t>
  </si>
  <si>
    <t>1946</t>
  </si>
  <si>
    <t>1948</t>
  </si>
  <si>
    <t>1951</t>
  </si>
  <si>
    <t>1953</t>
  </si>
  <si>
    <t>1955</t>
  </si>
  <si>
    <t>1957</t>
  </si>
  <si>
    <t>1958</t>
  </si>
  <si>
    <t>1959</t>
  </si>
  <si>
    <t>1960</t>
  </si>
  <si>
    <t>1963</t>
  </si>
  <si>
    <t>1964</t>
  </si>
  <si>
    <t>1965</t>
  </si>
  <si>
    <t>1966</t>
  </si>
  <si>
    <t>1968</t>
  </si>
  <si>
    <t>1972</t>
  </si>
  <si>
    <t>1974</t>
  </si>
  <si>
    <t>1975</t>
  </si>
  <si>
    <t>1976</t>
  </si>
  <si>
    <t>1977</t>
  </si>
  <si>
    <t>1979</t>
  </si>
  <si>
    <t>1980</t>
  </si>
  <si>
    <t>1981</t>
  </si>
  <si>
    <t>1982</t>
  </si>
  <si>
    <t>1983</t>
  </si>
  <si>
    <t>1984</t>
  </si>
  <si>
    <t>1985</t>
  </si>
  <si>
    <t>1986</t>
  </si>
  <si>
    <t>1987</t>
  </si>
  <si>
    <t>1988</t>
  </si>
  <si>
    <t>1990</t>
  </si>
  <si>
    <t>1991</t>
  </si>
  <si>
    <t>1992</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</si>
  <si>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</si>
  <si>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</si>
  <si>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</si>
  <si>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</si>
  <si>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</si>
  <si>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</si>
  <si>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</si>
  <si>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</si>
  <si>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</si>
  <si>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</si>
  <si>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</si>
  <si>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</si>
  <si>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</si>
  <si>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</si>
  <si>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</si>
  <si>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</si>
  <si>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</si>
  <si>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</si>
  <si>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</si>
  <si>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</si>
  <si>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</si>
  <si>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</si>
  <si>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2017</t>
  </si>
  <si>
    <t>2018</t>
  </si>
  <si>
    <t>2019</t>
  </si>
  <si>
    <t>2020</t>
  </si>
  <si>
    <t>EVOLUTION OF FILM INCOME OVER TIME</t>
  </si>
  <si>
    <t>Average of Income</t>
  </si>
  <si>
    <t>AVERAGE INCOME BY CONTENT RATING</t>
  </si>
  <si>
    <t>(Multiple Items)</t>
  </si>
  <si>
    <t>TOP-EARNING FILM DIRECTORS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</si>
</sst>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0.00_ ;_ &quot;$&quot;* \-#,##0.00_ ;_ &quot;$&quot;* &quot;-&quot;??_ ;_ @_ "/>
    <numFmt numFmtId="43" formatCode="_ * #,##0.00_ ;_ * \-#,##0.00_ ;_ * &quot;-&quot;??_ ;_ @_ "/>
    <numFmt numFmtId="164" formatCode="yyyy\-mm\-dd;@"/>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6"/>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3" fontId="0" fillId="0" borderId="0" xfId="0" applyNumberFormat="1"/>
    <xf numFmtId="49" fontId="0" fillId="0" borderId="0" xfId="0" applyNumberFormat="1"/>
    <xf numFmtId="0" fontId="16" fillId="0" borderId="0" xfId="0" applyFont="1"/>
    <xf numFmtId="2" fontId="0" fillId="0" borderId="0" xfId="0" applyNumberFormat="1"/>
    <xf numFmtId="2" fontId="0" fillId="0" borderId="0" xfId="42" applyNumberFormat="1" applyFont="1"/>
    <xf numFmtId="44" fontId="0" fillId="0" borderId="0" xfId="43" applyFont="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0" fillId="33" borderId="0" xfId="0" applyFill="1"/>
    <xf numFmtId="0" fontId="0" fillId="34" borderId="0" xfId="0" applyFill="1"/>
    <xf numFmtId="2" fontId="0" fillId="34" borderId="0" xfId="0" applyNumberFormat="1" applyFill="1"/>
    <xf numFmtId="0" fontId="17" fillId="33" borderId="0" xfId="0" applyFont="1" applyFill="1" applyAlignment="1">
      <alignment horizontal="center"/>
    </xf>
    <xf numFmtId="0" fontId="18" fillId="33"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[IMDB_5.xlsx]Pivots!PivotTable4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INCOME PER FILM BY COUNTRY AND CONTENT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Pivots!$B$3:$B$4</c:f>
              <c:strCache>
                <c:ptCount val="1"/>
                <c:pt idx="0">
                  <c:v>G</c:v>
                </c:pt>
              </c:strCache>
            </c:strRef>
          </c:tx>
          <c:spPr>
            <a:solidFill>
              <a:schemeClr val="accent1">
                <a:shade val="58000"/>
              </a:schemeClr>
            </a:solidFill>
            <a:ln>
              <a:noFill/>
            </a:ln>
            <a:effectLst/>
          </c:spPr>
          <c:invertIfNegative val="0"/>
          <c:cat>
            <c:strRef>
              <c:f>Pivots!$A$5:$A$16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Pivots!$B$5:$B$16</c:f>
              <c:numCache>
                <c:formatCode>_("$"* #,##0.00_);_("$"* \(#,##0.00\);_("$"* "-"??_);_(@_)</c:formatCode>
                <c:ptCount val="11"/>
                <c:pt idx="9">
                  <c:v>68989547</c:v>
                </c:pt>
                <c:pt idx="10">
                  <c:v>2961516494</c:v>
                </c:pt>
              </c:numCache>
            </c:numRef>
          </c:val>
          <c:extLst>
            <c:ext xmlns:c16="http://schemas.microsoft.com/office/drawing/2014/chart" uri="{C3380CC4-5D6E-409C-BE32-E72D297353CC}">
              <c16:uniqueId val="{00000000-EAF4-476A-B054-99D9BF0F23CB}"/>
            </c:ext>
          </c:extLst>
        </c:ser>
        <c:ser>
          <c:idx val="1"/>
          <c:order val="1"/>
          <c:tx>
            <c:strRef>
              <c:f>Pivots!$C$3:$C$4</c:f>
              <c:strCache>
                <c:ptCount val="1"/>
                <c:pt idx="0">
                  <c:v>PG</c:v>
                </c:pt>
              </c:strCache>
            </c:strRef>
          </c:tx>
          <c:spPr>
            <a:solidFill>
              <a:schemeClr val="accent1">
                <a:shade val="86000"/>
              </a:schemeClr>
            </a:solidFill>
            <a:ln>
              <a:noFill/>
            </a:ln>
            <a:effectLst/>
          </c:spPr>
          <c:invertIfNegative val="0"/>
          <c:cat>
            <c:strRef>
              <c:f>Pivots!$A$5:$A$16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Pivots!$C$5:$C$16</c:f>
              <c:numCache>
                <c:formatCode>_("$"* #,##0.00_);_("$"* \(#,##0.00\);_("$"* "-"??_);_(@_)</c:formatCode>
                <c:ptCount val="11"/>
                <c:pt idx="6">
                  <c:v>355467056</c:v>
                </c:pt>
                <c:pt idx="9">
                  <c:v>55154750</c:v>
                </c:pt>
                <c:pt idx="10">
                  <c:v>2745794901</c:v>
                </c:pt>
              </c:numCache>
            </c:numRef>
          </c:val>
          <c:extLst>
            <c:ext xmlns:c16="http://schemas.microsoft.com/office/drawing/2014/chart" uri="{C3380CC4-5D6E-409C-BE32-E72D297353CC}">
              <c16:uniqueId val="{0000000E-EAF4-476A-B054-99D9BF0F23CB}"/>
            </c:ext>
          </c:extLst>
        </c:ser>
        <c:ser>
          <c:idx val="2"/>
          <c:order val="2"/>
          <c:tx>
            <c:strRef>
              <c:f>Pivots!$D$3:$D$4</c:f>
              <c:strCache>
                <c:ptCount val="1"/>
                <c:pt idx="0">
                  <c:v>PG-13</c:v>
                </c:pt>
              </c:strCache>
            </c:strRef>
          </c:tx>
          <c:spPr>
            <a:solidFill>
              <a:schemeClr val="accent1">
                <a:tint val="86000"/>
              </a:schemeClr>
            </a:solidFill>
            <a:ln>
              <a:noFill/>
            </a:ln>
            <a:effectLst/>
          </c:spPr>
          <c:invertIfNegative val="0"/>
          <c:cat>
            <c:strRef>
              <c:f>Pivots!$A$5:$A$16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Pivots!$D$5:$D$16</c:f>
              <c:numCache>
                <c:formatCode>_("$"* #,##0.00_);_("$"* \(#,##0.00\);_("$"* "-"??_);_(@_)</c:formatCode>
                <c:ptCount val="11"/>
                <c:pt idx="4">
                  <c:v>22926076</c:v>
                </c:pt>
                <c:pt idx="5">
                  <c:v>112911</c:v>
                </c:pt>
                <c:pt idx="6">
                  <c:v>169785629</c:v>
                </c:pt>
                <c:pt idx="7">
                  <c:v>2981432817</c:v>
                </c:pt>
                <c:pt idx="9">
                  <c:v>1190809502</c:v>
                </c:pt>
                <c:pt idx="10">
                  <c:v>3250211710</c:v>
                </c:pt>
              </c:numCache>
            </c:numRef>
          </c:val>
          <c:extLst>
            <c:ext xmlns:c16="http://schemas.microsoft.com/office/drawing/2014/chart" uri="{C3380CC4-5D6E-409C-BE32-E72D297353CC}">
              <c16:uniqueId val="{0000000F-EAF4-476A-B054-99D9BF0F23CB}"/>
            </c:ext>
          </c:extLst>
        </c:ser>
        <c:ser>
          <c:idx val="3"/>
          <c:order val="3"/>
          <c:tx>
            <c:strRef>
              <c:f>Pivots!$E$3:$E$4</c:f>
              <c:strCache>
                <c:ptCount val="1"/>
                <c:pt idx="0">
                  <c:v>R</c:v>
                </c:pt>
              </c:strCache>
            </c:strRef>
          </c:tx>
          <c:spPr>
            <a:solidFill>
              <a:schemeClr val="accent1">
                <a:tint val="58000"/>
              </a:schemeClr>
            </a:solidFill>
            <a:ln>
              <a:noFill/>
            </a:ln>
            <a:effectLst/>
          </c:spPr>
          <c:invertIfNegative val="0"/>
          <c:cat>
            <c:strRef>
              <c:f>Pivots!$A$5:$A$16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Pivots!$E$5:$E$16</c:f>
              <c:numCache>
                <c:formatCode>_("$"* #,##0.00_);_("$"* \(#,##0.00\);_("$"* "-"??_);_(@_)</c:formatCode>
                <c:ptCount val="11"/>
                <c:pt idx="0">
                  <c:v>30680793</c:v>
                </c:pt>
                <c:pt idx="1">
                  <c:v>15843274</c:v>
                </c:pt>
                <c:pt idx="2">
                  <c:v>173924742</c:v>
                </c:pt>
                <c:pt idx="3">
                  <c:v>398812631</c:v>
                </c:pt>
                <c:pt idx="8">
                  <c:v>15002116</c:v>
                </c:pt>
                <c:pt idx="9">
                  <c:v>459480182</c:v>
                </c:pt>
                <c:pt idx="10">
                  <c:v>6345305105</c:v>
                </c:pt>
              </c:numCache>
            </c:numRef>
          </c:val>
          <c:extLst>
            <c:ext xmlns:c16="http://schemas.microsoft.com/office/drawing/2014/chart" uri="{C3380CC4-5D6E-409C-BE32-E72D297353CC}">
              <c16:uniqueId val="{00000010-EAF4-476A-B054-99D9BF0F23CB}"/>
            </c:ext>
          </c:extLst>
        </c:ser>
        <c:dLbls>
          <c:showLegendKey val="0"/>
          <c:showVal val="0"/>
          <c:showCatName val="0"/>
          <c:showSerName val="0"/>
          <c:showPercent val="0"/>
          <c:showBubbleSize val="0"/>
        </c:dLbls>
        <c:gapWidth val="55"/>
        <c:overlap val="100"/>
        <c:axId val="1130338288"/>
        <c:axId val="1130338768"/>
      </c:barChart>
      <c:catAx>
        <c:axId val="11303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338768"/>
        <c:crosses val="autoZero"/>
        <c:auto val="1"/>
        <c:lblAlgn val="ctr"/>
        <c:lblOffset val="100"/>
        <c:noMultiLvlLbl val="0"/>
      </c:catAx>
      <c:valAx>
        <c:axId val="11303387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33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[IMDB_5.xlsx]Pivots!PivotTable5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FILM RATING BY COUNTRY AND CONTENT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Pivots!$I$3:$I$4</c:f>
              <c:strCache>
                <c:ptCount val="1"/>
                <c:pt idx="0">
                  <c:v>G</c:v>
                </c:pt>
              </c:strCache>
            </c:strRef>
          </c:tx>
          <c:spPr>
            <a:solidFill>
              <a:schemeClr val="accent1">
                <a:shade val="58000"/>
              </a:schemeClr>
            </a:solidFill>
            <a:ln>
              <a:noFill/>
            </a:ln>
            <a:effectLst/>
          </c:spPr>
          <c:invertIfNegative val="0"/>
          <c:cat>
            <c:strRef>
              <c:f>Pivots!$H$5:$H$16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Pivots!$I$5:$I$16</c:f>
              <c:numCache>
                <c:formatCode>0.00</c:formatCode>
                <c:ptCount val="11"/>
                <c:pt idx="9">
                  <c:v>7.6</c:v>
                </c:pt>
                <c:pt idx="10">
                  <c:v>8.120000000000001</c:v>
                </c:pt>
              </c:numCache>
            </c:numRef>
          </c:val>
          <c:extLst>
            <c:ext xmlns:c16="http://schemas.microsoft.com/office/drawing/2014/chart" uri="{C3380CC4-5D6E-409C-BE32-E72D297353CC}">
              <c16:uniqueId val="{00000000-909D-4339-A514-CDCFA660656C}"/>
            </c:ext>
          </c:extLst>
        </c:ser>
        <c:ser>
          <c:idx val="1"/>
          <c:order val="1"/>
          <c:tx>
            <c:strRef>
              <c:f>Pivots!$J$3:$J$4</c:f>
              <c:strCache>
                <c:ptCount val="1"/>
                <c:pt idx="0">
                  <c:v>PG</c:v>
                </c:pt>
              </c:strCache>
            </c:strRef>
          </c:tx>
          <c:spPr>
            <a:solidFill>
              <a:schemeClr val="accent1">
                <a:shade val="86000"/>
              </a:schemeClr>
            </a:solidFill>
            <a:ln>
              <a:noFill/>
            </a:ln>
            <a:effectLst/>
          </c:spPr>
          <c:invertIfNegative val="0"/>
          <c:cat>
            <c:strRef>
              <c:f>Pivots!$H$5:$H$16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Pivots!$J$5:$J$16</c:f>
              <c:numCache>
                <c:formatCode>0.00</c:formatCode>
                <c:ptCount val="11"/>
                <c:pt idx="6">
                  <c:v>8.6</c:v>
                </c:pt>
                <c:pt idx="9">
                  <c:v>7.8</c:v>
                </c:pt>
                <c:pt idx="10">
                  <c:v>8.2875000000000014</c:v>
                </c:pt>
              </c:numCache>
            </c:numRef>
          </c:val>
          <c:extLst>
            <c:ext xmlns:c16="http://schemas.microsoft.com/office/drawing/2014/chart" uri="{C3380CC4-5D6E-409C-BE32-E72D297353CC}">
              <c16:uniqueId val="{0000000E-909D-4339-A514-CDCFA660656C}"/>
            </c:ext>
          </c:extLst>
        </c:ser>
        <c:ser>
          <c:idx val="2"/>
          <c:order val="2"/>
          <c:tx>
            <c:strRef>
              <c:f>Pivots!$K$3:$K$4</c:f>
              <c:strCache>
                <c:ptCount val="1"/>
                <c:pt idx="0">
                  <c:v>PG-13</c:v>
                </c:pt>
              </c:strCache>
            </c:strRef>
          </c:tx>
          <c:spPr>
            <a:solidFill>
              <a:schemeClr val="accent1">
                <a:tint val="86000"/>
              </a:schemeClr>
            </a:solidFill>
            <a:ln>
              <a:noFill/>
            </a:ln>
            <a:effectLst/>
          </c:spPr>
          <c:invertIfNegative val="0"/>
          <c:cat>
            <c:strRef>
              <c:f>Pivots!$H$5:$H$16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Pivots!$K$5:$K$16</c:f>
              <c:numCache>
                <c:formatCode>0.00</c:formatCode>
                <c:ptCount val="11"/>
                <c:pt idx="4">
                  <c:v>7.4</c:v>
                </c:pt>
                <c:pt idx="5">
                  <c:v>8.3000000000000007</c:v>
                </c:pt>
                <c:pt idx="6">
                  <c:v>8</c:v>
                </c:pt>
                <c:pt idx="7">
                  <c:v>8.8000000000000007</c:v>
                </c:pt>
                <c:pt idx="9">
                  <c:v>8.4</c:v>
                </c:pt>
                <c:pt idx="10">
                  <c:v>8.620000000000001</c:v>
                </c:pt>
              </c:numCache>
            </c:numRef>
          </c:val>
          <c:extLst>
            <c:ext xmlns:c16="http://schemas.microsoft.com/office/drawing/2014/chart" uri="{C3380CC4-5D6E-409C-BE32-E72D297353CC}">
              <c16:uniqueId val="{0000000F-909D-4339-A514-CDCFA660656C}"/>
            </c:ext>
          </c:extLst>
        </c:ser>
        <c:ser>
          <c:idx val="3"/>
          <c:order val="3"/>
          <c:tx>
            <c:strRef>
              <c:f>Pivots!$L$3:$L$4</c:f>
              <c:strCache>
                <c:ptCount val="1"/>
                <c:pt idx="0">
                  <c:v>R</c:v>
                </c:pt>
              </c:strCache>
            </c:strRef>
          </c:tx>
          <c:spPr>
            <a:solidFill>
              <a:schemeClr val="accent1">
                <a:tint val="58000"/>
              </a:schemeClr>
            </a:solidFill>
            <a:ln>
              <a:noFill/>
            </a:ln>
            <a:effectLst/>
          </c:spPr>
          <c:invertIfNegative val="0"/>
          <c:cat>
            <c:strRef>
              <c:f>Pivots!$H$5:$H$16</c:f>
              <c:strCache>
                <c:ptCount val="11"/>
                <c:pt idx="0">
                  <c:v>Brazil</c:v>
                </c:pt>
                <c:pt idx="1">
                  <c:v>Denmark</c:v>
                </c:pt>
                <c:pt idx="2">
                  <c:v>France</c:v>
                </c:pt>
                <c:pt idx="3">
                  <c:v>Germany</c:v>
                </c:pt>
                <c:pt idx="4">
                  <c:v>Iran</c:v>
                </c:pt>
                <c:pt idx="5">
                  <c:v>Italy</c:v>
                </c:pt>
                <c:pt idx="6">
                  <c:v>Japan</c:v>
                </c:pt>
                <c:pt idx="7">
                  <c:v>New Zealand</c:v>
                </c:pt>
                <c:pt idx="8">
                  <c:v>South Korea</c:v>
                </c:pt>
                <c:pt idx="9">
                  <c:v>UK</c:v>
                </c:pt>
                <c:pt idx="10">
                  <c:v>USA</c:v>
                </c:pt>
              </c:strCache>
            </c:strRef>
          </c:cat>
          <c:val>
            <c:numRef>
              <c:f>Pivots!$L$5:$L$16</c:f>
              <c:numCache>
                <c:formatCode>0.00</c:formatCode>
                <c:ptCount val="11"/>
                <c:pt idx="0">
                  <c:v>8.6</c:v>
                </c:pt>
                <c:pt idx="1">
                  <c:v>7.5</c:v>
                </c:pt>
                <c:pt idx="2">
                  <c:v>7.7</c:v>
                </c:pt>
                <c:pt idx="3">
                  <c:v>8.0500000000000007</c:v>
                </c:pt>
                <c:pt idx="8">
                  <c:v>8.1</c:v>
                </c:pt>
                <c:pt idx="9">
                  <c:v>8.2799999999999994</c:v>
                </c:pt>
                <c:pt idx="10">
                  <c:v>8.3515151515151498</c:v>
                </c:pt>
              </c:numCache>
            </c:numRef>
          </c:val>
          <c:extLst>
            <c:ext xmlns:c16="http://schemas.microsoft.com/office/drawing/2014/chart" uri="{C3380CC4-5D6E-409C-BE32-E72D297353CC}">
              <c16:uniqueId val="{00000010-909D-4339-A514-CDCFA660656C}"/>
            </c:ext>
          </c:extLst>
        </c:ser>
        <c:dLbls>
          <c:showLegendKey val="0"/>
          <c:showVal val="0"/>
          <c:showCatName val="0"/>
          <c:showSerName val="0"/>
          <c:showPercent val="0"/>
          <c:showBubbleSize val="0"/>
        </c:dLbls>
        <c:gapWidth val="150"/>
        <c:axId val="1144622016"/>
        <c:axId val="1144621056"/>
      </c:barChart>
      <c:catAx>
        <c:axId val="114462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21056"/>
        <c:crosses val="autoZero"/>
        <c:auto val="1"/>
        <c:lblAlgn val="ctr"/>
        <c:lblOffset val="100"/>
        <c:noMultiLvlLbl val="0"/>
      </c:catAx>
      <c:valAx>
        <c:axId val="11446210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[IMDB_5.xlsx]Pivots!PivotTable7</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EVOLUTION OF FILM INCOME OVER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Pivots!$P$3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Pivots!$O$4:$O$64</c:f>
              <c:strCache>
                <c:ptCount val="60"/>
                <c:pt idx="0">
                  <c:v>1937</c:v>
                </c:pt>
                <c:pt idx="1">
                  <c:v>1945</c:v>
                </c:pt>
                <c:pt idx="2">
                  <c:v>1946</c:v>
                </c:pt>
                <c:pt idx="3">
                  <c:v>1948</c:v>
                </c:pt>
                <c:pt idx="4">
                  <c:v>1951</c:v>
                </c:pt>
                <c:pt idx="5">
                  <c:v>1953</c:v>
                </c:pt>
                <c:pt idx="6">
                  <c:v>1955</c:v>
                </c:pt>
                <c:pt idx="7">
                  <c:v>1957</c:v>
                </c:pt>
                <c:pt idx="8">
                  <c:v>1958</c:v>
                </c:pt>
                <c:pt idx="9">
                  <c:v>1959</c:v>
                </c:pt>
                <c:pt idx="10">
                  <c:v>1960</c:v>
                </c:pt>
                <c:pt idx="11">
                  <c:v>1963</c:v>
                </c:pt>
                <c:pt idx="12">
                  <c:v>1964</c:v>
                </c:pt>
                <c:pt idx="13">
                  <c:v>1965</c:v>
                </c:pt>
                <c:pt idx="14">
                  <c:v>1966</c:v>
                </c:pt>
                <c:pt idx="15">
                  <c:v>1968</c:v>
                </c:pt>
                <c:pt idx="16">
                  <c:v>1972</c:v>
                </c:pt>
                <c:pt idx="17">
                  <c:v>1974</c:v>
                </c:pt>
                <c:pt idx="18">
                  <c:v>1975</c:v>
                </c:pt>
                <c:pt idx="19">
                  <c:v>1976</c:v>
                </c:pt>
                <c:pt idx="20">
                  <c:v>1977</c:v>
                </c:pt>
                <c:pt idx="21">
                  <c:v>1979</c:v>
                </c:pt>
                <c:pt idx="22">
                  <c:v>1980</c:v>
                </c:pt>
                <c:pt idx="23">
                  <c:v>1981</c:v>
                </c:pt>
                <c:pt idx="24">
                  <c:v>1982</c:v>
                </c:pt>
                <c:pt idx="25">
                  <c:v>1983</c:v>
                </c:pt>
                <c:pt idx="26">
                  <c:v>1984</c:v>
                </c:pt>
                <c:pt idx="27">
                  <c:v>1985</c:v>
                </c:pt>
                <c:pt idx="28">
                  <c:v>1986</c:v>
                </c:pt>
                <c:pt idx="29">
                  <c:v>1987</c:v>
                </c:pt>
                <c:pt idx="30">
                  <c:v>1988</c:v>
                </c:pt>
                <c:pt idx="31">
                  <c:v>1990</c:v>
                </c:pt>
                <c:pt idx="32">
                  <c:v>1991</c:v>
                </c:pt>
                <c:pt idx="33">
                  <c:v>1992</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2017</c:v>
                </c:pt>
                <c:pt idx="57">
                  <c:v>2018</c:v>
                </c:pt>
                <c:pt idx="58">
                  <c:v>2019</c:v>
                </c:pt>
                <c:pt idx="59">
                  <c:v>2020</c:v>
                </c:pt>
              </c:strCache>
            </c:strRef>
          </c:cat>
          <c:val>
            <c:numRef>
              <c:f>Pivots!$P$4:$P$64</c:f>
              <c:numCache>
                <c:formatCode>_("$"* #,##0.00_);_("$"* \(#,##0.00\);_("$"* "-"??_);_(@_)</c:formatCode>
                <c:ptCount val="60"/>
                <c:pt idx="0">
                  <c:v>457688</c:v>
                </c:pt>
                <c:pt idx="1">
                  <c:v>969879</c:v>
                </c:pt>
                <c:pt idx="2">
                  <c:v>4374761</c:v>
                </c:pt>
                <c:pt idx="3">
                  <c:v>3862413.5</c:v>
                </c:pt>
                <c:pt idx="4">
                  <c:v>299645</c:v>
                </c:pt>
                <c:pt idx="5">
                  <c:v>1864182</c:v>
                </c:pt>
                <c:pt idx="6">
                  <c:v>18677403.5</c:v>
                </c:pt>
                <c:pt idx="7">
                  <c:v>576</c:v>
                </c:pt>
                <c:pt idx="8">
                  <c:v>7796389</c:v>
                </c:pt>
                <c:pt idx="9">
                  <c:v>73446</c:v>
                </c:pt>
                <c:pt idx="10">
                  <c:v>32008644</c:v>
                </c:pt>
                <c:pt idx="11">
                  <c:v>45710874</c:v>
                </c:pt>
                <c:pt idx="12">
                  <c:v>9443876</c:v>
                </c:pt>
                <c:pt idx="13">
                  <c:v>15000000</c:v>
                </c:pt>
                <c:pt idx="14">
                  <c:v>25252481</c:v>
                </c:pt>
                <c:pt idx="15">
                  <c:v>34551229</c:v>
                </c:pt>
                <c:pt idx="16">
                  <c:v>136512207</c:v>
                </c:pt>
                <c:pt idx="17">
                  <c:v>156000000</c:v>
                </c:pt>
                <c:pt idx="18">
                  <c:v>408035783</c:v>
                </c:pt>
                <c:pt idx="19">
                  <c:v>68719460.5</c:v>
                </c:pt>
                <c:pt idx="20">
                  <c:v>775768912</c:v>
                </c:pt>
                <c:pt idx="21">
                  <c:v>100039502</c:v>
                </c:pt>
                <c:pt idx="22">
                  <c:v>297893057</c:v>
                </c:pt>
                <c:pt idx="23">
                  <c:v>390133212</c:v>
                </c:pt>
                <c:pt idx="24">
                  <c:v>11487676</c:v>
                </c:pt>
                <c:pt idx="25">
                  <c:v>270685348</c:v>
                </c:pt>
                <c:pt idx="26">
                  <c:v>5472914</c:v>
                </c:pt>
                <c:pt idx="27">
                  <c:v>220420737.5</c:v>
                </c:pt>
                <c:pt idx="28">
                  <c:v>131384634</c:v>
                </c:pt>
                <c:pt idx="29">
                  <c:v>46357676</c:v>
                </c:pt>
                <c:pt idx="30">
                  <c:v>13826605</c:v>
                </c:pt>
                <c:pt idx="31">
                  <c:v>46879633</c:v>
                </c:pt>
                <c:pt idx="32">
                  <c:v>396819365.5</c:v>
                </c:pt>
                <c:pt idx="33">
                  <c:v>2889963</c:v>
                </c:pt>
                <c:pt idx="34">
                  <c:v>547965217</c:v>
                </c:pt>
                <c:pt idx="35">
                  <c:v>122451845.40000001</c:v>
                </c:pt>
                <c:pt idx="36">
                  <c:v>404265438</c:v>
                </c:pt>
                <c:pt idx="37">
                  <c:v>230098753</c:v>
                </c:pt>
                <c:pt idx="38">
                  <c:v>354141519</c:v>
                </c:pt>
                <c:pt idx="39">
                  <c:v>196937506.33333334</c:v>
                </c:pt>
                <c:pt idx="40">
                  <c:v>257126977.59999999</c:v>
                </c:pt>
                <c:pt idx="41">
                  <c:v>61764129</c:v>
                </c:pt>
                <c:pt idx="42">
                  <c:v>393977207.33333331</c:v>
                </c:pt>
                <c:pt idx="43">
                  <c:v>445791755</c:v>
                </c:pt>
                <c:pt idx="44">
                  <c:v>608153906.5</c:v>
                </c:pt>
                <c:pt idx="45">
                  <c:v>15002116</c:v>
                </c:pt>
                <c:pt idx="46">
                  <c:v>200570672.5</c:v>
                </c:pt>
                <c:pt idx="47">
                  <c:v>77356942</c:v>
                </c:pt>
                <c:pt idx="48">
                  <c:v>763383535.5</c:v>
                </c:pt>
                <c:pt idx="49">
                  <c:v>190859262.5</c:v>
                </c:pt>
                <c:pt idx="50">
                  <c:v>968377347</c:v>
                </c:pt>
                <c:pt idx="51">
                  <c:v>22926076</c:v>
                </c:pt>
                <c:pt idx="52">
                  <c:v>507854991.66666669</c:v>
                </c:pt>
                <c:pt idx="53">
                  <c:v>425368238</c:v>
                </c:pt>
                <c:pt idx="54">
                  <c:v>696742056</c:v>
                </c:pt>
                <c:pt idx="55">
                  <c:v>24750111</c:v>
                </c:pt>
                <c:pt idx="56">
                  <c:v>807083670</c:v>
                </c:pt>
                <c:pt idx="57">
                  <c:v>1211950292.5</c:v>
                </c:pt>
                <c:pt idx="58">
                  <c:v>1376552262.3333333</c:v>
                </c:pt>
                <c:pt idx="59">
                  <c:v>384857224</c:v>
                </c:pt>
              </c:numCache>
            </c:numRef>
          </c:val>
          <c:smooth val="0"/>
          <c:extLst>
            <c:ext xmlns:c16="http://schemas.microsoft.com/office/drawing/2014/chart" uri="{C3380CC4-5D6E-409C-BE32-E72D297353CC}">
              <c16:uniqueId val="{00000000-BD09-41BF-9D1C-41A347F1A6E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15246496"/>
        <c:axId val="1315247936"/>
      </c:lineChart>
      <c:catAx>
        <c:axId val="13152464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15247936"/>
        <c:crosses val="autoZero"/>
        <c:auto val="1"/>
        <c:lblAlgn val="ctr"/>
        <c:lblOffset val="100"/>
        <c:noMultiLvlLbl val="0"/>
      </c:catAx>
      <c:valAx>
        <c:axId val="131524793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524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[IMDB_5.xlsx]Pivots!PivotTable9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CONTENT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Pivots!$S$3</c:f>
              <c:strCache>
                <c:ptCount val="1"/>
                <c:pt idx="0">
                  <c:v>Total</c:v>
                </c:pt>
              </c:strCache>
            </c:strRef>
          </c:tx>
          <c:dPt>
            <c:idx val="0"/>
            <c:bubble3D val="0"/>
            <c:spPr>
              <a:solidFill>
                <a:schemeClr val="accent1">
                  <a:shade val="58000"/>
                </a:schemeClr>
              </a:solidFill>
              <a:ln>
                <a:noFill/>
              </a:ln>
              <a:effectLst/>
            </c:spPr>
            <c:extLst>
              <c:ext xmlns:c16="http://schemas.microsoft.com/office/drawing/2014/chart" uri="{C3380CC4-5D6E-409C-BE32-E72D297353CC}">
                <c16:uniqueId val="{00000001-2218-4D60-A53F-BE396C11D63E}"/>
              </c:ext>
            </c:extLst>
          </c:dPt>
          <c:dPt>
            <c:idx val="1"/>
            <c:bubble3D val="0"/>
            <c:spPr>
              <a:solidFill>
                <a:schemeClr val="accent1">
                  <a:shade val="86000"/>
                </a:schemeClr>
              </a:solidFill>
              <a:ln>
                <a:noFill/>
              </a:ln>
              <a:effectLst/>
            </c:spPr>
            <c:extLst>
              <c:ext xmlns:c16="http://schemas.microsoft.com/office/drawing/2014/chart" uri="{C3380CC4-5D6E-409C-BE32-E72D297353CC}">
                <c16:uniqueId val="{00000003-2218-4D60-A53F-BE396C11D63E}"/>
              </c:ext>
            </c:extLst>
          </c:dPt>
          <c:dPt>
            <c:idx val="2"/>
            <c:bubble3D val="0"/>
            <c:spPr>
              <a:solidFill>
                <a:schemeClr val="accent1">
                  <a:tint val="86000"/>
                </a:schemeClr>
              </a:solidFill>
              <a:ln>
                <a:noFill/>
              </a:ln>
              <a:effectLst/>
            </c:spPr>
            <c:extLst>
              <c:ext xmlns:c16="http://schemas.microsoft.com/office/drawing/2014/chart" uri="{C3380CC4-5D6E-409C-BE32-E72D297353CC}">
                <c16:uniqueId val="{00000005-2218-4D60-A53F-BE396C11D63E}"/>
              </c:ext>
            </c:extLst>
          </c:dPt>
          <c:dPt>
            <c:idx val="3"/>
            <c:bubble3D val="0"/>
            <c:spPr>
              <a:solidFill>
                <a:schemeClr val="accent1">
                  <a:tint val="58000"/>
                </a:schemeClr>
              </a:solidFill>
              <a:ln>
                <a:noFill/>
              </a:ln>
              <a:effectLst/>
            </c:spPr>
            <c:extLst>
              <c:ext xmlns:c16="http://schemas.microsoft.com/office/drawing/2014/chart" uri="{C3380CC4-5D6E-409C-BE32-E72D297353CC}">
                <c16:uniqueId val="{00000007-2218-4D60-A53F-BE396C11D6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Pivots!$R$4:$R$8</c:f>
              <c:strCache>
                <c:ptCount val="4"/>
                <c:pt idx="0">
                  <c:v>G</c:v>
                </c:pt>
                <c:pt idx="1">
                  <c:v>PG</c:v>
                </c:pt>
                <c:pt idx="2">
                  <c:v>PG-13</c:v>
                </c:pt>
                <c:pt idx="3">
                  <c:v>R</c:v>
                </c:pt>
              </c:strCache>
            </c:strRef>
          </c:cat>
          <c:val>
            <c:numRef>
              <c:f>Pivots!$S$4:$S$8</c:f>
              <c:numCache>
                <c:formatCode>_("$"* #,##0.00_);_("$"* \(#,##0.00\);_("$"* "-"??_);_(@_)</c:formatCode>
                <c:ptCount val="4"/>
                <c:pt idx="0">
                  <c:v>505084340.16666669</c:v>
                </c:pt>
                <c:pt idx="1">
                  <c:v>286946973.36363637</c:v>
                </c:pt>
                <c:pt idx="2">
                  <c:v>634606553.75</c:v>
                </c:pt>
                <c:pt idx="3">
                  <c:v>165567478.19999999</c:v>
                </c:pt>
              </c:numCache>
            </c:numRef>
          </c:val>
          <c:extLst>
            <c:ext xmlns:c16="http://schemas.microsoft.com/office/drawing/2014/chart" uri="{C3380CC4-5D6E-409C-BE32-E72D297353CC}">
              <c16:uniqueId val="{00000008-2218-4D60-A53F-BE396C11D6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[IMDB_5.xlsx]Pivots!PivotTable14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TOP-EARNING FILM DIRECTORS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Pivots!$V$5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Pivots!$U$6:$U$11</c:f>
              <c:strCache>
                <c:ptCount val="5"/>
                <c:pt idx="0">
                  <c:v>Anthony Russo, Joe Russo</c:v>
                </c:pt>
                <c:pt idx="1">
                  <c:v>Christopher Nolan</c:v>
                </c:pt>
                <c:pt idx="2">
                  <c:v>Lee Unkrich</c:v>
                </c:pt>
                <c:pt idx="3">
                  <c:v>Peter Jackson</c:v>
                </c:pt>
                <c:pt idx="4">
                  <c:v>Todd Phillips</c:v>
                </c:pt>
              </c:strCache>
            </c:strRef>
          </c:cat>
          <c:val>
            <c:numRef>
              <c:f>Pivots!$V$6:$V$11</c:f>
              <c:numCache>
                <c:formatCode>_("$"* #,##0.00_);_("$"* \(#,##0.00\);_("$"* "-"??_);_(@_)</c:formatCode>
                <c:ptCount val="5"/>
                <c:pt idx="0">
                  <c:v>4846160318</c:v>
                </c:pt>
                <c:pt idx="1">
                  <c:v>1081133191</c:v>
                </c:pt>
                <c:pt idx="2">
                  <c:v>1066969703</c:v>
                </c:pt>
                <c:pt idx="3">
                  <c:v>1142271098</c:v>
                </c:pt>
                <c:pt idx="4">
                  <c:v>1074251311</c:v>
                </c:pt>
              </c:numCache>
            </c:numRef>
          </c:val>
          <c:extLst>
            <c:ext xmlns:c16="http://schemas.microsoft.com/office/drawing/2014/chart" uri="{C3380CC4-5D6E-409C-BE32-E72D297353CC}">
              <c16:uniqueId val="{00000000-B150-4E98-AB5F-A22F3534AF53}"/>
            </c:ext>
          </c:extLst>
        </c:ser>
        <c:dLbls>
          <c:showLegendKey val="0"/>
          <c:showVal val="1"/>
          <c:showCatName val="0"/>
          <c:showSerName val="0"/>
          <c:showPercent val="0"/>
          <c:showBubbleSize val="0"/>
        </c:dLbls>
        <c:gapWidth val="150"/>
        <c:overlap val="-25"/>
        <c:axId val="1497190944"/>
        <c:axId val="1497185664"/>
      </c:barChart>
      <c:catAx>
        <c:axId val="14971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185664"/>
        <c:crosses val="autoZero"/>
        <c:auto val="1"/>
        <c:lblAlgn val="ctr"/>
        <c:lblOffset val="100"/>
        <c:noMultiLvlLbl val="0"/>
      </c:catAx>
      <c:valAx>
        <c:axId val="1497185664"/>
        <c:scaling>
          <c:orientation val="minMax"/>
        </c:scaling>
        <c:delete val="1"/>
        <c:axPos val="l"/>
        <c:numFmt formatCode="_(&quot;$&quot;* #,##0.00_);_(&quot;$&quot;* \(#,##0.00\);_(&quot;$&quot;* &quot;-&quot;??_);_(@_)" sourceLinked="1"/>
        <c:majorTickMark val="none"/>
        <c:minorTickMark val="none"/>
        <c:tickLblPos val="nextTo"/>
        <c:crossAx val="1497190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593355</xdr:colOff>
      <xdr:row>7</xdr:row>
      <xdr:rowOff>10191</xdr:rowOff>
    </xdr:from>
    <xdr:to>
      <xdr:col>12</xdr:col>
      <xdr:colOff>519165</xdr:colOff>
      <xdr:row>26</xdr:row>
      <xdr:rowOff>75363</xdr:rowOff>
    </xdr:to>
    <xdr:graphicFrame macro="">
      <xdr:nvGraphicFramePr>
        <xdr:cNvPr id="2" name="Chart 1">
          <a:extLst>
            <a:ext uri="{FF2B5EF4-FFF2-40B4-BE49-F238E27FC236}">
              <a16:creationId xmlns:a16="http://schemas.microsoft.com/office/drawing/2014/main" id="{21E77C59-5916-4A0C-81D5-AA7FF202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525940</xdr:colOff>
      <xdr:row>7</xdr:row>
      <xdr:rowOff>8374</xdr:rowOff>
    </xdr:from>
    <xdr:to>
      <xdr:col>21</xdr:col>
      <xdr:colOff>6197</xdr:colOff>
      <xdr:row>26</xdr:row>
      <xdr:rowOff>75363</xdr:rowOff>
    </xdr:to>
    <xdr:graphicFrame macro="">
      <xdr:nvGraphicFramePr>
        <xdr:cNvPr id="3" name="Chart 2">
          <a:extLst>
            <a:ext uri="{FF2B5EF4-FFF2-40B4-BE49-F238E27FC236}">
              <a16:creationId xmlns:a16="http://schemas.microsoft.com/office/drawing/2014/main" id="{97187149-95E6-4A45-BC7F-A4C5B3579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xdr:rowOff>
    </xdr:from>
    <xdr:to>
      <xdr:col>2</xdr:col>
      <xdr:colOff>602974</xdr:colOff>
      <xdr:row>22</xdr:row>
      <xdr:rowOff>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6E6CF372-5A2D-4EB1-9E1A-B173A20086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44287"/>
              <a:ext cx="1818545" cy="2570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9347</xdr:colOff>
      <xdr:row>21</xdr:row>
      <xdr:rowOff>142282</xdr:rowOff>
    </xdr:from>
    <xdr:to>
      <xdr:col>3</xdr:col>
      <xdr:colOff>0</xdr:colOff>
      <xdr:row>31</xdr:row>
      <xdr:rowOff>0</xdr:rowOff>
    </xdr:to>
    <mc:AlternateContent xmlns:mc="http://schemas.openxmlformats.org/markup-compatibility/2006">
      <mc:Choice xmlns:a14="http://schemas.microsoft.com/office/drawing/2010/main" Requires="a14">
        <xdr:graphicFrame macro="">
          <xdr:nvGraphicFramePr>
            <xdr:cNvPr id="6" name="Content_Rating">
              <a:extLst>
                <a:ext uri="{FF2B5EF4-FFF2-40B4-BE49-F238E27FC236}">
                  <a16:creationId xmlns:a16="http://schemas.microsoft.com/office/drawing/2014/main" id="{16ABED82-5A1E-4FF7-890D-2BA9C0BC226D}"/>
                </a:ext>
              </a:extLst>
            </xdr:cNvPr>
            <xdr:cNvGraphicFramePr/>
          </xdr:nvGraphicFramePr>
          <xdr:xfrm>
            <a:off x="0" y="0"/>
            <a:ext cx="0" cy="0"/>
          </xdr:xfrm>
          <a:graphic>
            <a:graphicData uri="http://schemas.microsoft.com/office/drawing/2010/slicer">
              <sle:slicer xmlns:sle="http://schemas.microsoft.com/office/drawing/2010/slicer" name="Content_Rating"/>
            </a:graphicData>
          </a:graphic>
        </xdr:graphicFrame>
      </mc:Choice>
      <mc:Fallback>
        <xdr:sp macro="" textlink="">
          <xdr:nvSpPr>
            <xdr:cNvPr id="0" name=""/>
            <xdr:cNvSpPr>
              <a:spLocks noTextEdit="1"/>
            </xdr:cNvSpPr>
          </xdr:nvSpPr>
          <xdr:spPr>
            <a:xfrm>
              <a:off x="9347" y="3895838"/>
              <a:ext cx="1825097" cy="1645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41868</xdr:colOff>
      <xdr:row>3</xdr:row>
      <xdr:rowOff>63500</xdr:rowOff>
    </xdr:from>
    <xdr:to>
      <xdr:col>7</xdr:col>
      <xdr:colOff>435429</xdr:colOff>
      <xdr:row>6</xdr:row>
      <xdr:rowOff>71873</xdr:rowOff>
    </xdr:to>
    <xdr:sp macro="" textlink="">
      <xdr:nvSpPr>
        <xdr:cNvPr id="7" name="Rectangle: Rounded Corners 6">
          <a:extLst>
            <a:ext uri="{FF2B5EF4-FFF2-40B4-BE49-F238E27FC236}">
              <a16:creationId xmlns:a16="http://schemas.microsoft.com/office/drawing/2014/main" id="{0779FED9-8A2E-6C71-72D1-C3EACBE13E53}"/>
            </a:ext>
          </a:extLst>
        </xdr:cNvPr>
        <xdr:cNvSpPr/>
      </xdr:nvSpPr>
      <xdr:spPr>
        <a:xfrm>
          <a:off x="2473011" y="607786"/>
          <a:ext cx="2216918" cy="5526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a:t>
          </a:r>
          <a:r>
            <a:rPr lang="en-US" sz="1100" baseline="0"/>
            <a:t> OF FILMS REVIEWED</a:t>
          </a:r>
          <a:endParaRPr lang="en-US" sz="1100"/>
        </a:p>
      </xdr:txBody>
    </xdr:sp>
    <xdr:clientData/>
  </xdr:twoCellAnchor>
  <xdr:twoCellAnchor>
    <xdr:from>
      <xdr:col>8</xdr:col>
      <xdr:colOff>68105</xdr:colOff>
      <xdr:row>3</xdr:row>
      <xdr:rowOff>63500</xdr:rowOff>
    </xdr:from>
    <xdr:to>
      <xdr:col>11</xdr:col>
      <xdr:colOff>461666</xdr:colOff>
      <xdr:row>6</xdr:row>
      <xdr:rowOff>71873</xdr:rowOff>
    </xdr:to>
    <xdr:sp macro="" textlink="">
      <xdr:nvSpPr>
        <xdr:cNvPr id="8" name="Rectangle: Rounded Corners 7">
          <a:extLst>
            <a:ext uri="{FF2B5EF4-FFF2-40B4-BE49-F238E27FC236}">
              <a16:creationId xmlns:a16="http://schemas.microsoft.com/office/drawing/2014/main" id="{DE1C7C6E-4040-45AE-BEEF-889D86B15788}"/>
            </a:ext>
          </a:extLst>
        </xdr:cNvPr>
        <xdr:cNvSpPr/>
      </xdr:nvSpPr>
      <xdr:spPr>
        <a:xfrm>
          <a:off x="4930391" y="607786"/>
          <a:ext cx="2216918" cy="5526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U.S.</a:t>
          </a:r>
          <a:r>
            <a:rPr lang="en-US" sz="1100" baseline="0"/>
            <a:t> FILM COUNT</a:t>
          </a:r>
          <a:endParaRPr lang="en-US" sz="1100"/>
        </a:p>
      </xdr:txBody>
    </xdr:sp>
    <xdr:clientData/>
  </xdr:twoCellAnchor>
  <xdr:twoCellAnchor>
    <xdr:from>
      <xdr:col>16</xdr:col>
      <xdr:colOff>120580</xdr:colOff>
      <xdr:row>3</xdr:row>
      <xdr:rowOff>63500</xdr:rowOff>
    </xdr:from>
    <xdr:to>
      <xdr:col>19</xdr:col>
      <xdr:colOff>514141</xdr:colOff>
      <xdr:row>6</xdr:row>
      <xdr:rowOff>71873</xdr:rowOff>
    </xdr:to>
    <xdr:sp macro="" textlink="">
      <xdr:nvSpPr>
        <xdr:cNvPr id="9" name="Rectangle: Rounded Corners 8">
          <a:extLst>
            <a:ext uri="{FF2B5EF4-FFF2-40B4-BE49-F238E27FC236}">
              <a16:creationId xmlns:a16="http://schemas.microsoft.com/office/drawing/2014/main" id="{B49AAAF8-8A3E-4639-B25C-9C7F4848FA10}"/>
            </a:ext>
          </a:extLst>
        </xdr:cNvPr>
        <xdr:cNvSpPr/>
      </xdr:nvSpPr>
      <xdr:spPr>
        <a:xfrm>
          <a:off x="9845151" y="607786"/>
          <a:ext cx="2216919" cy="5526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OVERALL</a:t>
          </a:r>
          <a:r>
            <a:rPr lang="en-US" sz="1100" baseline="0"/>
            <a:t> AVERAGE FILM RATING</a:t>
          </a:r>
          <a:endParaRPr lang="en-US" sz="1100"/>
        </a:p>
      </xdr:txBody>
    </xdr:sp>
    <xdr:clientData/>
  </xdr:twoCellAnchor>
  <xdr:twoCellAnchor>
    <xdr:from>
      <xdr:col>12</xdr:col>
      <xdr:colOff>94342</xdr:colOff>
      <xdr:row>3</xdr:row>
      <xdr:rowOff>63500</xdr:rowOff>
    </xdr:from>
    <xdr:to>
      <xdr:col>15</xdr:col>
      <xdr:colOff>487903</xdr:colOff>
      <xdr:row>6</xdr:row>
      <xdr:rowOff>71873</xdr:rowOff>
    </xdr:to>
    <xdr:sp macro="" textlink="">
      <xdr:nvSpPr>
        <xdr:cNvPr id="10" name="Rectangle: Rounded Corners 9">
          <a:extLst>
            <a:ext uri="{FF2B5EF4-FFF2-40B4-BE49-F238E27FC236}">
              <a16:creationId xmlns:a16="http://schemas.microsoft.com/office/drawing/2014/main" id="{97D68389-4C82-4A2C-883D-0460A7119791}"/>
            </a:ext>
          </a:extLst>
        </xdr:cNvPr>
        <xdr:cNvSpPr/>
      </xdr:nvSpPr>
      <xdr:spPr>
        <a:xfrm>
          <a:off x="7387771" y="607786"/>
          <a:ext cx="2216918" cy="5526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TOTAL NON-U.S. FILM COUNT</a:t>
          </a:r>
        </a:p>
      </xdr:txBody>
    </xdr:sp>
    <xdr:clientData/>
  </xdr:twoCellAnchor>
  <xdr:twoCellAnchor>
    <xdr:from>
      <xdr:col>4</xdr:col>
      <xdr:colOff>361113</xdr:colOff>
      <xdr:row>5</xdr:row>
      <xdr:rowOff>21771</xdr:rowOff>
    </xdr:from>
    <xdr:to>
      <xdr:col>7</xdr:col>
      <xdr:colOff>116184</xdr:colOff>
      <xdr:row>6</xdr:row>
      <xdr:rowOff>166914</xdr:rowOff>
    </xdr:to>
    <xdr:sp macro="" textlink="$F$7">
      <xdr:nvSpPr>
        <xdr:cNvPr id="11" name="Rectangle: Rounded Corners 10">
          <a:extLst>
            <a:ext uri="{FF2B5EF4-FFF2-40B4-BE49-F238E27FC236}">
              <a16:creationId xmlns:a16="http://schemas.microsoft.com/office/drawing/2014/main" id="{CBB290CD-9847-B04F-4940-CA9D49882393}"/>
            </a:ext>
          </a:extLst>
        </xdr:cNvPr>
        <xdr:cNvSpPr/>
      </xdr:nvSpPr>
      <xdr:spPr>
        <a:xfrm>
          <a:off x="2792256" y="928914"/>
          <a:ext cx="1578428" cy="3265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3FDB31-0FF7-4752-8753-20BA79E10E32}" type="TxLink">
            <a:rPr lang="en-US" sz="1600" b="0" i="0" u="none" strike="noStrike">
              <a:solidFill>
                <a:schemeClr val="bg1"/>
              </a:solidFill>
              <a:latin typeface="Aptos Narrow"/>
            </a:rPr>
            <a:pPr algn="ctr"/>
            <a:t>74</a:t>
          </a:fld>
          <a:endParaRPr lang="en-US" sz="1600">
            <a:solidFill>
              <a:schemeClr val="bg1"/>
            </a:solidFill>
          </a:endParaRPr>
        </a:p>
      </xdr:txBody>
    </xdr:sp>
    <xdr:clientData/>
  </xdr:twoCellAnchor>
  <xdr:twoCellAnchor>
    <xdr:from>
      <xdr:col>16</xdr:col>
      <xdr:colOff>439825</xdr:colOff>
      <xdr:row>5</xdr:row>
      <xdr:rowOff>21771</xdr:rowOff>
    </xdr:from>
    <xdr:to>
      <xdr:col>19</xdr:col>
      <xdr:colOff>194895</xdr:colOff>
      <xdr:row>6</xdr:row>
      <xdr:rowOff>166914</xdr:rowOff>
    </xdr:to>
    <xdr:sp macro="" textlink="$R$7">
      <xdr:nvSpPr>
        <xdr:cNvPr id="12" name="Rectangle: Rounded Corners 11">
          <a:extLst>
            <a:ext uri="{FF2B5EF4-FFF2-40B4-BE49-F238E27FC236}">
              <a16:creationId xmlns:a16="http://schemas.microsoft.com/office/drawing/2014/main" id="{220E15E7-F138-4A15-968D-1D935F3C7EF0}"/>
            </a:ext>
          </a:extLst>
        </xdr:cNvPr>
        <xdr:cNvSpPr/>
      </xdr:nvSpPr>
      <xdr:spPr>
        <a:xfrm>
          <a:off x="10164396" y="928914"/>
          <a:ext cx="1578428" cy="3265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0E0AECB-CE38-4312-8A5D-B03394F6FF61}" type="TxLink">
            <a:rPr lang="en-US" sz="1600" b="0" i="0" u="none" strike="noStrike">
              <a:solidFill>
                <a:schemeClr val="bg1"/>
              </a:solidFill>
              <a:latin typeface="Aptos Narrow"/>
            </a:rPr>
            <a:pPr algn="ctr"/>
            <a:t>8,30</a:t>
          </a:fld>
          <a:endParaRPr lang="en-US" sz="1600">
            <a:solidFill>
              <a:schemeClr val="bg1"/>
            </a:solidFill>
          </a:endParaRPr>
        </a:p>
      </xdr:txBody>
    </xdr:sp>
    <xdr:clientData/>
  </xdr:twoCellAnchor>
  <xdr:twoCellAnchor>
    <xdr:from>
      <xdr:col>12</xdr:col>
      <xdr:colOff>413587</xdr:colOff>
      <xdr:row>5</xdr:row>
      <xdr:rowOff>21771</xdr:rowOff>
    </xdr:from>
    <xdr:to>
      <xdr:col>15</xdr:col>
      <xdr:colOff>168658</xdr:colOff>
      <xdr:row>6</xdr:row>
      <xdr:rowOff>166914</xdr:rowOff>
    </xdr:to>
    <xdr:sp macro="" textlink="$N$7">
      <xdr:nvSpPr>
        <xdr:cNvPr id="13" name="Rectangle: Rounded Corners 12">
          <a:extLst>
            <a:ext uri="{FF2B5EF4-FFF2-40B4-BE49-F238E27FC236}">
              <a16:creationId xmlns:a16="http://schemas.microsoft.com/office/drawing/2014/main" id="{47B7B7B7-CD91-4B2E-BD50-BF60623301F1}"/>
            </a:ext>
          </a:extLst>
        </xdr:cNvPr>
        <xdr:cNvSpPr/>
      </xdr:nvSpPr>
      <xdr:spPr>
        <a:xfrm>
          <a:off x="7707016" y="928914"/>
          <a:ext cx="1578428" cy="3265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CF5C9E-5E4D-4438-8B65-59F6828720EA}" type="TxLink">
            <a:rPr lang="en-US" sz="1600" b="0" i="0" u="none" strike="noStrike">
              <a:solidFill>
                <a:schemeClr val="bg1"/>
              </a:solidFill>
              <a:latin typeface="Aptos Narrow"/>
            </a:rPr>
            <a:pPr algn="ctr"/>
            <a:t>24</a:t>
          </a:fld>
          <a:endParaRPr lang="en-US" sz="1600">
            <a:solidFill>
              <a:schemeClr val="bg1"/>
            </a:solidFill>
          </a:endParaRPr>
        </a:p>
      </xdr:txBody>
    </xdr:sp>
    <xdr:clientData/>
  </xdr:twoCellAnchor>
  <xdr:twoCellAnchor>
    <xdr:from>
      <xdr:col>8</xdr:col>
      <xdr:colOff>387350</xdr:colOff>
      <xdr:row>5</xdr:row>
      <xdr:rowOff>21771</xdr:rowOff>
    </xdr:from>
    <xdr:to>
      <xdr:col>11</xdr:col>
      <xdr:colOff>142421</xdr:colOff>
      <xdr:row>6</xdr:row>
      <xdr:rowOff>166914</xdr:rowOff>
    </xdr:to>
    <xdr:sp macro="" textlink="$J$7">
      <xdr:nvSpPr>
        <xdr:cNvPr id="14" name="Rectangle: Rounded Corners 13">
          <a:extLst>
            <a:ext uri="{FF2B5EF4-FFF2-40B4-BE49-F238E27FC236}">
              <a16:creationId xmlns:a16="http://schemas.microsoft.com/office/drawing/2014/main" id="{26F5CD7E-089A-464C-AFDB-5024EB00D803}"/>
            </a:ext>
          </a:extLst>
        </xdr:cNvPr>
        <xdr:cNvSpPr/>
      </xdr:nvSpPr>
      <xdr:spPr>
        <a:xfrm>
          <a:off x="5249636" y="928914"/>
          <a:ext cx="1578428" cy="3265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91ECE3-6F2B-41AC-8341-AC27D69A646F}" type="TxLink">
            <a:rPr lang="en-US" sz="1600" b="0" i="0" u="none" strike="noStrike">
              <a:solidFill>
                <a:schemeClr val="bg1"/>
              </a:solidFill>
              <a:latin typeface="Aptos Narrow"/>
            </a:rPr>
            <a:pPr algn="ctr"/>
            <a:t>50</a:t>
          </a:fld>
          <a:endParaRPr lang="en-US" sz="1600">
            <a:solidFill>
              <a:schemeClr val="bg1"/>
            </a:solidFill>
          </a:endParaRPr>
        </a:p>
      </xdr:txBody>
    </xdr:sp>
    <xdr:clientData/>
  </xdr:twoCellAnchor>
  <xdr:twoCellAnchor>
    <xdr:from>
      <xdr:col>3</xdr:col>
      <xdr:colOff>18011</xdr:colOff>
      <xdr:row>42</xdr:row>
      <xdr:rowOff>174685</xdr:rowOff>
    </xdr:from>
    <xdr:to>
      <xdr:col>21</xdr:col>
      <xdr:colOff>22533</xdr:colOff>
      <xdr:row>57</xdr:row>
      <xdr:rowOff>132242</xdr:rowOff>
    </xdr:to>
    <xdr:graphicFrame macro="">
      <xdr:nvGraphicFramePr>
        <xdr:cNvPr id="4" name="Chart 3">
          <a:extLst>
            <a:ext uri="{FF2B5EF4-FFF2-40B4-BE49-F238E27FC236}">
              <a16:creationId xmlns:a16="http://schemas.microsoft.com/office/drawing/2014/main" id="{B7ECFF85-57CF-4964-8E61-EDB0D0E0F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xdr:colOff>
      <xdr:row>26</xdr:row>
      <xdr:rowOff>83128</xdr:rowOff>
    </xdr:from>
    <xdr:to>
      <xdr:col>12</xdr:col>
      <xdr:colOff>519166</xdr:colOff>
      <xdr:row>42</xdr:row>
      <xdr:rowOff>138545</xdr:rowOff>
    </xdr:to>
    <xdr:graphicFrame macro="">
      <xdr:nvGraphicFramePr>
        <xdr:cNvPr id="15" name="Chart 14">
          <a:extLst>
            <a:ext uri="{FF2B5EF4-FFF2-40B4-BE49-F238E27FC236}">
              <a16:creationId xmlns:a16="http://schemas.microsoft.com/office/drawing/2014/main" id="{CA69FC5B-F28F-4BA2-A14D-DDDD39FF5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522377</xdr:colOff>
      <xdr:row>26</xdr:row>
      <xdr:rowOff>83128</xdr:rowOff>
    </xdr:from>
    <xdr:to>
      <xdr:col>21</xdr:col>
      <xdr:colOff>9759</xdr:colOff>
      <xdr:row>42</xdr:row>
      <xdr:rowOff>125557</xdr:rowOff>
    </xdr:to>
    <xdr:graphicFrame macro="">
      <xdr:nvGraphicFramePr>
        <xdr:cNvPr id="16" name="Chart 15">
          <a:extLst>
            <a:ext uri="{FF2B5EF4-FFF2-40B4-BE49-F238E27FC236}">
              <a16:creationId xmlns:a16="http://schemas.microsoft.com/office/drawing/2014/main" id="{AF0CF4AF-C5E8-47E9-A537-F9F727F64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31</xdr:row>
      <xdr:rowOff>0</xdr:rowOff>
    </xdr:from>
    <xdr:to>
      <xdr:col>3</xdr:col>
      <xdr:colOff>0</xdr:colOff>
      <xdr:row>45</xdr:row>
      <xdr:rowOff>20955</xdr:rowOff>
    </xdr:to>
    <mc:AlternateContent xmlns:mc="http://schemas.openxmlformats.org/markup-compatibility/2006">
      <mc:Choice xmlns:a14="http://schemas.microsoft.com/office/drawing/2010/main" Requires="a14">
        <xdr:graphicFrame macro="">
          <xdr:nvGraphicFramePr>
            <xdr:cNvPr id="19" name="Director">
              <a:extLst>
                <a:ext uri="{FF2B5EF4-FFF2-40B4-BE49-F238E27FC236}">
                  <a16:creationId xmlns:a16="http://schemas.microsoft.com/office/drawing/2014/main" id="{2BE77B7C-7BB0-4869-834D-36E9AEE3F374}"/>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0" y="5540963"/>
              <a:ext cx="1834444" cy="252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Pozo" refreshedDate="45804.52798240741" createdVersion="8" refreshedVersion="8" minRefreshableVersion="3" recordCount="100" xr:uid="{2164491A-49BE-48F6-B4D6-0FF425D705BF}">
  <cacheSource type="worksheet">
    <worksheetSource ref="A1:K101" sheet="Data"/>
  </cacheSource>
  <cacheFields count="14">
    <cacheField name="IMBD_title_ID" numFmtId="0">
      <sharedItems count="100">
        <s v="tt0111161"/>
        <s v="tt0068646"/>
        <s v="tt0468569"/>
        <s v="tt0071562"/>
        <s v="tt0110912"/>
        <s v="tt0167260"/>
        <s v="tt0108052"/>
        <s v="tt0050083"/>
        <s v="tt1375666"/>
        <s v="tt0137523"/>
        <s v="tt0109830"/>
        <s v="tt0120737"/>
        <s v="tt0060196"/>
        <s v="tt0133093"/>
        <s v="tt0167261"/>
        <s v="tt0080684"/>
        <s v="tt0099685"/>
        <s v="tt0073486"/>
        <s v="tt0816692"/>
        <s v="tt0114369"/>
        <s v="tt0102926"/>
        <s v="tt0076759"/>
        <s v="tt0120815"/>
        <s v="tt0120689"/>
        <s v="tt0317248"/>
        <s v="tt0245429"/>
        <s v="tt0118799"/>
        <s v="tt6751668"/>
        <s v="tt0038650"/>
        <s v="tt0047478"/>
        <s v="tt0172495"/>
        <s v="tt0407887"/>
        <s v="tt0482571"/>
        <s v="tt0088763"/>
        <s v="tt0120586"/>
        <s v="tt0110413"/>
        <s v="tt0103064"/>
        <s v="tt0114814"/>
        <s v="tt0110357"/>
        <s v="tt7286456"/>
        <s v="tt1675434"/>
        <s v="tt0253474"/>
        <s v="tt2582802"/>
        <s v="tt0054215"/>
        <s v="tt0034583"/>
        <s v="tt0064116"/>
        <s v="tt0095327"/>
        <s v="tt0095765"/>
        <s v="tt0027977"/>
        <s v="tt1345836"/>
        <s v="tt1853728"/>
        <s v="tt0209144"/>
        <s v="tt0910970"/>
        <s v="tt0081505"/>
        <s v="tt0082971"/>
        <s v="tt4154756"/>
        <s v="tt0078748"/>
        <s v="tt4154796"/>
        <s v="tt0078788"/>
        <s v="tt0364569"/>
        <s v="tt0057012"/>
        <s v="tt0047396"/>
        <s v="tt2380307"/>
        <s v="tt0405094"/>
        <s v="tt4633694"/>
        <s v="tt1187043"/>
        <s v="tt0119698"/>
        <s v="tt0087843"/>
        <s v="tt0032553"/>
        <s v="tt0043014"/>
        <s v="tt0361748"/>
        <s v="tt0169547"/>
        <s v="tt0112573"/>
        <s v="tt0086190"/>
        <s v="tt0105236"/>
        <s v="tt0338013"/>
        <s v="tt0114709"/>
        <s v="tt0119217"/>
        <s v="tt0208092"/>
        <s v="tt0180093"/>
        <s v="tt0066921"/>
        <s v="tt0435761"/>
        <s v="tt0086250"/>
        <s v="tt0075314"/>
        <s v="tt0211915"/>
        <s v="tt0093058"/>
        <s v="tt0090605"/>
        <s v="tt0062622"/>
        <s v="tt0033467"/>
        <s v="tt8579674"/>
        <s v="tt0086879"/>
        <s v="tt0052357"/>
        <s v="tt0053125"/>
        <s v="tt2106476"/>
        <s v="tt0056172"/>
        <s v="tt0070735"/>
        <s v="tt0082096"/>
        <s v="tt0059578"/>
        <s v="tt1832382"/>
        <s v="tt0045152"/>
      </sharedItems>
    </cacheField>
    <cacheField name="Original_title" numFmtId="0">
      <sharedItems containsMixedTypes="1" containsNumber="1" containsInteger="1" minValue="1917" maxValue="1917"/>
    </cacheField>
    <cacheField name="Release_year" numFmtId="0">
      <sharedItems containsSemiMixedTypes="0" containsNonDate="0" containsDate="1" containsString="0" minDate="1937-12-03T00:00:00" maxDate="2020-01-24T00:00:00" count="99">
        <d v="1995-10-02T00:00:00"/>
        <d v="1972-09-21T00:00:00"/>
        <d v="2008-07-23T00:00:00"/>
        <d v="1975-09-25T00:00:00"/>
        <d v="1994-10-28T00:00:00"/>
        <d v="2004-02-22T00:00:00"/>
        <d v="1994-11-03T00:00:00"/>
        <d v="1957-04-09T00:00:00"/>
        <d v="2010-09-24T00:00:00"/>
        <d v="1999-10-29T00:00:00"/>
        <d v="1994-06-10T00:00:00"/>
        <d v="2002-01-18T00:00:00"/>
        <d v="1966-12-23T00:00:00"/>
        <d v="1999-07-05T00:00:00"/>
        <d v="2003-01-16T00:00:00"/>
        <d v="1980-09-19T00:00:00"/>
        <d v="1990-09-20T00:00:00"/>
        <d v="1976-11-18T00:00:00"/>
        <d v="2014-06-11T00:00:00"/>
        <d v="1995-12-15T00:00:00"/>
        <d v="1991-05-03T00:00:00"/>
        <d v="1977-10-20T00:00:00"/>
        <d v="1998-10-30T00:00:00"/>
        <d v="2000-03-10T00:00:00"/>
        <d v="2003-09-05T00:00:00"/>
        <d v="2003-04-18T00:00:00"/>
        <d v="1997-12-20T00:00:00"/>
        <d v="2019-07-11T00:00:00"/>
        <d v="1948-11-03T00:00:00"/>
        <d v="1955-08-19T00:00:00"/>
        <d v="2000-05-19T00:00:00"/>
        <d v="2006-10-27T00:00:00"/>
        <d v="2006-12-22T00:00:00"/>
        <d v="1985-10-18T00:00:00"/>
        <d v="1999-08-27T00:00:00"/>
        <d v="1995-07-04T00:00:00"/>
        <d v="1991-12-19T00:00:00"/>
        <d v="1995-11-30T00:00:00"/>
        <d v="1994-11-25T00:00:00"/>
        <d v="2019-03-10T00:00:00"/>
        <d v="2012-02-24T00:00:00"/>
        <d v="2002-10-25T00:00:00"/>
        <d v="2015-12-02T00:00:00"/>
        <d v="1960-10-28T00:00:00"/>
        <d v="1946-11-21T00:00:00"/>
        <d v="1968-12-21T00:00:00"/>
        <d v="2015-11-10T00:00:00"/>
        <d v="1988-11-17T00:00:00"/>
        <d v="1937-12-03T00:00:00"/>
        <d v="2012-08-29T00:00:00"/>
        <d v="2013-01-17T00:00:00"/>
        <d v="2001-01-19T00:00:00"/>
        <d v="2008-10-17T00:00:00"/>
        <d v="1980-12-22T00:00:00"/>
        <d v="1981-12-06T00:00:00"/>
        <d v="2018-04-25T00:00:00"/>
        <d v="1979-10-25T00:00:00"/>
        <d v="2019-04-24T00:00:00"/>
        <d v="1979-12-18T00:00:00"/>
        <d v="2005-06-05T00:00:00"/>
        <d v="1964-03-04T00:00:00"/>
        <d v="1955-04-14T00:00:00"/>
        <d v="2017-12-28T00:00:00"/>
        <d v="2007-06-04T00:00:00"/>
        <d v="2018-12-25T00:00:00"/>
        <d v="2009-12-25T00:00:00"/>
        <d v="1984-09-28T00:00:00"/>
        <d v="1945-06-25T00:00:00"/>
        <d v="1951-03-06T00:00:00"/>
        <d v="2009-02-10T00:00:00"/>
        <d v="2000-01-21T00:00:00"/>
        <d v="1995-01-12T00:00:00"/>
        <d v="1983-10-21T00:00:00"/>
        <d v="1992-09-10T00:00:00"/>
        <d v="2004-10-22T00:00:00"/>
        <d v="1996-03-22T00:00:00"/>
        <d v="1998-06-03T00:00:00"/>
        <d v="2001-03-16T00:00:00"/>
        <d v="2000-12-15T00:00:00"/>
        <d v="1972-07-09T00:00:00"/>
        <d v="2010-07-07T00:00:00"/>
        <d v="1983-09-12T00:00:00"/>
        <d v="1976-02-08T00:00:00"/>
        <d v="2002-01-25T00:00:00"/>
        <d v="1987-09-10T00:00:00"/>
        <d v="1986-09-24T00:00:00"/>
        <d v="1968-12-12T00:00:00"/>
        <d v="1948-11-25T00:00:00"/>
        <d v="2020-01-23T00:00:00"/>
        <d v="1985-02-15T00:00:00"/>
        <d v="1958-11-18T00:00:00"/>
        <d v="1959-10-28T00:00:00"/>
        <d v="2012-11-22T00:00:00"/>
        <d v="1963-10-29T00:00:00"/>
        <d v="1974-03-21T00:00:00"/>
        <d v="1982-03-18T00:00:00"/>
        <d v="1965-12-20T00:00:00"/>
        <d v="2011-10-21T00:00:00"/>
        <d v="1953-05-02T00:00:00"/>
      </sharedItems>
      <fieldGroup par="13"/>
    </cacheField>
    <cacheField name="Genre" numFmtId="0">
      <sharedItems count="59">
        <s v="Drama"/>
        <s v="Crime, Drama"/>
        <s v="Action, Crime, Drama"/>
        <s v="Action, Adventure, Drama"/>
        <s v="Biography, Drama, History"/>
        <s v="Action, Adventure, Sci-Fi"/>
        <s v="Drama, Romance"/>
        <s v="Western"/>
        <s v="Action, Sci-Fi"/>
        <s v="Action, Adventure, Fantasy"/>
        <s v="Biography, Crime, Drama"/>
        <s v="Adventure, Drama, Sci-Fi"/>
        <s v="Crime, Drama, Mystery"/>
        <s v="Crime, Drama, Thriller"/>
        <s v="Drama, War"/>
        <s v="Crime, Drama, Fantasy"/>
        <s v="Animation, Adventure, Family"/>
        <s v="Comedy, Drama, Romance"/>
        <s v="Comedy, Drama, Thriller"/>
        <s v="Drama, Family, Fantasy"/>
        <s v="Drama, Mystery, Sci-Fi"/>
        <s v="Adventure, Comedy, Sci-Fi"/>
        <s v="Crime, Mystery, Thriller"/>
        <s v="Animation, Adventure, Drama"/>
        <s v="Biography, Comedy, Drama"/>
        <s v="Biography, Drama, Music"/>
        <s v="Drama, Music"/>
        <s v="Horror, Mystery, Thriller"/>
        <s v="Drama, Romance, War"/>
        <s v="Animation, Drama, War"/>
        <s v="Comedy, Drama, Family"/>
        <s v="Action, Adventure"/>
        <s v="Drama, Western"/>
        <s v="Mystery, Thriller"/>
        <s v="Drama, Horror"/>
        <s v="Horror, Sci-Fi"/>
        <s v="Drama, Mystery, War"/>
        <s v="Action, Drama, Mystery"/>
        <s v="Comedy"/>
        <s v="Drama, Mystery, Thriller"/>
        <s v="Animation, Action, Adventure"/>
        <s v="Comedy, Drama"/>
        <s v="Animation, Adventure, Fantasy"/>
        <s v="Comedy, Drama, War"/>
        <s v="Drama, Film-Noir"/>
        <s v="Adventure, Drama, War"/>
        <s v="Drama, Romance, Sci-Fi"/>
        <s v="Animation, Adventure, Comedy"/>
        <s v="Comedy, Crime"/>
        <s v="Crime, Drama, Sci-Fi"/>
        <s v="Comedy, Romance"/>
        <s v="Adventure, Sci-Fi"/>
        <s v="Drama, Mystery"/>
        <s v="Mystery, Romance, Thriller"/>
        <s v="Adventure, Mystery, Thriller"/>
        <s v="Adventure, Biography, Drama"/>
        <s v="Comedy, Crime, Drama"/>
        <s v="Adventure, Drama, Thriller"/>
        <s v="Comedy, Musical, Romance"/>
      </sharedItems>
    </cacheField>
    <cacheField name="Duration" numFmtId="0">
      <sharedItems containsSemiMixedTypes="0" containsString="0" containsNumber="1" containsInteger="1" minValue="81" maxValue="229"/>
    </cacheField>
    <cacheField name="Country" numFmtId="0">
      <sharedItems count="13">
        <s v="USA"/>
        <s v="New Zealand"/>
        <s v="UK"/>
        <s v="Italy"/>
        <s v="Brazil"/>
        <s v="Japan"/>
        <s v="South Korea"/>
        <s v="France"/>
        <s v="Germany"/>
        <s v="India"/>
        <s v="Denmark"/>
        <s v="West Germany"/>
        <s v="Iran"/>
      </sharedItems>
    </cacheField>
    <cacheField name="Content_Rating" numFmtId="0">
      <sharedItems count="6">
        <s v="R"/>
        <s v="PG-13"/>
        <e v="#N/A"/>
        <s v="Approved"/>
        <s v="PG"/>
        <s v="G"/>
      </sharedItems>
    </cacheField>
    <cacheField name="Director" numFmtId="0">
      <sharedItems count="64">
        <s v="Frank Darabont"/>
        <s v="Francis Ford Coppola"/>
        <s v="Christopher Nolan"/>
        <s v="Quentin Tarantino"/>
        <s v="Peter Jackson"/>
        <s v="Steven Spielberg"/>
        <s v="Sidney Lumet"/>
        <s v="David Fincher"/>
        <s v="Robert Zemeckis"/>
        <s v="Sergio Leone"/>
        <s v="Lana Wachowski, Lilly Wachowski"/>
        <s v="Irvin Kershner"/>
        <s v="Martin Scorsese"/>
        <s v="Milos Forman"/>
        <s v="Jonathan Demme"/>
        <s v="George Lucas"/>
        <s v="Fernando Meirelles, KÃ¡tia Lund"/>
        <s v="Hayao Miyazaki"/>
        <s v="Roberto Benigni"/>
        <s v="Bong Joon Ho"/>
        <s v="Frank Capra"/>
        <s v="Akira Kurosawa"/>
        <s v="Ridley Scott"/>
        <s v="Tony Kaye"/>
        <s v="Luc Besson"/>
        <s v="James Cameron"/>
        <s v="Bryan Singer"/>
        <s v="Roger Allers, Rob Minkoff"/>
        <s v="Todd Phillips"/>
        <s v="Olivier Nakache, Ã‰ric Toledano"/>
        <s v="Roman Polanski"/>
        <s v="Damien Chazelle"/>
        <s v="Alfred Hitchcock"/>
        <s v="Michael Curtiz"/>
        <s v="Isao Takahata"/>
        <s v="Giuseppe Tornatore"/>
        <s v="Charles Chaplin"/>
        <s v="Andrew Stanton"/>
        <s v="Stanley Kubrick"/>
        <s v="Anthony Russo, Joe Russo"/>
        <s v="Chan-wook Park"/>
        <s v="Lee Unkrich, Adrian Molina"/>
        <s v="Florian Henckel von Donnersmarck"/>
        <s v="Bob Persichetti, Peter Ramsey"/>
        <s v="Rajkumar Hirani"/>
        <s v="Billy Wilder"/>
        <s v="Sam Mendes"/>
        <s v="Mel Gibson"/>
        <s v="Richard Marquand"/>
        <s v="Michel Gondry"/>
        <s v="John Lasseter"/>
        <s v="Gus Van Sant"/>
        <s v="Guy Ritchie"/>
        <s v="Darren Aronofsky"/>
        <s v="Lee Unkrich"/>
        <s v="Brian De Palma"/>
        <s v="Jean-Pierre Jeunet"/>
        <s v="Orson Welles"/>
        <s v="Thomas Vinterberg"/>
        <s v="David Lean"/>
        <s v="George Roy Hill"/>
        <s v="Wolfgang Petersen"/>
        <s v="Asghar Farhadi"/>
        <s v="Stanley Donen"/>
      </sharedItems>
    </cacheField>
    <cacheField name="Income" numFmtId="44">
      <sharedItems containsSemiMixedTypes="0" containsString="0" containsNumber="1" containsInteger="1" minValue="576" maxValue="2797800564" count="100">
        <n v="28815245"/>
        <n v="246120974"/>
        <n v="1005455211"/>
        <n v="408035783"/>
        <n v="222831817"/>
        <n v="1142271098"/>
        <n v="322287794"/>
        <n v="576"/>
        <n v="869784991"/>
        <n v="101218804"/>
        <n v="678229452"/>
        <n v="887934303"/>
        <n v="25252481"/>
        <n v="465718588"/>
        <n v="951227416"/>
        <n v="549265501"/>
        <n v="46879633"/>
        <n v="108997629"/>
        <n v="696742056"/>
        <n v="327333559"/>
        <n v="272753884"/>
        <n v="775768912"/>
        <n v="482349603"/>
        <n v="286801374"/>
        <n v="30680793"/>
        <n v="355467056"/>
        <n v="230098753"/>
        <n v="257604912"/>
        <n v="6130720"/>
        <n v="322773"/>
        <n v="465361176"/>
        <n v="291465034"/>
        <n v="109676311"/>
        <n v="388774684"/>
        <n v="23875127"/>
        <n v="19552639"/>
        <n v="520884847"/>
        <n v="23341568"/>
        <n v="968511805"/>
        <n v="1074251311"/>
        <n v="426588510"/>
        <n v="120072577"/>
        <n v="48983260"/>
        <n v="32008644"/>
        <n v="4374761"/>
        <n v="112911"/>
        <n v="516962"/>
        <n v="13826605"/>
        <n v="457688"/>
        <n v="1081133191"/>
        <n v="425368238"/>
        <n v="39970386"/>
        <n v="521311860"/>
        <n v="46520613"/>
        <n v="390133212"/>
        <n v="2048359754"/>
        <n v="108110316"/>
        <n v="2797800564"/>
        <n v="91968688"/>
        <n v="15002116"/>
        <n v="9443876"/>
        <n v="37032034"/>
        <n v="807083670"/>
        <n v="77356942"/>
        <n v="375540831"/>
        <n v="60262836"/>
        <n v="169785629"/>
        <n v="5472914"/>
        <n v="969879"/>
        <n v="299645"/>
        <n v="321455689"/>
        <n v="356296601"/>
        <n v="213216216"/>
        <n v="475347111"/>
        <n v="2889963"/>
        <n v="74036715"/>
        <n v="404265438"/>
        <n v="225933435"/>
        <n v="83557872"/>
        <n v="7390108"/>
        <n v="26903440"/>
        <n v="1066969703"/>
        <n v="66023585"/>
        <n v="28441292"/>
        <n v="173924742"/>
        <n v="46357676"/>
        <n v="131384634"/>
        <n v="68989547"/>
        <n v="1594107"/>
        <n v="384857224"/>
        <n v="52066791"/>
        <n v="7796389"/>
        <n v="73446"/>
        <n v="15843274"/>
        <n v="45710874"/>
        <n v="156000000"/>
        <n v="11487676"/>
        <n v="15000000"/>
        <n v="22926076"/>
        <n v="1864182"/>
      </sharedItems>
    </cacheField>
    <cacheField name=" Votes " numFmtId="3">
      <sharedItems containsSemiMixedTypes="0" containsString="0" containsNumber="1" containsInteger="1" minValue="195789" maxValue="2278845"/>
    </cacheField>
    <cacheField name="Score" numFmtId="2">
      <sharedItems containsSemiMixedTypes="0" containsString="0" containsNumber="1" minValue="7.4" maxValue="9.3000000000000007" count="20">
        <n v="9.3000000000000007"/>
        <n v="9.1999999999999993"/>
        <n v="9"/>
        <n v="8.9"/>
        <n v="8.8000000000000007"/>
        <n v="8.08"/>
        <n v="8.6999999999999993"/>
        <n v="8.6"/>
        <n v="8.5"/>
        <n v="8.4"/>
        <n v="8.3000000000000007"/>
        <n v="8.1999999999999993"/>
        <n v="8.1"/>
        <n v="8"/>
        <n v="7.9"/>
        <n v="7.8"/>
        <n v="7.7"/>
        <n v="7.6"/>
        <n v="7.5"/>
        <n v="7.4"/>
      </sharedItems>
    </cacheField>
    <cacheField name="Months (Release_year)" numFmtId="0" databaseField="0">
      <fieldGroup base="2">
        <rangePr groupBy="months" startDate="1937-12-03T00:00:00" endDate="2020-01-24T00:00:00"/>
        <groupItems count="14">
          <s v="&lt;3/12/1937"/>
          <s v="ene"/>
          <s v="feb"/>
          <s v="mar"/>
          <s v="abr"/>
          <s v="may"/>
          <s v="jun"/>
          <s v="jul"/>
          <s v="ago"/>
          <s v="sept"/>
          <s v="oct"/>
          <s v="nov"/>
          <s v="dic"/>
          <s v="&gt;24/1/2020"/>
        </groupItems>
      </fieldGroup>
    </cacheField>
    <cacheField name="Quarters (Release_year)" numFmtId="0" databaseField="0">
      <fieldGroup base="2">
        <rangePr groupBy="quarters" startDate="1937-12-03T00:00:00" endDate="2020-01-24T00:00:00"/>
        <groupItems count="6">
          <s v="&lt;3/12/1937"/>
          <s v="Qtr1"/>
          <s v="Qtr2"/>
          <s v="Qtr3"/>
          <s v="Qtr4"/>
          <s v="&gt;24/1/2020"/>
        </groupItems>
      </fieldGroup>
    </cacheField>
    <cacheField name="Years (Release_year)" numFmtId="0" databaseField="0">
      <fieldGroup base="2">
        <rangePr groupBy="years" startDate="1937-12-03T00:00:00" endDate="2020-01-24T00:00:00"/>
        <groupItems count="86">
          <s v="&lt;3/12/1937"/>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24/1/2020"/>
        </groupItems>
      </fieldGroup>
    </cacheField>
  </cacheFields>
  <extLst>
    <ext xmlns:x14="http://schemas.microsoft.com/office/spreadsheetml/2009/9/main" uri="{725AE2AE-9491-48be-B2B4-4EB974FC3084}">
      <x14:pivotCacheDefinition pivotCacheId="307995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The Shawshank Redemption"/>
    <x v="0"/>
    <x v="0"/>
    <n v="142"/>
    <x v="0"/>
    <x v="0"/>
    <x v="0"/>
    <x v="0"/>
    <n v="2278845"/>
    <x v="0"/>
  </r>
  <r>
    <x v="1"/>
    <s v="The Godfather"/>
    <x v="1"/>
    <x v="1"/>
    <n v="175"/>
    <x v="0"/>
    <x v="0"/>
    <x v="1"/>
    <x v="1"/>
    <n v="1572674"/>
    <x v="1"/>
  </r>
  <r>
    <x v="2"/>
    <s v="The Dark Knight"/>
    <x v="2"/>
    <x v="2"/>
    <n v="152"/>
    <x v="0"/>
    <x v="1"/>
    <x v="2"/>
    <x v="2"/>
    <n v="2241615"/>
    <x v="2"/>
  </r>
  <r>
    <x v="3"/>
    <s v="The Godfather: Part II"/>
    <x v="3"/>
    <x v="1"/>
    <n v="220"/>
    <x v="0"/>
    <x v="0"/>
    <x v="1"/>
    <x v="3"/>
    <n v="1098714"/>
    <x v="2"/>
  </r>
  <r>
    <x v="4"/>
    <s v="Pulp Fiction"/>
    <x v="4"/>
    <x v="1"/>
    <n v="149"/>
    <x v="0"/>
    <x v="0"/>
    <x v="3"/>
    <x v="4"/>
    <n v="1780147"/>
    <x v="3"/>
  </r>
  <r>
    <x v="5"/>
    <s v="The Lord of the Rings: The Return of the King"/>
    <x v="5"/>
    <x v="3"/>
    <n v="201"/>
    <x v="1"/>
    <x v="1"/>
    <x v="4"/>
    <x v="5"/>
    <n v="1604280"/>
    <x v="3"/>
  </r>
  <r>
    <x v="6"/>
    <s v="Schindler's List"/>
    <x v="6"/>
    <x v="4"/>
    <n v="196"/>
    <x v="0"/>
    <x v="0"/>
    <x v="5"/>
    <x v="6"/>
    <n v="1183248"/>
    <x v="3"/>
  </r>
  <r>
    <x v="7"/>
    <s v="12 Angry Men"/>
    <x v="7"/>
    <x v="1"/>
    <n v="96"/>
    <x v="0"/>
    <x v="2"/>
    <x v="6"/>
    <x v="7"/>
    <n v="668473"/>
    <x v="3"/>
  </r>
  <r>
    <x v="8"/>
    <s v="Inception"/>
    <x v="8"/>
    <x v="5"/>
    <n v="148"/>
    <x v="0"/>
    <x v="1"/>
    <x v="2"/>
    <x v="8"/>
    <n v="2002816"/>
    <x v="4"/>
  </r>
  <r>
    <x v="9"/>
    <s v="Fight Club"/>
    <x v="9"/>
    <x v="0"/>
    <n v="139"/>
    <x v="2"/>
    <x v="0"/>
    <x v="7"/>
    <x v="9"/>
    <n v="1807440"/>
    <x v="4"/>
  </r>
  <r>
    <x v="10"/>
    <s v="Forrest Gump"/>
    <x v="10"/>
    <x v="6"/>
    <n v="142"/>
    <x v="0"/>
    <x v="1"/>
    <x v="8"/>
    <x v="10"/>
    <n v="1755490"/>
    <x v="5"/>
  </r>
  <r>
    <x v="11"/>
    <s v="The Lord of the Rings: The Fellowship of the Ring"/>
    <x v="11"/>
    <x v="3"/>
    <n v="178"/>
    <x v="1"/>
    <x v="1"/>
    <x v="4"/>
    <x v="11"/>
    <n v="1619920"/>
    <x v="4"/>
  </r>
  <r>
    <x v="12"/>
    <s v="Il buono, il brutto, il cattivo"/>
    <x v="12"/>
    <x v="7"/>
    <n v="161"/>
    <x v="3"/>
    <x v="3"/>
    <x v="9"/>
    <x v="12"/>
    <n v="672499"/>
    <x v="4"/>
  </r>
  <r>
    <x v="13"/>
    <s v="The Matrix"/>
    <x v="13"/>
    <x v="8"/>
    <n v="136"/>
    <x v="0"/>
    <x v="0"/>
    <x v="10"/>
    <x v="13"/>
    <n v="1632315"/>
    <x v="6"/>
  </r>
  <r>
    <x v="14"/>
    <s v="The Lord of the Rings: The Two Towers"/>
    <x v="14"/>
    <x v="3"/>
    <n v="179"/>
    <x v="1"/>
    <x v="1"/>
    <x v="4"/>
    <x v="14"/>
    <n v="1449778"/>
    <x v="6"/>
  </r>
  <r>
    <x v="15"/>
    <s v="Star Wars: Episode V - The Empire Strikes Back"/>
    <x v="15"/>
    <x v="9"/>
    <n v="124"/>
    <x v="0"/>
    <x v="4"/>
    <x v="11"/>
    <x v="15"/>
    <n v="1132073"/>
    <x v="6"/>
  </r>
  <r>
    <x v="16"/>
    <s v="Goodfellas"/>
    <x v="16"/>
    <x v="10"/>
    <n v="146"/>
    <x v="0"/>
    <x v="0"/>
    <x v="12"/>
    <x v="16"/>
    <n v="991505"/>
    <x v="6"/>
  </r>
  <r>
    <x v="17"/>
    <s v="One Flew Over the Cuckoo's Nest"/>
    <x v="17"/>
    <x v="0"/>
    <n v="138"/>
    <x v="0"/>
    <x v="0"/>
    <x v="13"/>
    <x v="17"/>
    <n v="891071"/>
    <x v="6"/>
  </r>
  <r>
    <x v="18"/>
    <s v="Interstellar"/>
    <x v="18"/>
    <x v="11"/>
    <n v="169"/>
    <x v="0"/>
    <x v="1"/>
    <x v="2"/>
    <x v="18"/>
    <n v="1449256"/>
    <x v="7"/>
  </r>
  <r>
    <x v="19"/>
    <s v="Se7en"/>
    <x v="19"/>
    <x v="12"/>
    <n v="127"/>
    <x v="0"/>
    <x v="0"/>
    <x v="7"/>
    <x v="19"/>
    <n v="1402015"/>
    <x v="7"/>
  </r>
  <r>
    <x v="20"/>
    <s v="The Silence of the Lambs"/>
    <x v="20"/>
    <x v="13"/>
    <n v="118"/>
    <x v="0"/>
    <x v="0"/>
    <x v="14"/>
    <x v="20"/>
    <n v="1234134"/>
    <x v="7"/>
  </r>
  <r>
    <x v="21"/>
    <s v="Star Wars"/>
    <x v="21"/>
    <x v="9"/>
    <n v="121"/>
    <x v="0"/>
    <x v="4"/>
    <x v="15"/>
    <x v="21"/>
    <n v="1204107"/>
    <x v="7"/>
  </r>
  <r>
    <x v="22"/>
    <s v="Saving Private Ryan"/>
    <x v="22"/>
    <x v="14"/>
    <n v="169"/>
    <x v="0"/>
    <x v="0"/>
    <x v="5"/>
    <x v="22"/>
    <n v="1203825"/>
    <x v="7"/>
  </r>
  <r>
    <x v="23"/>
    <s v="The Green Mile"/>
    <x v="23"/>
    <x v="15"/>
    <n v="189"/>
    <x v="0"/>
    <x v="0"/>
    <x v="0"/>
    <x v="23"/>
    <n v="1112336"/>
    <x v="7"/>
  </r>
  <r>
    <x v="24"/>
    <s v="Cidade de Deus"/>
    <x v="24"/>
    <x v="1"/>
    <n v="130"/>
    <x v="4"/>
    <x v="0"/>
    <x v="16"/>
    <x v="24"/>
    <n v="685856"/>
    <x v="7"/>
  </r>
  <r>
    <x v="25"/>
    <s v="Sen to Chihiro no kamikakushi"/>
    <x v="25"/>
    <x v="16"/>
    <n v="125"/>
    <x v="5"/>
    <x v="4"/>
    <x v="17"/>
    <x v="25"/>
    <n v="626693"/>
    <x v="7"/>
  </r>
  <r>
    <x v="26"/>
    <s v="La vita B9 bella"/>
    <x v="26"/>
    <x v="17"/>
    <n v="116"/>
    <x v="3"/>
    <x v="2"/>
    <x v="18"/>
    <x v="26"/>
    <n v="605648"/>
    <x v="7"/>
  </r>
  <r>
    <x v="27"/>
    <s v="Gisaengchung"/>
    <x v="27"/>
    <x v="18"/>
    <n v="132"/>
    <x v="6"/>
    <x v="2"/>
    <x v="19"/>
    <x v="27"/>
    <n v="470931"/>
    <x v="7"/>
  </r>
  <r>
    <x v="28"/>
    <s v="It's a Wonderful Life"/>
    <x v="28"/>
    <x v="19"/>
    <n v="130"/>
    <x v="0"/>
    <x v="4"/>
    <x v="20"/>
    <x v="28"/>
    <n v="388310"/>
    <x v="7"/>
  </r>
  <r>
    <x v="29"/>
    <s v="Shichinin no samurai"/>
    <x v="29"/>
    <x v="3"/>
    <n v="207"/>
    <x v="5"/>
    <x v="2"/>
    <x v="21"/>
    <x v="29"/>
    <n v="307958"/>
    <x v="7"/>
  </r>
  <r>
    <x v="30"/>
    <s v="Gladiator"/>
    <x v="30"/>
    <x v="3"/>
    <n v="155"/>
    <x v="0"/>
    <x v="0"/>
    <x v="22"/>
    <x v="30"/>
    <n v="1308193"/>
    <x v="8"/>
  </r>
  <r>
    <x v="31"/>
    <s v="The Departed"/>
    <x v="31"/>
    <x v="13"/>
    <n v="151"/>
    <x v="0"/>
    <x v="0"/>
    <x v="12"/>
    <x v="31"/>
    <n v="1159703"/>
    <x v="8"/>
  </r>
  <r>
    <x v="32"/>
    <s v="The Prestige"/>
    <x v="32"/>
    <x v="20"/>
    <n v="130"/>
    <x v="2"/>
    <x v="1"/>
    <x v="2"/>
    <x v="32"/>
    <n v="1155723"/>
    <x v="8"/>
  </r>
  <r>
    <x v="33"/>
    <s v="Back to the Future"/>
    <x v="33"/>
    <x v="21"/>
    <n v="116"/>
    <x v="0"/>
    <x v="4"/>
    <x v="8"/>
    <x v="33"/>
    <n v="1027330"/>
    <x v="8"/>
  </r>
  <r>
    <x v="34"/>
    <s v="American History X"/>
    <x v="34"/>
    <x v="0"/>
    <n v="119"/>
    <x v="0"/>
    <x v="0"/>
    <x v="23"/>
    <x v="34"/>
    <n v="1014218"/>
    <x v="8"/>
  </r>
  <r>
    <x v="35"/>
    <s v="LÃ©on"/>
    <x v="35"/>
    <x v="2"/>
    <n v="110"/>
    <x v="7"/>
    <x v="2"/>
    <x v="24"/>
    <x v="35"/>
    <n v="1007598"/>
    <x v="8"/>
  </r>
  <r>
    <x v="36"/>
    <s v="Terminator 2: Judgment Day"/>
    <x v="36"/>
    <x v="8"/>
    <n v="137"/>
    <x v="0"/>
    <x v="0"/>
    <x v="25"/>
    <x v="36"/>
    <n v="974970"/>
    <x v="9"/>
  </r>
  <r>
    <x v="37"/>
    <s v="The Usual Suspects"/>
    <x v="37"/>
    <x v="22"/>
    <n v="106"/>
    <x v="0"/>
    <x v="0"/>
    <x v="26"/>
    <x v="37"/>
    <n v="968947"/>
    <x v="9"/>
  </r>
  <r>
    <x v="38"/>
    <s v="The Lion King"/>
    <x v="38"/>
    <x v="23"/>
    <n v="88"/>
    <x v="0"/>
    <x v="5"/>
    <x v="27"/>
    <x v="38"/>
    <n v="917248"/>
    <x v="9"/>
  </r>
  <r>
    <x v="39"/>
    <s v="Joker"/>
    <x v="39"/>
    <x v="13"/>
    <n v="122"/>
    <x v="0"/>
    <x v="2"/>
    <x v="28"/>
    <x v="39"/>
    <n v="855097"/>
    <x v="9"/>
  </r>
  <r>
    <x v="40"/>
    <s v="Intouchables"/>
    <x v="40"/>
    <x v="24"/>
    <n v="112"/>
    <x v="7"/>
    <x v="2"/>
    <x v="29"/>
    <x v="40"/>
    <n v="736691"/>
    <x v="9"/>
  </r>
  <r>
    <x v="41"/>
    <s v="The Pianist"/>
    <x v="41"/>
    <x v="25"/>
    <n v="150"/>
    <x v="2"/>
    <x v="0"/>
    <x v="30"/>
    <x v="41"/>
    <n v="707942"/>
    <x v="9"/>
  </r>
  <r>
    <x v="42"/>
    <s v="Whiplash"/>
    <x v="42"/>
    <x v="26"/>
    <n v="106"/>
    <x v="0"/>
    <x v="0"/>
    <x v="31"/>
    <x v="42"/>
    <n v="690732"/>
    <x v="9"/>
  </r>
  <r>
    <x v="43"/>
    <s v="Psycho"/>
    <x v="43"/>
    <x v="27"/>
    <n v="109"/>
    <x v="0"/>
    <x v="0"/>
    <x v="32"/>
    <x v="43"/>
    <n v="586765"/>
    <x v="10"/>
  </r>
  <r>
    <x v="44"/>
    <s v="Casablanca"/>
    <x v="44"/>
    <x v="28"/>
    <n v="102"/>
    <x v="0"/>
    <x v="4"/>
    <x v="33"/>
    <x v="44"/>
    <n v="509953"/>
    <x v="10"/>
  </r>
  <r>
    <x v="45"/>
    <s v="C'era una volta il West"/>
    <x v="45"/>
    <x v="7"/>
    <n v="165"/>
    <x v="3"/>
    <x v="1"/>
    <x v="9"/>
    <x v="45"/>
    <n v="295220"/>
    <x v="10"/>
  </r>
  <r>
    <x v="46"/>
    <s v="Hotaru no haka"/>
    <x v="46"/>
    <x v="29"/>
    <n v="89"/>
    <x v="5"/>
    <x v="2"/>
    <x v="34"/>
    <x v="46"/>
    <n v="225438"/>
    <x v="10"/>
  </r>
  <r>
    <x v="47"/>
    <s v="Nuovo Cinema Paradiso"/>
    <x v="47"/>
    <x v="0"/>
    <n v="155"/>
    <x v="3"/>
    <x v="2"/>
    <x v="35"/>
    <x v="47"/>
    <n v="223050"/>
    <x v="10"/>
  </r>
  <r>
    <x v="48"/>
    <s v="Modern Times"/>
    <x v="48"/>
    <x v="30"/>
    <n v="87"/>
    <x v="0"/>
    <x v="5"/>
    <x v="36"/>
    <x v="48"/>
    <n v="211250"/>
    <x v="10"/>
  </r>
  <r>
    <x v="49"/>
    <s v="The Dark Knight Rises"/>
    <x v="49"/>
    <x v="31"/>
    <n v="164"/>
    <x v="2"/>
    <x v="1"/>
    <x v="2"/>
    <x v="49"/>
    <n v="1480582"/>
    <x v="10"/>
  </r>
  <r>
    <x v="50"/>
    <s v="Django Unchained"/>
    <x v="50"/>
    <x v="32"/>
    <n v="165"/>
    <x v="0"/>
    <x v="0"/>
    <x v="3"/>
    <x v="50"/>
    <n v="1317856"/>
    <x v="10"/>
  </r>
  <r>
    <x v="51"/>
    <s v="Memento"/>
    <x v="51"/>
    <x v="33"/>
    <n v="113"/>
    <x v="0"/>
    <x v="0"/>
    <x v="2"/>
    <x v="51"/>
    <n v="1098879"/>
    <x v="11"/>
  </r>
  <r>
    <x v="52"/>
    <s v="WALLÂ·E"/>
    <x v="52"/>
    <x v="16"/>
    <n v="98"/>
    <x v="0"/>
    <x v="5"/>
    <x v="37"/>
    <x v="52"/>
    <n v="974734"/>
    <x v="11"/>
  </r>
  <r>
    <x v="53"/>
    <s v="The Shining"/>
    <x v="53"/>
    <x v="34"/>
    <n v="146"/>
    <x v="2"/>
    <x v="0"/>
    <x v="38"/>
    <x v="53"/>
    <n v="869480"/>
    <x v="11"/>
  </r>
  <r>
    <x v="54"/>
    <s v="Raiders of the Lost Ark"/>
    <x v="54"/>
    <x v="31"/>
    <n v="115"/>
    <x v="0"/>
    <x v="4"/>
    <x v="5"/>
    <x v="54"/>
    <n v="865510"/>
    <x v="11"/>
  </r>
  <r>
    <x v="55"/>
    <s v="Avengers: Infinity War"/>
    <x v="55"/>
    <x v="5"/>
    <n v="149"/>
    <x v="0"/>
    <x v="2"/>
    <x v="39"/>
    <x v="55"/>
    <n v="796486"/>
    <x v="11"/>
  </r>
  <r>
    <x v="56"/>
    <s v="Alien"/>
    <x v="56"/>
    <x v="35"/>
    <n v="117"/>
    <x v="2"/>
    <x v="0"/>
    <x v="22"/>
    <x v="56"/>
    <n v="768874"/>
    <x v="11"/>
  </r>
  <r>
    <x v="57"/>
    <s v="Avengers: Endgame"/>
    <x v="57"/>
    <x v="3"/>
    <n v="181"/>
    <x v="0"/>
    <x v="2"/>
    <x v="39"/>
    <x v="57"/>
    <n v="754786"/>
    <x v="11"/>
  </r>
  <r>
    <x v="58"/>
    <s v="Apocalypse Now"/>
    <x v="58"/>
    <x v="36"/>
    <n v="147"/>
    <x v="0"/>
    <x v="0"/>
    <x v="1"/>
    <x v="58"/>
    <n v="591251"/>
    <x v="11"/>
  </r>
  <r>
    <x v="59"/>
    <s v="Oldeuboi"/>
    <x v="59"/>
    <x v="37"/>
    <n v="120"/>
    <x v="6"/>
    <x v="0"/>
    <x v="40"/>
    <x v="59"/>
    <n v="501082"/>
    <x v="12"/>
  </r>
  <r>
    <x v="60"/>
    <s v="Dr. Strangelove or: How I Learned to Stop Worrying and Love the Bomb"/>
    <x v="60"/>
    <x v="38"/>
    <n v="95"/>
    <x v="2"/>
    <x v="4"/>
    <x v="38"/>
    <x v="60"/>
    <n v="441115"/>
    <x v="12"/>
  </r>
  <r>
    <x v="61"/>
    <s v="Rear Window"/>
    <x v="61"/>
    <x v="33"/>
    <n v="112"/>
    <x v="0"/>
    <x v="2"/>
    <x v="32"/>
    <x v="61"/>
    <n v="432390"/>
    <x v="12"/>
  </r>
  <r>
    <x v="62"/>
    <s v="Coco"/>
    <x v="62"/>
    <x v="16"/>
    <n v="105"/>
    <x v="0"/>
    <x v="2"/>
    <x v="41"/>
    <x v="62"/>
    <n v="352455"/>
    <x v="12"/>
  </r>
  <r>
    <x v="63"/>
    <s v="Das Leben der Anderen"/>
    <x v="63"/>
    <x v="39"/>
    <n v="137"/>
    <x v="8"/>
    <x v="0"/>
    <x v="42"/>
    <x v="63"/>
    <n v="349642"/>
    <x v="12"/>
  </r>
  <r>
    <x v="64"/>
    <s v="Spider-Man: Into the Spider-Verse"/>
    <x v="64"/>
    <x v="40"/>
    <n v="117"/>
    <x v="0"/>
    <x v="2"/>
    <x v="43"/>
    <x v="64"/>
    <n v="335892"/>
    <x v="12"/>
  </r>
  <r>
    <x v="65"/>
    <s v="3 Idiots"/>
    <x v="65"/>
    <x v="41"/>
    <n v="170"/>
    <x v="9"/>
    <x v="2"/>
    <x v="44"/>
    <x v="65"/>
    <n v="332217"/>
    <x v="12"/>
  </r>
  <r>
    <x v="66"/>
    <s v="Mononoke-hime"/>
    <x v="30"/>
    <x v="42"/>
    <n v="134"/>
    <x v="5"/>
    <x v="1"/>
    <x v="17"/>
    <x v="66"/>
    <n v="331045"/>
    <x v="13"/>
  </r>
  <r>
    <x v="67"/>
    <s v="Once Upon a Time in America"/>
    <x v="66"/>
    <x v="1"/>
    <n v="229"/>
    <x v="0"/>
    <x v="0"/>
    <x v="9"/>
    <x v="67"/>
    <n v="302317"/>
    <x v="13"/>
  </r>
  <r>
    <x v="68"/>
    <s v="The Great Dictator"/>
    <x v="67"/>
    <x v="43"/>
    <n v="125"/>
    <x v="0"/>
    <x v="2"/>
    <x v="36"/>
    <x v="68"/>
    <n v="197381"/>
    <x v="13"/>
  </r>
  <r>
    <x v="69"/>
    <s v="Sunset Blvd."/>
    <x v="68"/>
    <x v="44"/>
    <n v="110"/>
    <x v="0"/>
    <x v="2"/>
    <x v="45"/>
    <x v="69"/>
    <n v="195789"/>
    <x v="13"/>
  </r>
  <r>
    <x v="70"/>
    <s v="Inglourious Basterds"/>
    <x v="69"/>
    <x v="45"/>
    <n v="153"/>
    <x v="8"/>
    <x v="0"/>
    <x v="3"/>
    <x v="70"/>
    <n v="1229958"/>
    <x v="13"/>
  </r>
  <r>
    <x v="71"/>
    <s v="American Beauty"/>
    <x v="70"/>
    <x v="0"/>
    <n v="122"/>
    <x v="0"/>
    <x v="0"/>
    <x v="46"/>
    <x v="71"/>
    <n v="1049009"/>
    <x v="13"/>
  </r>
  <r>
    <x v="72"/>
    <s v="Braveheart"/>
    <x v="71"/>
    <x v="4"/>
    <n v="178"/>
    <x v="0"/>
    <x v="0"/>
    <x v="47"/>
    <x v="72"/>
    <n v="941683"/>
    <x v="14"/>
  </r>
  <r>
    <x v="73"/>
    <s v="Star Wars: Episode VI - Return of the Jedi"/>
    <x v="72"/>
    <x v="9"/>
    <n v="131"/>
    <x v="0"/>
    <x v="4"/>
    <x v="48"/>
    <x v="73"/>
    <n v="928036"/>
    <x v="14"/>
  </r>
  <r>
    <x v="74"/>
    <s v="Reservoir Dogs"/>
    <x v="73"/>
    <x v="13"/>
    <n v="99"/>
    <x v="0"/>
    <x v="0"/>
    <x v="3"/>
    <x v="74"/>
    <n v="896551"/>
    <x v="14"/>
  </r>
  <r>
    <x v="75"/>
    <s v="Eternal Sunshine of the Spotless Mind"/>
    <x v="74"/>
    <x v="46"/>
    <n v="108"/>
    <x v="0"/>
    <x v="0"/>
    <x v="49"/>
    <x v="75"/>
    <n v="889875"/>
    <x v="14"/>
  </r>
  <r>
    <x v="76"/>
    <s v="Toy Story"/>
    <x v="75"/>
    <x v="47"/>
    <n v="81"/>
    <x v="0"/>
    <x v="5"/>
    <x v="50"/>
    <x v="76"/>
    <n v="864461"/>
    <x v="14"/>
  </r>
  <r>
    <x v="77"/>
    <s v="Good Will Hunting"/>
    <x v="76"/>
    <x v="6"/>
    <n v="126"/>
    <x v="0"/>
    <x v="0"/>
    <x v="51"/>
    <x v="77"/>
    <n v="837379"/>
    <x v="15"/>
  </r>
  <r>
    <x v="78"/>
    <s v="Snatch"/>
    <x v="77"/>
    <x v="48"/>
    <n v="104"/>
    <x v="2"/>
    <x v="0"/>
    <x v="52"/>
    <x v="78"/>
    <n v="766589"/>
    <x v="15"/>
  </r>
  <r>
    <x v="79"/>
    <s v="Requiem for a Dream"/>
    <x v="78"/>
    <x v="0"/>
    <n v="102"/>
    <x v="0"/>
    <x v="0"/>
    <x v="53"/>
    <x v="79"/>
    <n v="748291"/>
    <x v="15"/>
  </r>
  <r>
    <x v="80"/>
    <s v="A Clockwork Orange"/>
    <x v="79"/>
    <x v="49"/>
    <n v="136"/>
    <x v="2"/>
    <x v="2"/>
    <x v="38"/>
    <x v="80"/>
    <n v="740301"/>
    <x v="15"/>
  </r>
  <r>
    <x v="81"/>
    <s v="Toy Story 3"/>
    <x v="80"/>
    <x v="47"/>
    <n v="103"/>
    <x v="0"/>
    <x v="5"/>
    <x v="54"/>
    <x v="81"/>
    <n v="739717"/>
    <x v="15"/>
  </r>
  <r>
    <x v="82"/>
    <s v="Scarface"/>
    <x v="81"/>
    <x v="1"/>
    <n v="170"/>
    <x v="0"/>
    <x v="0"/>
    <x v="55"/>
    <x v="82"/>
    <n v="721343"/>
    <x v="15"/>
  </r>
  <r>
    <x v="83"/>
    <s v="Taxi Driver"/>
    <x v="82"/>
    <x v="1"/>
    <n v="114"/>
    <x v="0"/>
    <x v="0"/>
    <x v="12"/>
    <x v="83"/>
    <n v="703264"/>
    <x v="16"/>
  </r>
  <r>
    <x v="84"/>
    <s v="Le fabuleux destin d'AmÃ©lie Poulain"/>
    <x v="83"/>
    <x v="50"/>
    <n v="122"/>
    <x v="7"/>
    <x v="0"/>
    <x v="56"/>
    <x v="84"/>
    <n v="690480"/>
    <x v="16"/>
  </r>
  <r>
    <x v="85"/>
    <s v="Full Metal Jacket"/>
    <x v="84"/>
    <x v="14"/>
    <n v="116"/>
    <x v="2"/>
    <x v="2"/>
    <x v="38"/>
    <x v="85"/>
    <n v="658175"/>
    <x v="16"/>
  </r>
  <r>
    <x v="86"/>
    <s v="Aliens"/>
    <x v="85"/>
    <x v="5"/>
    <n v="137"/>
    <x v="0"/>
    <x v="0"/>
    <x v="25"/>
    <x v="86"/>
    <n v="639500"/>
    <x v="16"/>
  </r>
  <r>
    <x v="87"/>
    <s v="2001: A Space Odyssey"/>
    <x v="86"/>
    <x v="51"/>
    <n v="149"/>
    <x v="2"/>
    <x v="5"/>
    <x v="38"/>
    <x v="87"/>
    <n v="587866"/>
    <x v="17"/>
  </r>
  <r>
    <x v="88"/>
    <s v="Citizen Kane"/>
    <x v="87"/>
    <x v="52"/>
    <n v="119"/>
    <x v="0"/>
    <x v="2"/>
    <x v="57"/>
    <x v="88"/>
    <n v="389322"/>
    <x v="17"/>
  </r>
  <r>
    <x v="89"/>
    <n v="1917"/>
    <x v="88"/>
    <x v="14"/>
    <n v="119"/>
    <x v="0"/>
    <x v="2"/>
    <x v="46"/>
    <x v="89"/>
    <n v="362897"/>
    <x v="17"/>
  </r>
  <r>
    <x v="90"/>
    <s v="Amadeus"/>
    <x v="89"/>
    <x v="4"/>
    <n v="160"/>
    <x v="0"/>
    <x v="0"/>
    <x v="13"/>
    <x v="90"/>
    <n v="361028"/>
    <x v="17"/>
  </r>
  <r>
    <x v="91"/>
    <s v="Vertigo"/>
    <x v="90"/>
    <x v="53"/>
    <n v="128"/>
    <x v="0"/>
    <x v="2"/>
    <x v="32"/>
    <x v="91"/>
    <n v="352786"/>
    <x v="18"/>
  </r>
  <r>
    <x v="92"/>
    <s v="North by Northwest"/>
    <x v="91"/>
    <x v="54"/>
    <n v="136"/>
    <x v="0"/>
    <x v="2"/>
    <x v="32"/>
    <x v="92"/>
    <n v="291628"/>
    <x v="18"/>
  </r>
  <r>
    <x v="93"/>
    <s v="Jagten"/>
    <x v="92"/>
    <x v="0"/>
    <n v="115"/>
    <x v="10"/>
    <x v="0"/>
    <x v="58"/>
    <x v="93"/>
    <n v="269616"/>
    <x v="18"/>
  </r>
  <r>
    <x v="94"/>
    <s v="Lawrence of Arabia"/>
    <x v="93"/>
    <x v="55"/>
    <n v="228"/>
    <x v="2"/>
    <x v="4"/>
    <x v="59"/>
    <x v="94"/>
    <n v="261504"/>
    <x v="18"/>
  </r>
  <r>
    <x v="95"/>
    <s v="The Sting"/>
    <x v="94"/>
    <x v="56"/>
    <n v="129"/>
    <x v="0"/>
    <x v="4"/>
    <x v="60"/>
    <x v="95"/>
    <n v="236285"/>
    <x v="18"/>
  </r>
  <r>
    <x v="96"/>
    <s v="Das Boot"/>
    <x v="95"/>
    <x v="57"/>
    <n v="149"/>
    <x v="11"/>
    <x v="0"/>
    <x v="61"/>
    <x v="96"/>
    <n v="226427"/>
    <x v="18"/>
  </r>
  <r>
    <x v="97"/>
    <s v="Per qualche dollaro in piÃ¹"/>
    <x v="96"/>
    <x v="7"/>
    <n v="132"/>
    <x v="3"/>
    <x v="2"/>
    <x v="9"/>
    <x v="97"/>
    <n v="226039"/>
    <x v="19"/>
  </r>
  <r>
    <x v="98"/>
    <s v="Jodaeiye Nader az Simin"/>
    <x v="97"/>
    <x v="0"/>
    <n v="123"/>
    <x v="12"/>
    <x v="1"/>
    <x v="62"/>
    <x v="98"/>
    <n v="214165"/>
    <x v="19"/>
  </r>
  <r>
    <x v="99"/>
    <s v="Singin' in the Rain"/>
    <x v="98"/>
    <x v="58"/>
    <n v="103"/>
    <x v="0"/>
    <x v="2"/>
    <x v="63"/>
    <x v="99"/>
    <n v="213152"/>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B7A384-8F1B-4517-9E78-3BCB5E6DBECB}" name="PivotTable1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5:V11" firstHeaderRow="1" firstDataRow="1" firstDataCol="1" rowPageCount="1" colPageCount="1"/>
  <pivotFields count="14">
    <pivotField showAll="0"/>
    <pivotField showAll="0"/>
    <pivotField showAll="0">
      <items count="100">
        <item x="48"/>
        <item x="67"/>
        <item x="44"/>
        <item x="28"/>
        <item x="87"/>
        <item x="68"/>
        <item x="98"/>
        <item x="61"/>
        <item x="29"/>
        <item x="7"/>
        <item x="90"/>
        <item x="91"/>
        <item x="43"/>
        <item x="93"/>
        <item x="60"/>
        <item x="96"/>
        <item x="12"/>
        <item x="86"/>
        <item x="45"/>
        <item x="79"/>
        <item x="1"/>
        <item x="94"/>
        <item x="3"/>
        <item x="82"/>
        <item x="17"/>
        <item x="21"/>
        <item x="56"/>
        <item x="58"/>
        <item x="15"/>
        <item x="53"/>
        <item x="54"/>
        <item x="95"/>
        <item x="81"/>
        <item x="72"/>
        <item x="66"/>
        <item x="89"/>
        <item x="33"/>
        <item x="85"/>
        <item x="84"/>
        <item x="47"/>
        <item x="16"/>
        <item x="20"/>
        <item x="36"/>
        <item x="73"/>
        <item x="10"/>
        <item x="4"/>
        <item x="6"/>
        <item x="38"/>
        <item x="71"/>
        <item x="35"/>
        <item x="0"/>
        <item x="37"/>
        <item x="19"/>
        <item x="75"/>
        <item x="26"/>
        <item x="76"/>
        <item x="22"/>
        <item x="13"/>
        <item x="34"/>
        <item x="9"/>
        <item x="70"/>
        <item x="23"/>
        <item x="30"/>
        <item x="78"/>
        <item x="51"/>
        <item x="77"/>
        <item x="11"/>
        <item x="83"/>
        <item x="41"/>
        <item x="14"/>
        <item x="25"/>
        <item x="24"/>
        <item x="5"/>
        <item x="74"/>
        <item x="59"/>
        <item x="31"/>
        <item x="32"/>
        <item x="63"/>
        <item x="2"/>
        <item x="52"/>
        <item x="69"/>
        <item x="65"/>
        <item x="80"/>
        <item x="8"/>
        <item x="97"/>
        <item x="40"/>
        <item x="49"/>
        <item x="92"/>
        <item x="50"/>
        <item x="18"/>
        <item x="46"/>
        <item x="42"/>
        <item x="62"/>
        <item x="55"/>
        <item x="64"/>
        <item x="39"/>
        <item x="57"/>
        <item x="27"/>
        <item x="88"/>
        <item t="default"/>
      </items>
    </pivotField>
    <pivotField showAll="0"/>
    <pivotField showAll="0"/>
    <pivotField showAll="0"/>
    <pivotField showAll="0"/>
    <pivotField axis="axisRow" showAll="0">
      <items count="65">
        <item x="21"/>
        <item x="32"/>
        <item x="37"/>
        <item x="39"/>
        <item x="62"/>
        <item x="45"/>
        <item x="43"/>
        <item x="19"/>
        <item x="55"/>
        <item x="26"/>
        <item x="40"/>
        <item x="36"/>
        <item x="2"/>
        <item x="31"/>
        <item x="53"/>
        <item x="7"/>
        <item x="59"/>
        <item x="16"/>
        <item x="42"/>
        <item x="1"/>
        <item x="20"/>
        <item x="0"/>
        <item x="15"/>
        <item x="60"/>
        <item x="35"/>
        <item x="51"/>
        <item x="52"/>
        <item x="17"/>
        <item x="11"/>
        <item x="34"/>
        <item x="25"/>
        <item x="56"/>
        <item x="50"/>
        <item x="14"/>
        <item x="10"/>
        <item x="54"/>
        <item x="41"/>
        <item x="24"/>
        <item x="12"/>
        <item x="47"/>
        <item x="33"/>
        <item x="49"/>
        <item x="13"/>
        <item x="29"/>
        <item x="57"/>
        <item x="4"/>
        <item x="3"/>
        <item x="44"/>
        <item x="48"/>
        <item x="22"/>
        <item x="8"/>
        <item x="18"/>
        <item x="27"/>
        <item x="30"/>
        <item x="46"/>
        <item x="9"/>
        <item x="6"/>
        <item x="63"/>
        <item x="38"/>
        <item x="5"/>
        <item x="58"/>
        <item x="28"/>
        <item x="23"/>
        <item x="61"/>
        <item t="default"/>
      </items>
    </pivotField>
    <pivotField axis="axisPage" dataField="1" numFmtId="44" multipleItemSelectionAllowed="1" showAll="0">
      <items count="101">
        <item h="1" x="7"/>
        <item h="1" x="92"/>
        <item h="1" x="45"/>
        <item h="1" x="69"/>
        <item h="1" x="29"/>
        <item h="1" x="48"/>
        <item h="1" x="46"/>
        <item h="1" x="68"/>
        <item h="1" x="88"/>
        <item h="1" x="99"/>
        <item h="1" x="74"/>
        <item h="1" x="44"/>
        <item h="1" x="67"/>
        <item h="1" x="28"/>
        <item h="1" x="79"/>
        <item h="1" x="91"/>
        <item h="1" x="60"/>
        <item h="1" x="96"/>
        <item h="1" x="47"/>
        <item h="1" x="97"/>
        <item h="1" x="59"/>
        <item h="1" x="93"/>
        <item h="1" x="35"/>
        <item h="1" x="98"/>
        <item h="1" x="37"/>
        <item h="1" x="34"/>
        <item h="1" x="12"/>
        <item h="1" x="80"/>
        <item h="1" x="83"/>
        <item h="1" x="0"/>
        <item h="1" x="24"/>
        <item h="1" x="43"/>
        <item h="1" x="61"/>
        <item h="1" x="51"/>
        <item h="1" x="94"/>
        <item h="1" x="85"/>
        <item h="1" x="53"/>
        <item h="1" x="16"/>
        <item h="1" x="42"/>
        <item h="1" x="90"/>
        <item h="1" x="65"/>
        <item h="1" x="82"/>
        <item h="1" x="87"/>
        <item h="1" x="75"/>
        <item h="1" x="63"/>
        <item h="1" x="78"/>
        <item h="1" x="58"/>
        <item h="1" x="9"/>
        <item h="1" x="56"/>
        <item h="1" x="17"/>
        <item h="1" x="32"/>
        <item h="1" x="41"/>
        <item h="1" x="86"/>
        <item h="1" x="95"/>
        <item h="1" x="66"/>
        <item h="1" x="84"/>
        <item h="1" x="72"/>
        <item h="1" x="4"/>
        <item h="1" x="77"/>
        <item h="1" x="26"/>
        <item h="1" x="1"/>
        <item h="1" x="27"/>
        <item h="1" x="20"/>
        <item h="1" x="23"/>
        <item h="1" x="31"/>
        <item h="1" x="70"/>
        <item h="1" x="6"/>
        <item h="1" x="19"/>
        <item h="1" x="25"/>
        <item h="1" x="71"/>
        <item h="1" x="64"/>
        <item h="1" x="89"/>
        <item h="1" x="33"/>
        <item h="1" x="54"/>
        <item h="1" x="76"/>
        <item h="1" x="3"/>
        <item h="1" x="50"/>
        <item h="1" x="40"/>
        <item h="1" x="30"/>
        <item h="1" x="13"/>
        <item h="1" x="73"/>
        <item h="1" x="22"/>
        <item h="1" x="36"/>
        <item h="1" x="52"/>
        <item h="1" x="15"/>
        <item h="1" x="10"/>
        <item h="1" x="18"/>
        <item h="1" x="21"/>
        <item h="1" x="62"/>
        <item h="1" x="8"/>
        <item h="1" x="11"/>
        <item h="1" x="14"/>
        <item h="1" x="38"/>
        <item h="1" x="2"/>
        <item x="81"/>
        <item x="39"/>
        <item x="49"/>
        <item x="5"/>
        <item x="55"/>
        <item x="57"/>
        <item t="default"/>
      </items>
    </pivotField>
    <pivotField numFmtId="3" showAll="0"/>
    <pivotField numFmtId="2" showAll="0"/>
    <pivotField showAll="0" defaultSubtotal="0"/>
    <pivotField showAll="0" defaultSubtotal="0"/>
    <pivotField showAll="0" defaultSubtota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s>
  <rowFields count="1">
    <field x="7"/>
  </rowFields>
  <rowItems count="6">
    <i>
      <x v="3"/>
    </i>
    <i>
      <x v="12"/>
    </i>
    <i>
      <x v="35"/>
    </i>
    <i>
      <x v="45"/>
    </i>
    <i>
      <x v="61"/>
    </i>
    <i t="grand">
      <x/>
    </i>
  </rowItems>
  <colItems count="1">
    <i/>
  </colItems>
  <pageFields count="1">
    <pageField fld="8" hier="-1"/>
  </pageFields>
  <dataFields count="1">
    <dataField name="Sum of Income" fld="8" baseField="0" baseItem="0" numFmtId="4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907083-3038-4632-9629-7B2AF74A101D}"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R3:S8" firstHeaderRow="1" firstDataRow="1" firstDataCol="1"/>
  <pivotFields count="14">
    <pivotField showAll="0"/>
    <pivotField showAll="0"/>
    <pivotField showAll="0">
      <items count="100">
        <item x="48"/>
        <item x="67"/>
        <item x="44"/>
        <item x="28"/>
        <item x="87"/>
        <item x="68"/>
        <item x="98"/>
        <item x="61"/>
        <item x="29"/>
        <item x="7"/>
        <item x="90"/>
        <item x="91"/>
        <item x="43"/>
        <item x="93"/>
        <item x="60"/>
        <item x="96"/>
        <item x="12"/>
        <item x="86"/>
        <item x="45"/>
        <item x="79"/>
        <item x="1"/>
        <item x="94"/>
        <item x="3"/>
        <item x="82"/>
        <item x="17"/>
        <item x="21"/>
        <item x="56"/>
        <item x="58"/>
        <item x="15"/>
        <item x="53"/>
        <item x="54"/>
        <item x="95"/>
        <item x="81"/>
        <item x="72"/>
        <item x="66"/>
        <item x="89"/>
        <item x="33"/>
        <item x="85"/>
        <item x="84"/>
        <item x="47"/>
        <item x="16"/>
        <item x="20"/>
        <item x="36"/>
        <item x="73"/>
        <item x="10"/>
        <item x="4"/>
        <item x="6"/>
        <item x="38"/>
        <item x="71"/>
        <item x="35"/>
        <item x="0"/>
        <item x="37"/>
        <item x="19"/>
        <item x="75"/>
        <item x="26"/>
        <item x="76"/>
        <item x="22"/>
        <item x="13"/>
        <item x="34"/>
        <item x="9"/>
        <item x="70"/>
        <item x="23"/>
        <item x="30"/>
        <item x="78"/>
        <item x="51"/>
        <item x="77"/>
        <item x="11"/>
        <item x="83"/>
        <item x="41"/>
        <item x="14"/>
        <item x="25"/>
        <item x="24"/>
        <item x="5"/>
        <item x="74"/>
        <item x="59"/>
        <item x="31"/>
        <item x="32"/>
        <item x="63"/>
        <item x="2"/>
        <item x="52"/>
        <item x="69"/>
        <item x="65"/>
        <item x="80"/>
        <item x="8"/>
        <item x="97"/>
        <item x="40"/>
        <item x="49"/>
        <item x="92"/>
        <item x="50"/>
        <item x="18"/>
        <item x="46"/>
        <item x="42"/>
        <item x="62"/>
        <item x="55"/>
        <item x="64"/>
        <item x="39"/>
        <item x="57"/>
        <item x="27"/>
        <item x="88"/>
        <item t="default"/>
      </items>
    </pivotField>
    <pivotField showAll="0"/>
    <pivotField showAll="0"/>
    <pivotField showAll="0"/>
    <pivotField axis="axisRow" showAll="0">
      <items count="7">
        <item h="1" x="3"/>
        <item x="5"/>
        <item x="4"/>
        <item x="1"/>
        <item x="0"/>
        <item h="1" x="2"/>
        <item t="default"/>
      </items>
    </pivotField>
    <pivotField showAll="0"/>
    <pivotField dataField="1" numFmtId="44" showAll="0"/>
    <pivotField numFmtId="3" showAll="0"/>
    <pivotField numFmtId="2" showAll="0"/>
    <pivotField showAll="0" defaultSubtotal="0"/>
    <pivotField showAll="0" defaultSubtotal="0"/>
    <pivotField showAll="0" defaultSubtota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s>
  <rowFields count="1">
    <field x="6"/>
  </rowFields>
  <rowItems count="5">
    <i>
      <x v="1"/>
    </i>
    <i>
      <x v="2"/>
    </i>
    <i>
      <x v="3"/>
    </i>
    <i>
      <x v="4"/>
    </i>
    <i t="grand">
      <x/>
    </i>
  </rowItems>
  <colItems count="1">
    <i/>
  </colItems>
  <dataFields count="1">
    <dataField name="Average of Income" fld="8" subtotal="average" baseField="0" baseItem="0" numFmtId="44"/>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1"/>
          </reference>
        </references>
      </pivotArea>
    </chartFormat>
    <chartFormat chart="5" format="8">
      <pivotArea type="data" outline="0" fieldPosition="0">
        <references count="2">
          <reference field="4294967294" count="1" selected="0">
            <x v="0"/>
          </reference>
          <reference field="6" count="1" selected="0">
            <x v="2"/>
          </reference>
        </references>
      </pivotArea>
    </chartFormat>
    <chartFormat chart="5" format="9">
      <pivotArea type="data" outline="0" fieldPosition="0">
        <references count="2">
          <reference field="4294967294" count="1" selected="0">
            <x v="0"/>
          </reference>
          <reference field="6" count="1" selected="0">
            <x v="3"/>
          </reference>
        </references>
      </pivotArea>
    </chartFormat>
    <chartFormat chart="5" format="10">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D7498-2EB0-4CFC-A5B6-3D6DFD2DFC47}"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3:P64" firstHeaderRow="1" firstDataRow="1" firstDataCol="1"/>
  <pivotFields count="14">
    <pivotField showAll="0"/>
    <pivotField showAll="0"/>
    <pivotField showAll="0">
      <items count="100">
        <item x="48"/>
        <item x="67"/>
        <item x="44"/>
        <item x="28"/>
        <item x="87"/>
        <item x="68"/>
        <item x="98"/>
        <item x="61"/>
        <item x="29"/>
        <item x="7"/>
        <item x="90"/>
        <item x="91"/>
        <item x="43"/>
        <item x="93"/>
        <item x="60"/>
        <item x="96"/>
        <item x="12"/>
        <item x="86"/>
        <item x="45"/>
        <item x="79"/>
        <item x="1"/>
        <item x="94"/>
        <item x="3"/>
        <item x="82"/>
        <item x="17"/>
        <item x="21"/>
        <item x="56"/>
        <item x="58"/>
        <item x="15"/>
        <item x="53"/>
        <item x="54"/>
        <item x="95"/>
        <item x="81"/>
        <item x="72"/>
        <item x="66"/>
        <item x="89"/>
        <item x="33"/>
        <item x="85"/>
        <item x="84"/>
        <item x="47"/>
        <item x="16"/>
        <item x="20"/>
        <item x="36"/>
        <item x="73"/>
        <item x="10"/>
        <item x="4"/>
        <item x="6"/>
        <item x="38"/>
        <item x="71"/>
        <item x="35"/>
        <item x="0"/>
        <item x="37"/>
        <item x="19"/>
        <item x="75"/>
        <item x="26"/>
        <item x="76"/>
        <item x="22"/>
        <item x="13"/>
        <item x="34"/>
        <item x="9"/>
        <item x="70"/>
        <item x="23"/>
        <item x="30"/>
        <item x="78"/>
        <item x="51"/>
        <item x="77"/>
        <item x="11"/>
        <item x="83"/>
        <item x="41"/>
        <item x="14"/>
        <item x="25"/>
        <item x="24"/>
        <item x="5"/>
        <item x="74"/>
        <item x="59"/>
        <item x="31"/>
        <item x="32"/>
        <item x="63"/>
        <item x="2"/>
        <item x="52"/>
        <item x="69"/>
        <item x="65"/>
        <item x="80"/>
        <item x="8"/>
        <item x="97"/>
        <item x="40"/>
        <item x="49"/>
        <item x="92"/>
        <item x="50"/>
        <item x="18"/>
        <item x="46"/>
        <item x="42"/>
        <item x="62"/>
        <item x="55"/>
        <item x="64"/>
        <item x="39"/>
        <item x="57"/>
        <item x="27"/>
        <item x="88"/>
        <item t="default"/>
      </items>
    </pivotField>
    <pivotField showAll="0"/>
    <pivotField showAll="0"/>
    <pivotField showAll="0"/>
    <pivotField showAll="0"/>
    <pivotField showAll="0"/>
    <pivotField dataField="1" numFmtId="44" showAll="0"/>
    <pivotField numFmtId="3"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t="default"/>
      </items>
    </pivotField>
  </pivotFields>
  <rowFields count="1">
    <field x="13"/>
  </rowFields>
  <rowItems count="61">
    <i>
      <x v="1"/>
    </i>
    <i>
      <x v="9"/>
    </i>
    <i>
      <x v="10"/>
    </i>
    <i>
      <x v="12"/>
    </i>
    <i>
      <x v="15"/>
    </i>
    <i>
      <x v="17"/>
    </i>
    <i>
      <x v="19"/>
    </i>
    <i>
      <x v="21"/>
    </i>
    <i>
      <x v="22"/>
    </i>
    <i>
      <x v="23"/>
    </i>
    <i>
      <x v="24"/>
    </i>
    <i>
      <x v="27"/>
    </i>
    <i>
      <x v="28"/>
    </i>
    <i>
      <x v="29"/>
    </i>
    <i>
      <x v="30"/>
    </i>
    <i>
      <x v="32"/>
    </i>
    <i>
      <x v="36"/>
    </i>
    <i>
      <x v="38"/>
    </i>
    <i>
      <x v="39"/>
    </i>
    <i>
      <x v="40"/>
    </i>
    <i>
      <x v="41"/>
    </i>
    <i>
      <x v="43"/>
    </i>
    <i>
      <x v="44"/>
    </i>
    <i>
      <x v="45"/>
    </i>
    <i>
      <x v="46"/>
    </i>
    <i>
      <x v="47"/>
    </i>
    <i>
      <x v="48"/>
    </i>
    <i>
      <x v="49"/>
    </i>
    <i>
      <x v="50"/>
    </i>
    <i>
      <x v="51"/>
    </i>
    <i>
      <x v="52"/>
    </i>
    <i>
      <x v="54"/>
    </i>
    <i>
      <x v="55"/>
    </i>
    <i>
      <x v="56"/>
    </i>
    <i>
      <x v="58"/>
    </i>
    <i>
      <x v="59"/>
    </i>
    <i>
      <x v="60"/>
    </i>
    <i>
      <x v="61"/>
    </i>
    <i>
      <x v="62"/>
    </i>
    <i>
      <x v="63"/>
    </i>
    <i>
      <x v="64"/>
    </i>
    <i>
      <x v="65"/>
    </i>
    <i>
      <x v="66"/>
    </i>
    <i>
      <x v="67"/>
    </i>
    <i>
      <x v="68"/>
    </i>
    <i>
      <x v="69"/>
    </i>
    <i>
      <x v="70"/>
    </i>
    <i>
      <x v="71"/>
    </i>
    <i>
      <x v="72"/>
    </i>
    <i>
      <x v="73"/>
    </i>
    <i>
      <x v="74"/>
    </i>
    <i>
      <x v="75"/>
    </i>
    <i>
      <x v="76"/>
    </i>
    <i>
      <x v="77"/>
    </i>
    <i>
      <x v="78"/>
    </i>
    <i>
      <x v="79"/>
    </i>
    <i>
      <x v="81"/>
    </i>
    <i>
      <x v="82"/>
    </i>
    <i>
      <x v="83"/>
    </i>
    <i>
      <x v="84"/>
    </i>
    <i t="grand">
      <x/>
    </i>
  </rowItems>
  <colItems count="1">
    <i/>
  </colItems>
  <dataFields count="1">
    <dataField name="Average of Income" fld="8" subtotal="average" baseField="13" baseItem="66" numFmtId="44"/>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A517DE-9FE3-4886-B6C7-B1577032F8D2}"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3:M16" firstHeaderRow="1" firstDataRow="2" firstDataCol="1"/>
  <pivotFields count="14">
    <pivotField showAll="0"/>
    <pivotField showAll="0"/>
    <pivotField showAll="0">
      <items count="100">
        <item x="48"/>
        <item x="67"/>
        <item x="44"/>
        <item x="28"/>
        <item x="87"/>
        <item x="68"/>
        <item x="98"/>
        <item x="61"/>
        <item x="29"/>
        <item x="7"/>
        <item x="90"/>
        <item x="91"/>
        <item x="43"/>
        <item x="93"/>
        <item x="60"/>
        <item x="96"/>
        <item x="12"/>
        <item x="86"/>
        <item x="45"/>
        <item x="79"/>
        <item x="1"/>
        <item x="94"/>
        <item x="3"/>
        <item x="82"/>
        <item x="17"/>
        <item x="21"/>
        <item x="56"/>
        <item x="58"/>
        <item x="15"/>
        <item x="53"/>
        <item x="54"/>
        <item x="95"/>
        <item x="81"/>
        <item x="72"/>
        <item x="66"/>
        <item x="89"/>
        <item x="33"/>
        <item x="85"/>
        <item x="84"/>
        <item x="47"/>
        <item x="16"/>
        <item x="20"/>
        <item x="36"/>
        <item x="73"/>
        <item x="10"/>
        <item x="4"/>
        <item x="6"/>
        <item x="38"/>
        <item x="71"/>
        <item x="35"/>
        <item x="0"/>
        <item x="37"/>
        <item x="19"/>
        <item x="75"/>
        <item x="26"/>
        <item x="76"/>
        <item x="22"/>
        <item x="13"/>
        <item x="34"/>
        <item x="9"/>
        <item x="70"/>
        <item x="23"/>
        <item x="30"/>
        <item x="78"/>
        <item x="51"/>
        <item x="77"/>
        <item x="11"/>
        <item x="83"/>
        <item x="41"/>
        <item x="14"/>
        <item x="25"/>
        <item x="24"/>
        <item x="5"/>
        <item x="74"/>
        <item x="59"/>
        <item x="31"/>
        <item x="32"/>
        <item x="63"/>
        <item x="2"/>
        <item x="52"/>
        <item x="69"/>
        <item x="65"/>
        <item x="80"/>
        <item x="8"/>
        <item x="97"/>
        <item x="40"/>
        <item x="49"/>
        <item x="92"/>
        <item x="50"/>
        <item x="18"/>
        <item x="46"/>
        <item x="42"/>
        <item x="62"/>
        <item x="55"/>
        <item x="64"/>
        <item x="39"/>
        <item x="57"/>
        <item x="27"/>
        <item x="88"/>
        <item t="default"/>
      </items>
    </pivotField>
    <pivotField showAll="0">
      <items count="60">
        <item x="31"/>
        <item x="3"/>
        <item x="9"/>
        <item x="5"/>
        <item x="2"/>
        <item x="37"/>
        <item x="8"/>
        <item x="55"/>
        <item x="21"/>
        <item x="11"/>
        <item x="57"/>
        <item x="45"/>
        <item x="54"/>
        <item x="51"/>
        <item x="40"/>
        <item x="47"/>
        <item x="23"/>
        <item x="16"/>
        <item x="42"/>
        <item x="29"/>
        <item x="24"/>
        <item x="10"/>
        <item x="4"/>
        <item x="25"/>
        <item x="38"/>
        <item x="48"/>
        <item x="56"/>
        <item x="41"/>
        <item x="30"/>
        <item x="17"/>
        <item x="18"/>
        <item x="43"/>
        <item x="58"/>
        <item x="50"/>
        <item x="1"/>
        <item x="15"/>
        <item x="12"/>
        <item x="49"/>
        <item x="13"/>
        <item x="22"/>
        <item x="0"/>
        <item x="19"/>
        <item x="44"/>
        <item x="34"/>
        <item x="26"/>
        <item x="52"/>
        <item x="20"/>
        <item x="39"/>
        <item x="36"/>
        <item x="6"/>
        <item x="46"/>
        <item x="28"/>
        <item x="14"/>
        <item x="32"/>
        <item x="27"/>
        <item x="35"/>
        <item x="53"/>
        <item x="33"/>
        <item x="7"/>
        <item t="default"/>
      </items>
    </pivotField>
    <pivotField showAll="0"/>
    <pivotField axis="axisRow" showAll="0">
      <items count="14">
        <item x="4"/>
        <item x="10"/>
        <item x="7"/>
        <item x="8"/>
        <item h="1" x="9"/>
        <item x="12"/>
        <item x="3"/>
        <item x="5"/>
        <item x="1"/>
        <item x="6"/>
        <item x="2"/>
        <item x="0"/>
        <item h="1" x="11"/>
        <item t="default"/>
      </items>
    </pivotField>
    <pivotField axis="axisCol" showAll="0">
      <items count="7">
        <item h="1" x="3"/>
        <item x="5"/>
        <item x="4"/>
        <item x="1"/>
        <item x="0"/>
        <item h="1" x="2"/>
        <item t="default"/>
      </items>
    </pivotField>
    <pivotField showAll="0">
      <items count="65">
        <item x="21"/>
        <item x="32"/>
        <item x="37"/>
        <item x="39"/>
        <item x="62"/>
        <item x="45"/>
        <item x="43"/>
        <item x="19"/>
        <item x="55"/>
        <item x="26"/>
        <item x="40"/>
        <item x="36"/>
        <item x="2"/>
        <item x="31"/>
        <item x="53"/>
        <item x="7"/>
        <item x="59"/>
        <item x="16"/>
        <item x="42"/>
        <item x="1"/>
        <item x="20"/>
        <item x="0"/>
        <item x="15"/>
        <item x="60"/>
        <item x="35"/>
        <item x="51"/>
        <item x="52"/>
        <item x="17"/>
        <item x="11"/>
        <item x="34"/>
        <item x="25"/>
        <item x="56"/>
        <item x="50"/>
        <item x="14"/>
        <item x="10"/>
        <item x="54"/>
        <item x="41"/>
        <item x="24"/>
        <item x="12"/>
        <item x="47"/>
        <item x="33"/>
        <item x="49"/>
        <item x="13"/>
        <item x="29"/>
        <item x="57"/>
        <item x="4"/>
        <item x="3"/>
        <item x="44"/>
        <item x="48"/>
        <item x="22"/>
        <item x="8"/>
        <item x="18"/>
        <item x="27"/>
        <item x="30"/>
        <item x="46"/>
        <item x="9"/>
        <item x="6"/>
        <item x="63"/>
        <item x="38"/>
        <item x="5"/>
        <item x="58"/>
        <item x="28"/>
        <item x="23"/>
        <item x="61"/>
        <item t="default"/>
      </items>
    </pivotField>
    <pivotField numFmtId="44" showAll="0"/>
    <pivotField numFmtId="3"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count="1">
    <field x="5"/>
  </rowFields>
  <rowItems count="12">
    <i>
      <x/>
    </i>
    <i>
      <x v="1"/>
    </i>
    <i>
      <x v="2"/>
    </i>
    <i>
      <x v="3"/>
    </i>
    <i>
      <x v="5"/>
    </i>
    <i>
      <x v="6"/>
    </i>
    <i>
      <x v="7"/>
    </i>
    <i>
      <x v="8"/>
    </i>
    <i>
      <x v="9"/>
    </i>
    <i>
      <x v="10"/>
    </i>
    <i>
      <x v="11"/>
    </i>
    <i t="grand">
      <x/>
    </i>
  </rowItems>
  <colFields count="1">
    <field x="6"/>
  </colFields>
  <colItems count="5">
    <i>
      <x v="1"/>
    </i>
    <i>
      <x v="2"/>
    </i>
    <i>
      <x v="3"/>
    </i>
    <i>
      <x v="4"/>
    </i>
    <i t="grand">
      <x/>
    </i>
  </colItems>
  <dataFields count="1">
    <dataField name="Average of Score" fld="10" subtotal="average" baseField="5" baseItem="0" numFmtId="2"/>
  </dataFields>
  <chartFormats count="5">
    <chartFormat chart="7" format="10" series="1">
      <pivotArea type="data" outline="0" fieldPosition="0">
        <references count="2">
          <reference field="4294967294" count="1" selected="0">
            <x v="0"/>
          </reference>
          <reference field="6" count="1" selected="0">
            <x v="1"/>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65161D-5272-467B-B9D9-43B995A07CF5}"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6" firstHeaderRow="1" firstDataRow="2" firstDataCol="1"/>
  <pivotFields count="14">
    <pivotField showAll="0"/>
    <pivotField showAll="0"/>
    <pivotField showAll="0">
      <items count="100">
        <item x="48"/>
        <item x="67"/>
        <item x="44"/>
        <item x="28"/>
        <item x="87"/>
        <item x="68"/>
        <item x="98"/>
        <item x="61"/>
        <item x="29"/>
        <item x="7"/>
        <item x="90"/>
        <item x="91"/>
        <item x="43"/>
        <item x="93"/>
        <item x="60"/>
        <item x="96"/>
        <item x="12"/>
        <item x="86"/>
        <item x="45"/>
        <item x="79"/>
        <item x="1"/>
        <item x="94"/>
        <item x="3"/>
        <item x="82"/>
        <item x="17"/>
        <item x="21"/>
        <item x="56"/>
        <item x="58"/>
        <item x="15"/>
        <item x="53"/>
        <item x="54"/>
        <item x="95"/>
        <item x="81"/>
        <item x="72"/>
        <item x="66"/>
        <item x="89"/>
        <item x="33"/>
        <item x="85"/>
        <item x="84"/>
        <item x="47"/>
        <item x="16"/>
        <item x="20"/>
        <item x="36"/>
        <item x="73"/>
        <item x="10"/>
        <item x="4"/>
        <item x="6"/>
        <item x="38"/>
        <item x="71"/>
        <item x="35"/>
        <item x="0"/>
        <item x="37"/>
        <item x="19"/>
        <item x="75"/>
        <item x="26"/>
        <item x="76"/>
        <item x="22"/>
        <item x="13"/>
        <item x="34"/>
        <item x="9"/>
        <item x="70"/>
        <item x="23"/>
        <item x="30"/>
        <item x="78"/>
        <item x="51"/>
        <item x="77"/>
        <item x="11"/>
        <item x="83"/>
        <item x="41"/>
        <item x="14"/>
        <item x="25"/>
        <item x="24"/>
        <item x="5"/>
        <item x="74"/>
        <item x="59"/>
        <item x="31"/>
        <item x="32"/>
        <item x="63"/>
        <item x="2"/>
        <item x="52"/>
        <item x="69"/>
        <item x="65"/>
        <item x="80"/>
        <item x="8"/>
        <item x="97"/>
        <item x="40"/>
        <item x="49"/>
        <item x="92"/>
        <item x="50"/>
        <item x="18"/>
        <item x="46"/>
        <item x="42"/>
        <item x="62"/>
        <item x="55"/>
        <item x="64"/>
        <item x="39"/>
        <item x="57"/>
        <item x="27"/>
        <item x="88"/>
        <item t="default"/>
      </items>
    </pivotField>
    <pivotField showAll="0"/>
    <pivotField showAll="0"/>
    <pivotField axis="axisRow" showAll="0">
      <items count="14">
        <item x="4"/>
        <item x="10"/>
        <item x="7"/>
        <item x="8"/>
        <item h="1" x="9"/>
        <item x="12"/>
        <item x="3"/>
        <item x="5"/>
        <item x="1"/>
        <item x="6"/>
        <item x="2"/>
        <item x="0"/>
        <item h="1" x="11"/>
        <item t="default"/>
      </items>
    </pivotField>
    <pivotField axis="axisCol" showAll="0">
      <items count="7">
        <item h="1" x="3"/>
        <item x="5"/>
        <item x="4"/>
        <item x="1"/>
        <item x="0"/>
        <item h="1" x="2"/>
        <item t="default"/>
      </items>
    </pivotField>
    <pivotField showAll="0">
      <items count="65">
        <item x="21"/>
        <item x="32"/>
        <item x="37"/>
        <item x="39"/>
        <item x="62"/>
        <item x="45"/>
        <item x="43"/>
        <item x="19"/>
        <item x="55"/>
        <item x="26"/>
        <item x="40"/>
        <item x="36"/>
        <item x="2"/>
        <item x="31"/>
        <item x="53"/>
        <item x="7"/>
        <item x="59"/>
        <item x="16"/>
        <item x="42"/>
        <item x="1"/>
        <item x="20"/>
        <item x="0"/>
        <item x="15"/>
        <item x="60"/>
        <item x="35"/>
        <item x="51"/>
        <item x="52"/>
        <item x="17"/>
        <item x="11"/>
        <item x="34"/>
        <item x="25"/>
        <item x="56"/>
        <item x="50"/>
        <item x="14"/>
        <item x="10"/>
        <item x="54"/>
        <item x="41"/>
        <item x="24"/>
        <item x="12"/>
        <item x="47"/>
        <item x="33"/>
        <item x="49"/>
        <item x="13"/>
        <item x="29"/>
        <item x="57"/>
        <item x="4"/>
        <item x="3"/>
        <item x="44"/>
        <item x="48"/>
        <item x="22"/>
        <item x="8"/>
        <item x="18"/>
        <item x="27"/>
        <item x="30"/>
        <item x="46"/>
        <item x="9"/>
        <item x="6"/>
        <item x="63"/>
        <item x="38"/>
        <item x="5"/>
        <item x="58"/>
        <item x="28"/>
        <item x="23"/>
        <item x="61"/>
        <item t="default"/>
      </items>
    </pivotField>
    <pivotField dataField="1" numFmtId="44" showAll="0"/>
    <pivotField numFmtId="3"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s>
  <rowFields count="1">
    <field x="5"/>
  </rowFields>
  <rowItems count="12">
    <i>
      <x/>
    </i>
    <i>
      <x v="1"/>
    </i>
    <i>
      <x v="2"/>
    </i>
    <i>
      <x v="3"/>
    </i>
    <i>
      <x v="5"/>
    </i>
    <i>
      <x v="6"/>
    </i>
    <i>
      <x v="7"/>
    </i>
    <i>
      <x v="8"/>
    </i>
    <i>
      <x v="9"/>
    </i>
    <i>
      <x v="10"/>
    </i>
    <i>
      <x v="11"/>
    </i>
    <i t="grand">
      <x/>
    </i>
  </rowItems>
  <colFields count="1">
    <field x="6"/>
  </colFields>
  <colItems count="5">
    <i>
      <x v="1"/>
    </i>
    <i>
      <x v="2"/>
    </i>
    <i>
      <x v="3"/>
    </i>
    <i>
      <x v="4"/>
    </i>
    <i t="grand">
      <x/>
    </i>
  </colItems>
  <dataFields count="1">
    <dataField name="Sum of Income" fld="8" baseField="0" baseItem="0" numFmtId="44"/>
  </dataFields>
  <chartFormats count="5">
    <chartFormat chart="5" format="10" series="1">
      <pivotArea type="data" outline="0" fieldPosition="0">
        <references count="2">
          <reference field="4294967294" count="1" selected="0">
            <x v="0"/>
          </reference>
          <reference field="6" count="1" selected="0">
            <x v="1"/>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2">
          <reference field="4294967294" count="1" selected="0">
            <x v="0"/>
          </reference>
          <reference field="6" count="1" selected="0">
            <x v="3"/>
          </reference>
        </references>
      </pivotArea>
    </chartFormat>
    <chartFormat chart="5" format="13" series="1">
      <pivotArea type="data" outline="0" fieldPosition="0">
        <references count="2">
          <reference field="4294967294" count="1" selected="0">
            <x v="0"/>
          </reference>
          <reference field="6" count="1" selected="0">
            <x v="4"/>
          </reference>
        </references>
      </pivotArea>
    </chartFormat>
    <chartFormat chart="5"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C67C8A2-2F8B-4766-BACC-B5DB6917B677}" sourceName="Country">
  <pivotTables>
    <pivotTable tabId="2" name="PivotTable4"/>
    <pivotTable tabId="2" name="PivotTable5"/>
  </pivotTables>
  <data>
    <tabular pivotCacheId="307995722">
      <items count="13">
        <i x="4" s="1"/>
        <i x="10" s="1"/>
        <i x="7" s="1"/>
        <i x="8" s="1"/>
        <i x="12" s="1"/>
        <i x="3" s="1"/>
        <i x="5" s="1"/>
        <i x="1" s="1"/>
        <i x="6" s="1"/>
        <i x="2" s="1"/>
        <i x="0" s="1"/>
        <i x="1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Rating" xr10:uid="{516DB17F-FFFD-46F1-9A69-8FEA9960B52E}" sourceName="Content_Rating">
  <pivotTables>
    <pivotTable tabId="2" name="PivotTable4"/>
  </pivotTables>
  <data>
    <tabular pivotCacheId="307995722">
      <items count="6">
        <i x="3"/>
        <i x="5" s="1"/>
        <i x="4" s="1"/>
        <i x="1" s="1"/>
        <i x="0"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FC4F0AD0-F9C0-4DA6-BF83-DCC8FB0C9F28}" sourceName="Director">
  <pivotTables>
    <pivotTable tabId="2" name="PivotTable4"/>
  </pivotTables>
  <data>
    <tabular pivotCacheId="307995722">
      <items count="64">
        <i x="32" s="1"/>
        <i x="37" s="1"/>
        <i x="62" s="1"/>
        <i x="55" s="1"/>
        <i x="26" s="1"/>
        <i x="40" s="1"/>
        <i x="36" s="1"/>
        <i x="2" s="1"/>
        <i x="31" s="1"/>
        <i x="53" s="1"/>
        <i x="7" s="1"/>
        <i x="59" s="1"/>
        <i x="16" s="1"/>
        <i x="42" s="1"/>
        <i x="1" s="1"/>
        <i x="20" s="1"/>
        <i x="0" s="1"/>
        <i x="15" s="1"/>
        <i x="60" s="1"/>
        <i x="51" s="1"/>
        <i x="52" s="1"/>
        <i x="17" s="1"/>
        <i x="11" s="1"/>
        <i x="25" s="1"/>
        <i x="56" s="1"/>
        <i x="50" s="1"/>
        <i x="14" s="1"/>
        <i x="10" s="1"/>
        <i x="54" s="1"/>
        <i x="12" s="1"/>
        <i x="47" s="1"/>
        <i x="33" s="1"/>
        <i x="49" s="1"/>
        <i x="13" s="1"/>
        <i x="4" s="1"/>
        <i x="3" s="1"/>
        <i x="48" s="1"/>
        <i x="22" s="1"/>
        <i x="8" s="1"/>
        <i x="27" s="1"/>
        <i x="30" s="1"/>
        <i x="46" s="1"/>
        <i x="9" s="1"/>
        <i x="38" s="1"/>
        <i x="5" s="1"/>
        <i x="58" s="1"/>
        <i x="23" s="1"/>
        <i x="21" s="1" nd="1"/>
        <i x="39" s="1" nd="1"/>
        <i x="45" s="1" nd="1"/>
        <i x="43" s="1" nd="1"/>
        <i x="19" s="1" nd="1"/>
        <i x="35" s="1" nd="1"/>
        <i x="34" s="1" nd="1"/>
        <i x="41" s="1" nd="1"/>
        <i x="24" s="1" nd="1"/>
        <i x="29" s="1" nd="1"/>
        <i x="57" s="1" nd="1"/>
        <i x="44" s="1" nd="1"/>
        <i x="18" s="1" nd="1"/>
        <i x="6" s="1" nd="1"/>
        <i x="63" s="1" nd="1"/>
        <i x="28" s="1" nd="1"/>
        <i x="6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F892FA9-84CA-4506-8DDA-0C451FE60C3F}" cache="Slicer_Country" caption="Country" rowHeight="247650"/>
  <slicer name="Content_Rating" xr10:uid="{3079F3D5-5BB0-47C3-94AC-8F1368EF2398}" cache="Slicer_Content_Rating" caption="Content_Rating" rowHeight="247650"/>
  <slicer name="Director" xr10:uid="{C10980AE-F003-460A-85E1-E480BE87E198}" cache="Slicer_Director" caption="Directo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26C98-B76A-4286-B6C6-00310D8719C0}">
  <dimension ref="A1:K101"/>
  <sheetViews>
    <sheetView topLeftCell="A73" zoomScale="86" workbookViewId="0">
      <selection sqref="A1:K101"/>
    </sheetView>
  </sheetViews>
  <sheetFormatPr defaultRowHeight="14.4" x14ac:dyDescent="0.3"/>
  <cols>
    <col min="1" max="1" width="12.33203125" bestFit="1" customWidth="1"/>
    <col min="2" max="2" width="25.77734375" customWidth="1"/>
    <col min="3" max="3" width="24.21875" bestFit="1" customWidth="1"/>
    <col min="4" max="4" width="27" bestFit="1" customWidth="1"/>
    <col min="5" max="5" width="13.109375" bestFit="1" customWidth="1"/>
    <col min="6" max="6" width="13" bestFit="1" customWidth="1"/>
    <col min="7" max="7" width="15.33203125" customWidth="1"/>
    <col min="8" max="8" width="30.44140625" bestFit="1" customWidth="1"/>
    <col min="9" max="9" width="18.109375" bestFit="1" customWidth="1"/>
    <col min="10" max="10" width="13.88671875" customWidth="1"/>
    <col min="11" max="11" width="12.33203125" customWidth="1"/>
  </cols>
  <sheetData>
    <row r="1" spans="1:11" x14ac:dyDescent="0.3">
      <c r="A1" s="3" t="s">
        <v>347</v>
      </c>
      <c r="B1" s="3" t="s">
        <v>348</v>
      </c>
      <c r="C1" s="3" t="s">
        <v>349</v>
      </c>
      <c r="D1" s="3" t="s">
        <v>350</v>
      </c>
      <c r="E1" s="3" t="s">
        <v>0</v>
      </c>
      <c r="F1" s="3" t="s">
        <v>1</v>
      </c>
      <c r="G1" s="3" t="s">
        <v>351</v>
      </c>
      <c r="H1" s="3" t="s">
        <v>2</v>
      </c>
      <c r="I1" s="3" t="s">
        <v>3</v>
      </c>
      <c r="J1" s="3" t="s">
        <v>4</v>
      </c>
      <c r="K1" s="3" t="s">
        <v>5</v>
      </c>
    </row>
    <row r="2" spans="1:11" x14ac:dyDescent="0.3">
      <c r="A2" t="s">
        <v>6</v>
      </c>
      <c r="B2" t="s">
        <v>7</v>
      </c>
      <c r="C2" s="10">
        <v>34974</v>
      </c>
      <c r="D2" t="s">
        <v>8</v>
      </c>
      <c r="E2">
        <v>142</v>
      </c>
      <c r="F2" t="s">
        <v>9</v>
      </c>
      <c r="G2" t="s">
        <v>10</v>
      </c>
      <c r="H2" t="s">
        <v>11</v>
      </c>
      <c r="I2" s="6">
        <v>28815245</v>
      </c>
      <c r="J2" s="1">
        <v>2278845</v>
      </c>
      <c r="K2" s="4">
        <v>9.3000000000000007</v>
      </c>
    </row>
    <row r="3" spans="1:11" x14ac:dyDescent="0.3">
      <c r="A3" t="s">
        <v>12</v>
      </c>
      <c r="B3" t="s">
        <v>13</v>
      </c>
      <c r="C3" s="10">
        <v>26563</v>
      </c>
      <c r="D3" t="s">
        <v>14</v>
      </c>
      <c r="E3">
        <v>175</v>
      </c>
      <c r="F3" t="s">
        <v>9</v>
      </c>
      <c r="G3" t="s">
        <v>10</v>
      </c>
      <c r="H3" t="s">
        <v>15</v>
      </c>
      <c r="I3" s="6">
        <v>246120974</v>
      </c>
      <c r="J3" s="1">
        <v>1572674</v>
      </c>
      <c r="K3" s="4">
        <v>9.1999999999999993</v>
      </c>
    </row>
    <row r="4" spans="1:11" x14ac:dyDescent="0.3">
      <c r="A4" t="s">
        <v>16</v>
      </c>
      <c r="B4" t="s">
        <v>17</v>
      </c>
      <c r="C4" s="10">
        <v>39652</v>
      </c>
      <c r="D4" t="s">
        <v>18</v>
      </c>
      <c r="E4">
        <v>152</v>
      </c>
      <c r="F4" t="s">
        <v>9</v>
      </c>
      <c r="G4" t="s">
        <v>19</v>
      </c>
      <c r="H4" t="s">
        <v>20</v>
      </c>
      <c r="I4" s="6">
        <v>1005455211</v>
      </c>
      <c r="J4" s="1">
        <v>2241615</v>
      </c>
      <c r="K4" s="4">
        <v>9</v>
      </c>
    </row>
    <row r="5" spans="1:11" x14ac:dyDescent="0.3">
      <c r="A5" t="s">
        <v>21</v>
      </c>
      <c r="B5" t="s">
        <v>22</v>
      </c>
      <c r="C5" s="10">
        <v>27662</v>
      </c>
      <c r="D5" t="s">
        <v>14</v>
      </c>
      <c r="E5">
        <v>220</v>
      </c>
      <c r="F5" t="s">
        <v>9</v>
      </c>
      <c r="G5" t="s">
        <v>10</v>
      </c>
      <c r="H5" t="s">
        <v>15</v>
      </c>
      <c r="I5" s="6">
        <v>408035783</v>
      </c>
      <c r="J5" s="1">
        <v>1098714</v>
      </c>
      <c r="K5" s="4">
        <v>9</v>
      </c>
    </row>
    <row r="6" spans="1:11" x14ac:dyDescent="0.3">
      <c r="A6" t="s">
        <v>23</v>
      </c>
      <c r="B6" t="s">
        <v>24</v>
      </c>
      <c r="C6" s="10">
        <v>34635</v>
      </c>
      <c r="D6" t="s">
        <v>14</v>
      </c>
      <c r="E6">
        <v>149</v>
      </c>
      <c r="F6" t="s">
        <v>9</v>
      </c>
      <c r="G6" t="s">
        <v>10</v>
      </c>
      <c r="H6" t="s">
        <v>25</v>
      </c>
      <c r="I6" s="6">
        <v>222831817</v>
      </c>
      <c r="J6" s="1">
        <v>1780147</v>
      </c>
      <c r="K6" s="4">
        <v>8.9</v>
      </c>
    </row>
    <row r="7" spans="1:11" x14ac:dyDescent="0.3">
      <c r="A7" t="s">
        <v>26</v>
      </c>
      <c r="B7" t="s">
        <v>27</v>
      </c>
      <c r="C7" s="10">
        <v>38039</v>
      </c>
      <c r="D7" t="s">
        <v>28</v>
      </c>
      <c r="E7">
        <v>201</v>
      </c>
      <c r="F7" t="s">
        <v>29</v>
      </c>
      <c r="G7" t="s">
        <v>19</v>
      </c>
      <c r="H7" t="s">
        <v>30</v>
      </c>
      <c r="I7" s="6">
        <v>1142271098</v>
      </c>
      <c r="J7" s="1">
        <v>1604280</v>
      </c>
      <c r="K7" s="4">
        <v>8.9</v>
      </c>
    </row>
    <row r="8" spans="1:11" x14ac:dyDescent="0.3">
      <c r="A8" t="s">
        <v>31</v>
      </c>
      <c r="B8" t="s">
        <v>32</v>
      </c>
      <c r="C8" s="10">
        <v>34641</v>
      </c>
      <c r="D8" t="s">
        <v>33</v>
      </c>
      <c r="E8">
        <v>196</v>
      </c>
      <c r="F8" t="s">
        <v>9</v>
      </c>
      <c r="G8" t="s">
        <v>10</v>
      </c>
      <c r="H8" t="s">
        <v>34</v>
      </c>
      <c r="I8" s="6">
        <v>322287794</v>
      </c>
      <c r="J8" s="1">
        <v>1183248</v>
      </c>
      <c r="K8" s="4">
        <v>8.9</v>
      </c>
    </row>
    <row r="9" spans="1:11" x14ac:dyDescent="0.3">
      <c r="A9" t="s">
        <v>35</v>
      </c>
      <c r="B9" t="s">
        <v>36</v>
      </c>
      <c r="C9" s="10">
        <v>20919</v>
      </c>
      <c r="D9" t="s">
        <v>14</v>
      </c>
      <c r="E9">
        <v>96</v>
      </c>
      <c r="F9" t="s">
        <v>9</v>
      </c>
      <c r="G9" t="s">
        <v>37</v>
      </c>
      <c r="H9" t="s">
        <v>38</v>
      </c>
      <c r="I9" s="6">
        <v>576</v>
      </c>
      <c r="J9" s="1">
        <v>668473</v>
      </c>
      <c r="K9" s="4">
        <v>8.9</v>
      </c>
    </row>
    <row r="10" spans="1:11" x14ac:dyDescent="0.3">
      <c r="A10" t="s">
        <v>39</v>
      </c>
      <c r="B10" t="s">
        <v>40</v>
      </c>
      <c r="C10" s="10">
        <v>40445</v>
      </c>
      <c r="D10" t="s">
        <v>41</v>
      </c>
      <c r="E10">
        <v>148</v>
      </c>
      <c r="F10" t="s">
        <v>9</v>
      </c>
      <c r="G10" t="s">
        <v>19</v>
      </c>
      <c r="H10" t="s">
        <v>20</v>
      </c>
      <c r="I10" s="6">
        <v>869784991</v>
      </c>
      <c r="J10" s="1">
        <v>2002816</v>
      </c>
      <c r="K10" s="4">
        <v>8.8000000000000007</v>
      </c>
    </row>
    <row r="11" spans="1:11" x14ac:dyDescent="0.3">
      <c r="A11" t="s">
        <v>42</v>
      </c>
      <c r="B11" t="s">
        <v>43</v>
      </c>
      <c r="C11" s="10">
        <v>36462</v>
      </c>
      <c r="D11" t="s">
        <v>8</v>
      </c>
      <c r="E11">
        <v>139</v>
      </c>
      <c r="F11" t="s">
        <v>44</v>
      </c>
      <c r="G11" t="s">
        <v>10</v>
      </c>
      <c r="H11" t="s">
        <v>45</v>
      </c>
      <c r="I11" s="6">
        <v>101218804</v>
      </c>
      <c r="J11" s="1">
        <v>1807440</v>
      </c>
      <c r="K11" s="4">
        <v>8.8000000000000007</v>
      </c>
    </row>
    <row r="12" spans="1:11" x14ac:dyDescent="0.3">
      <c r="A12" t="s">
        <v>46</v>
      </c>
      <c r="B12" t="s">
        <v>47</v>
      </c>
      <c r="C12" s="10">
        <v>34495</v>
      </c>
      <c r="D12" t="s">
        <v>48</v>
      </c>
      <c r="E12">
        <v>142</v>
      </c>
      <c r="F12" t="s">
        <v>9</v>
      </c>
      <c r="G12" t="s">
        <v>19</v>
      </c>
      <c r="H12" t="s">
        <v>49</v>
      </c>
      <c r="I12" s="6">
        <v>678229452</v>
      </c>
      <c r="J12" s="1">
        <v>1755490</v>
      </c>
      <c r="K12" s="5">
        <v>8.08</v>
      </c>
    </row>
    <row r="13" spans="1:11" x14ac:dyDescent="0.3">
      <c r="A13" t="s">
        <v>50</v>
      </c>
      <c r="B13" t="s">
        <v>51</v>
      </c>
      <c r="C13" s="10">
        <v>37274</v>
      </c>
      <c r="D13" t="s">
        <v>28</v>
      </c>
      <c r="E13">
        <v>178</v>
      </c>
      <c r="F13" t="s">
        <v>29</v>
      </c>
      <c r="G13" t="s">
        <v>19</v>
      </c>
      <c r="H13" t="s">
        <v>30</v>
      </c>
      <c r="I13" s="6">
        <v>887934303</v>
      </c>
      <c r="J13" s="1">
        <v>1619920</v>
      </c>
      <c r="K13" s="4">
        <v>8.8000000000000007</v>
      </c>
    </row>
    <row r="14" spans="1:11" x14ac:dyDescent="0.3">
      <c r="A14" t="s">
        <v>52</v>
      </c>
      <c r="B14" t="s">
        <v>53</v>
      </c>
      <c r="C14" s="10">
        <v>24464</v>
      </c>
      <c r="D14" t="s">
        <v>54</v>
      </c>
      <c r="E14">
        <v>161</v>
      </c>
      <c r="F14" t="s">
        <v>55</v>
      </c>
      <c r="G14" t="s">
        <v>56</v>
      </c>
      <c r="H14" t="s">
        <v>57</v>
      </c>
      <c r="I14" s="6">
        <v>25252481</v>
      </c>
      <c r="J14" s="1">
        <v>672499</v>
      </c>
      <c r="K14" s="4">
        <v>8.8000000000000007</v>
      </c>
    </row>
    <row r="15" spans="1:11" x14ac:dyDescent="0.3">
      <c r="A15" t="s">
        <v>58</v>
      </c>
      <c r="B15" t="s">
        <v>59</v>
      </c>
      <c r="C15" s="10">
        <v>36346</v>
      </c>
      <c r="D15" t="s">
        <v>60</v>
      </c>
      <c r="E15">
        <v>136</v>
      </c>
      <c r="F15" t="s">
        <v>9</v>
      </c>
      <c r="G15" t="s">
        <v>10</v>
      </c>
      <c r="H15" t="s">
        <v>61</v>
      </c>
      <c r="I15" s="6">
        <v>465718588</v>
      </c>
      <c r="J15" s="1">
        <v>1632315</v>
      </c>
      <c r="K15" s="4">
        <v>8.6999999999999993</v>
      </c>
    </row>
    <row r="16" spans="1:11" x14ac:dyDescent="0.3">
      <c r="A16" t="s">
        <v>62</v>
      </c>
      <c r="B16" t="s">
        <v>63</v>
      </c>
      <c r="C16" s="10">
        <v>37637</v>
      </c>
      <c r="D16" t="s">
        <v>28</v>
      </c>
      <c r="E16">
        <v>179</v>
      </c>
      <c r="F16" t="s">
        <v>29</v>
      </c>
      <c r="G16" t="s">
        <v>19</v>
      </c>
      <c r="H16" t="s">
        <v>30</v>
      </c>
      <c r="I16" s="6">
        <v>951227416</v>
      </c>
      <c r="J16" s="1">
        <v>1449778</v>
      </c>
      <c r="K16" s="4">
        <v>8.6999999999999993</v>
      </c>
    </row>
    <row r="17" spans="1:11" x14ac:dyDescent="0.3">
      <c r="A17" t="s">
        <v>64</v>
      </c>
      <c r="B17" t="s">
        <v>65</v>
      </c>
      <c r="C17" s="10">
        <v>29483</v>
      </c>
      <c r="D17" t="s">
        <v>66</v>
      </c>
      <c r="E17">
        <v>124</v>
      </c>
      <c r="F17" t="s">
        <v>9</v>
      </c>
      <c r="G17" t="s">
        <v>67</v>
      </c>
      <c r="H17" t="s">
        <v>68</v>
      </c>
      <c r="I17" s="6">
        <v>549265501</v>
      </c>
      <c r="J17" s="1">
        <v>1132073</v>
      </c>
      <c r="K17" s="5">
        <v>8.6999999999999993</v>
      </c>
    </row>
    <row r="18" spans="1:11" x14ac:dyDescent="0.3">
      <c r="A18" t="s">
        <v>69</v>
      </c>
      <c r="B18" t="s">
        <v>70</v>
      </c>
      <c r="C18" s="10">
        <v>33136</v>
      </c>
      <c r="D18" t="s">
        <v>71</v>
      </c>
      <c r="E18">
        <v>146</v>
      </c>
      <c r="F18" t="s">
        <v>9</v>
      </c>
      <c r="G18" t="s">
        <v>10</v>
      </c>
      <c r="H18" t="s">
        <v>72</v>
      </c>
      <c r="I18" s="6">
        <v>46879633</v>
      </c>
      <c r="J18" s="1">
        <v>991505</v>
      </c>
      <c r="K18" s="4">
        <v>8.6999999999999993</v>
      </c>
    </row>
    <row r="19" spans="1:11" x14ac:dyDescent="0.3">
      <c r="A19" t="s">
        <v>73</v>
      </c>
      <c r="B19" t="s">
        <v>74</v>
      </c>
      <c r="C19" s="10">
        <v>28082</v>
      </c>
      <c r="D19" t="s">
        <v>8</v>
      </c>
      <c r="E19">
        <v>138</v>
      </c>
      <c r="F19" t="s">
        <v>9</v>
      </c>
      <c r="G19" t="s">
        <v>10</v>
      </c>
      <c r="H19" t="s">
        <v>75</v>
      </c>
      <c r="I19" s="6">
        <v>108997629</v>
      </c>
      <c r="J19" s="1">
        <v>891071</v>
      </c>
      <c r="K19" s="4">
        <v>8.6999999999999993</v>
      </c>
    </row>
    <row r="20" spans="1:11" x14ac:dyDescent="0.3">
      <c r="A20" t="s">
        <v>76</v>
      </c>
      <c r="B20" t="s">
        <v>77</v>
      </c>
      <c r="C20" s="10">
        <v>41801</v>
      </c>
      <c r="D20" t="s">
        <v>78</v>
      </c>
      <c r="E20">
        <v>169</v>
      </c>
      <c r="F20" t="s">
        <v>9</v>
      </c>
      <c r="G20" t="s">
        <v>19</v>
      </c>
      <c r="H20" t="s">
        <v>20</v>
      </c>
      <c r="I20" s="6">
        <v>696742056</v>
      </c>
      <c r="J20" s="1">
        <v>1449256</v>
      </c>
      <c r="K20" s="4">
        <v>8.6</v>
      </c>
    </row>
    <row r="21" spans="1:11" x14ac:dyDescent="0.3">
      <c r="A21" t="s">
        <v>79</v>
      </c>
      <c r="B21" t="s">
        <v>80</v>
      </c>
      <c r="C21" s="10">
        <v>35048</v>
      </c>
      <c r="D21" t="s">
        <v>81</v>
      </c>
      <c r="E21">
        <v>127</v>
      </c>
      <c r="F21" t="s">
        <v>9</v>
      </c>
      <c r="G21" t="s">
        <v>10</v>
      </c>
      <c r="H21" t="s">
        <v>45</v>
      </c>
      <c r="I21" s="6">
        <v>327333559</v>
      </c>
      <c r="J21" s="1">
        <v>1402015</v>
      </c>
      <c r="K21" s="4">
        <v>8.6</v>
      </c>
    </row>
    <row r="22" spans="1:11" x14ac:dyDescent="0.3">
      <c r="A22" t="s">
        <v>82</v>
      </c>
      <c r="B22" t="s">
        <v>83</v>
      </c>
      <c r="C22" s="10">
        <v>33361</v>
      </c>
      <c r="D22" t="s">
        <v>84</v>
      </c>
      <c r="E22">
        <v>118</v>
      </c>
      <c r="F22" t="s">
        <v>9</v>
      </c>
      <c r="G22" t="s">
        <v>10</v>
      </c>
      <c r="H22" t="s">
        <v>85</v>
      </c>
      <c r="I22" s="6">
        <v>272753884</v>
      </c>
      <c r="J22" s="1">
        <v>1234134</v>
      </c>
      <c r="K22" s="4">
        <v>8.6</v>
      </c>
    </row>
    <row r="23" spans="1:11" x14ac:dyDescent="0.3">
      <c r="A23" t="s">
        <v>86</v>
      </c>
      <c r="B23" t="s">
        <v>87</v>
      </c>
      <c r="C23" s="10">
        <v>28418</v>
      </c>
      <c r="D23" t="s">
        <v>66</v>
      </c>
      <c r="E23">
        <v>121</v>
      </c>
      <c r="F23" t="s">
        <v>9</v>
      </c>
      <c r="G23" t="s">
        <v>67</v>
      </c>
      <c r="H23" t="s">
        <v>88</v>
      </c>
      <c r="I23" s="6">
        <v>775768912</v>
      </c>
      <c r="J23" s="1">
        <v>1204107</v>
      </c>
      <c r="K23" s="4">
        <v>8.6</v>
      </c>
    </row>
    <row r="24" spans="1:11" x14ac:dyDescent="0.3">
      <c r="A24" t="s">
        <v>89</v>
      </c>
      <c r="B24" t="s">
        <v>90</v>
      </c>
      <c r="C24" s="10">
        <v>36098</v>
      </c>
      <c r="D24" t="s">
        <v>91</v>
      </c>
      <c r="E24">
        <v>169</v>
      </c>
      <c r="F24" t="s">
        <v>9</v>
      </c>
      <c r="G24" t="s">
        <v>10</v>
      </c>
      <c r="H24" t="s">
        <v>34</v>
      </c>
      <c r="I24" s="6">
        <v>482349603</v>
      </c>
      <c r="J24" s="1">
        <v>1203825</v>
      </c>
      <c r="K24" s="4">
        <v>8.6</v>
      </c>
    </row>
    <row r="25" spans="1:11" x14ac:dyDescent="0.3">
      <c r="A25" t="s">
        <v>92</v>
      </c>
      <c r="B25" t="s">
        <v>93</v>
      </c>
      <c r="C25" s="10">
        <v>36595</v>
      </c>
      <c r="D25" t="s">
        <v>94</v>
      </c>
      <c r="E25">
        <v>189</v>
      </c>
      <c r="F25" t="s">
        <v>9</v>
      </c>
      <c r="G25" t="s">
        <v>10</v>
      </c>
      <c r="H25" t="s">
        <v>11</v>
      </c>
      <c r="I25" s="6">
        <v>286801374</v>
      </c>
      <c r="J25" s="1">
        <v>1112336</v>
      </c>
      <c r="K25" s="4">
        <v>8.6</v>
      </c>
    </row>
    <row r="26" spans="1:11" x14ac:dyDescent="0.3">
      <c r="A26" t="s">
        <v>95</v>
      </c>
      <c r="B26" t="s">
        <v>96</v>
      </c>
      <c r="C26" s="10">
        <v>37869</v>
      </c>
      <c r="D26" t="s">
        <v>14</v>
      </c>
      <c r="E26">
        <v>130</v>
      </c>
      <c r="F26" t="s">
        <v>97</v>
      </c>
      <c r="G26" t="s">
        <v>10</v>
      </c>
      <c r="H26" t="s">
        <v>98</v>
      </c>
      <c r="I26" s="6">
        <v>30680793</v>
      </c>
      <c r="J26" s="1">
        <v>685856</v>
      </c>
      <c r="K26" s="4">
        <v>8.6</v>
      </c>
    </row>
    <row r="27" spans="1:11" x14ac:dyDescent="0.3">
      <c r="A27" t="s">
        <v>99</v>
      </c>
      <c r="B27" t="s">
        <v>100</v>
      </c>
      <c r="C27" s="10">
        <v>37729</v>
      </c>
      <c r="D27" t="s">
        <v>101</v>
      </c>
      <c r="E27">
        <v>125</v>
      </c>
      <c r="F27" t="s">
        <v>102</v>
      </c>
      <c r="G27" t="s">
        <v>67</v>
      </c>
      <c r="H27" t="s">
        <v>103</v>
      </c>
      <c r="I27" s="6">
        <v>355467056</v>
      </c>
      <c r="J27" s="1">
        <v>626693</v>
      </c>
      <c r="K27" s="4">
        <v>8.6</v>
      </c>
    </row>
    <row r="28" spans="1:11" x14ac:dyDescent="0.3">
      <c r="A28" t="s">
        <v>104</v>
      </c>
      <c r="B28" t="s">
        <v>105</v>
      </c>
      <c r="C28" s="10">
        <v>35784</v>
      </c>
      <c r="D28" t="s">
        <v>106</v>
      </c>
      <c r="E28">
        <v>116</v>
      </c>
      <c r="F28" t="s">
        <v>55</v>
      </c>
      <c r="G28" t="s">
        <v>37</v>
      </c>
      <c r="H28" t="s">
        <v>107</v>
      </c>
      <c r="I28" s="6">
        <v>230098753</v>
      </c>
      <c r="J28" s="1">
        <v>605648</v>
      </c>
      <c r="K28" s="4">
        <v>8.6</v>
      </c>
    </row>
    <row r="29" spans="1:11" x14ac:dyDescent="0.3">
      <c r="A29" t="s">
        <v>108</v>
      </c>
      <c r="B29" t="s">
        <v>109</v>
      </c>
      <c r="C29" s="10">
        <v>43657</v>
      </c>
      <c r="D29" t="s">
        <v>110</v>
      </c>
      <c r="E29">
        <v>132</v>
      </c>
      <c r="F29" t="s">
        <v>111</v>
      </c>
      <c r="G29" t="s">
        <v>37</v>
      </c>
      <c r="H29" t="s">
        <v>112</v>
      </c>
      <c r="I29" s="6">
        <v>257604912</v>
      </c>
      <c r="J29" s="1">
        <v>470931</v>
      </c>
      <c r="K29" s="4">
        <v>8.6</v>
      </c>
    </row>
    <row r="30" spans="1:11" x14ac:dyDescent="0.3">
      <c r="A30" t="s">
        <v>113</v>
      </c>
      <c r="B30" t="s">
        <v>114</v>
      </c>
      <c r="C30" s="10">
        <v>17840</v>
      </c>
      <c r="D30" t="s">
        <v>115</v>
      </c>
      <c r="E30">
        <v>130</v>
      </c>
      <c r="F30" t="s">
        <v>9</v>
      </c>
      <c r="G30" t="s">
        <v>67</v>
      </c>
      <c r="H30" t="s">
        <v>116</v>
      </c>
      <c r="I30" s="6">
        <v>6130720</v>
      </c>
      <c r="J30" s="1">
        <v>388310</v>
      </c>
      <c r="K30" s="4">
        <v>8.6</v>
      </c>
    </row>
    <row r="31" spans="1:11" x14ac:dyDescent="0.3">
      <c r="A31" t="s">
        <v>117</v>
      </c>
      <c r="B31" t="s">
        <v>118</v>
      </c>
      <c r="C31" s="10">
        <v>20320</v>
      </c>
      <c r="D31" t="s">
        <v>28</v>
      </c>
      <c r="E31">
        <v>207</v>
      </c>
      <c r="F31" t="s">
        <v>102</v>
      </c>
      <c r="G31" t="s">
        <v>37</v>
      </c>
      <c r="H31" t="s">
        <v>119</v>
      </c>
      <c r="I31" s="6">
        <v>322773</v>
      </c>
      <c r="J31" s="1">
        <v>307958</v>
      </c>
      <c r="K31" s="4">
        <v>8.6</v>
      </c>
    </row>
    <row r="32" spans="1:11" x14ac:dyDescent="0.3">
      <c r="A32" t="s">
        <v>120</v>
      </c>
      <c r="B32" t="s">
        <v>121</v>
      </c>
      <c r="C32" s="10">
        <v>36665</v>
      </c>
      <c r="D32" t="s">
        <v>28</v>
      </c>
      <c r="E32">
        <v>155</v>
      </c>
      <c r="F32" t="s">
        <v>9</v>
      </c>
      <c r="G32" t="s">
        <v>10</v>
      </c>
      <c r="H32" t="s">
        <v>122</v>
      </c>
      <c r="I32" s="6">
        <v>465361176</v>
      </c>
      <c r="J32" s="1">
        <v>1308193</v>
      </c>
      <c r="K32" s="4">
        <v>8.5</v>
      </c>
    </row>
    <row r="33" spans="1:11" x14ac:dyDescent="0.3">
      <c r="A33" t="s">
        <v>123</v>
      </c>
      <c r="B33" t="s">
        <v>124</v>
      </c>
      <c r="C33" s="10">
        <v>39017</v>
      </c>
      <c r="D33" t="s">
        <v>84</v>
      </c>
      <c r="E33">
        <v>151</v>
      </c>
      <c r="F33" t="s">
        <v>9</v>
      </c>
      <c r="G33" t="s">
        <v>10</v>
      </c>
      <c r="H33" t="s">
        <v>72</v>
      </c>
      <c r="I33" s="6">
        <v>291465034</v>
      </c>
      <c r="J33" s="1">
        <v>1159703</v>
      </c>
      <c r="K33" s="4">
        <v>8.5</v>
      </c>
    </row>
    <row r="34" spans="1:11" x14ac:dyDescent="0.3">
      <c r="A34" t="s">
        <v>125</v>
      </c>
      <c r="B34" t="s">
        <v>126</v>
      </c>
      <c r="C34" s="10">
        <v>39073</v>
      </c>
      <c r="D34" t="s">
        <v>127</v>
      </c>
      <c r="E34">
        <v>130</v>
      </c>
      <c r="F34" t="s">
        <v>44</v>
      </c>
      <c r="G34" t="s">
        <v>19</v>
      </c>
      <c r="H34" t="s">
        <v>20</v>
      </c>
      <c r="I34" s="6">
        <v>109676311</v>
      </c>
      <c r="J34" s="1">
        <v>1155723</v>
      </c>
      <c r="K34" s="4">
        <v>8.5</v>
      </c>
    </row>
    <row r="35" spans="1:11" x14ac:dyDescent="0.3">
      <c r="A35" t="s">
        <v>128</v>
      </c>
      <c r="B35" t="s">
        <v>129</v>
      </c>
      <c r="C35" s="10">
        <v>31338</v>
      </c>
      <c r="D35" t="s">
        <v>130</v>
      </c>
      <c r="E35">
        <v>116</v>
      </c>
      <c r="F35" t="s">
        <v>9</v>
      </c>
      <c r="G35" t="s">
        <v>67</v>
      </c>
      <c r="H35" t="s">
        <v>49</v>
      </c>
      <c r="I35" s="6">
        <v>388774684</v>
      </c>
      <c r="J35" s="1">
        <v>1027330</v>
      </c>
      <c r="K35" s="4">
        <v>8.5</v>
      </c>
    </row>
    <row r="36" spans="1:11" x14ac:dyDescent="0.3">
      <c r="A36" t="s">
        <v>131</v>
      </c>
      <c r="B36" t="s">
        <v>132</v>
      </c>
      <c r="C36" s="10">
        <v>36399</v>
      </c>
      <c r="D36" t="s">
        <v>8</v>
      </c>
      <c r="E36">
        <v>119</v>
      </c>
      <c r="F36" t="s">
        <v>9</v>
      </c>
      <c r="G36" t="s">
        <v>10</v>
      </c>
      <c r="H36" t="s">
        <v>133</v>
      </c>
      <c r="I36" s="6">
        <v>23875127</v>
      </c>
      <c r="J36" s="1">
        <v>1014218</v>
      </c>
      <c r="K36" s="4">
        <v>8.5</v>
      </c>
    </row>
    <row r="37" spans="1:11" x14ac:dyDescent="0.3">
      <c r="A37" t="s">
        <v>134</v>
      </c>
      <c r="B37" t="s">
        <v>135</v>
      </c>
      <c r="C37" s="10">
        <v>34884</v>
      </c>
      <c r="D37" t="s">
        <v>18</v>
      </c>
      <c r="E37">
        <v>110</v>
      </c>
      <c r="F37" t="s">
        <v>136</v>
      </c>
      <c r="G37" t="s">
        <v>37</v>
      </c>
      <c r="H37" t="s">
        <v>137</v>
      </c>
      <c r="I37" s="6">
        <v>19552639</v>
      </c>
      <c r="J37" s="1">
        <v>1007598</v>
      </c>
      <c r="K37" s="4">
        <v>8.5</v>
      </c>
    </row>
    <row r="38" spans="1:11" x14ac:dyDescent="0.3">
      <c r="A38" t="s">
        <v>138</v>
      </c>
      <c r="B38" t="s">
        <v>139</v>
      </c>
      <c r="C38" s="10">
        <v>33591</v>
      </c>
      <c r="D38" t="s">
        <v>60</v>
      </c>
      <c r="E38">
        <v>137</v>
      </c>
      <c r="F38" t="s">
        <v>9</v>
      </c>
      <c r="G38" t="s">
        <v>10</v>
      </c>
      <c r="H38" t="s">
        <v>140</v>
      </c>
      <c r="I38" s="6">
        <v>520884847</v>
      </c>
      <c r="J38" s="1">
        <v>974970</v>
      </c>
      <c r="K38" s="4">
        <v>8.4</v>
      </c>
    </row>
    <row r="39" spans="1:11" x14ac:dyDescent="0.3">
      <c r="A39" t="s">
        <v>141</v>
      </c>
      <c r="B39" t="s">
        <v>142</v>
      </c>
      <c r="C39" s="10">
        <v>35033</v>
      </c>
      <c r="D39" t="s">
        <v>143</v>
      </c>
      <c r="E39">
        <v>106</v>
      </c>
      <c r="F39" t="s">
        <v>9</v>
      </c>
      <c r="G39" t="s">
        <v>10</v>
      </c>
      <c r="H39" t="s">
        <v>144</v>
      </c>
      <c r="I39" s="6">
        <v>23341568</v>
      </c>
      <c r="J39" s="1">
        <v>968947</v>
      </c>
      <c r="K39" s="4">
        <v>8.4</v>
      </c>
    </row>
    <row r="40" spans="1:11" x14ac:dyDescent="0.3">
      <c r="A40" t="s">
        <v>145</v>
      </c>
      <c r="B40" t="s">
        <v>146</v>
      </c>
      <c r="C40" s="10">
        <v>34663</v>
      </c>
      <c r="D40" t="s">
        <v>147</v>
      </c>
      <c r="E40">
        <v>88</v>
      </c>
      <c r="F40" t="s">
        <v>9</v>
      </c>
      <c r="G40" t="s">
        <v>148</v>
      </c>
      <c r="H40" t="s">
        <v>149</v>
      </c>
      <c r="I40" s="6">
        <v>968511805</v>
      </c>
      <c r="J40" s="1">
        <v>917248</v>
      </c>
      <c r="K40" s="4">
        <v>8.4</v>
      </c>
    </row>
    <row r="41" spans="1:11" x14ac:dyDescent="0.3">
      <c r="A41" t="s">
        <v>150</v>
      </c>
      <c r="B41" t="s">
        <v>151</v>
      </c>
      <c r="C41" s="10">
        <v>43534</v>
      </c>
      <c r="D41" t="s">
        <v>84</v>
      </c>
      <c r="E41">
        <v>122</v>
      </c>
      <c r="F41" t="s">
        <v>9</v>
      </c>
      <c r="G41" t="s">
        <v>37</v>
      </c>
      <c r="H41" t="s">
        <v>152</v>
      </c>
      <c r="I41" s="6">
        <v>1074251311</v>
      </c>
      <c r="J41" s="1">
        <v>855097</v>
      </c>
      <c r="K41" s="4">
        <v>8.4</v>
      </c>
    </row>
    <row r="42" spans="1:11" x14ac:dyDescent="0.3">
      <c r="A42" t="s">
        <v>153</v>
      </c>
      <c r="B42" t="s">
        <v>154</v>
      </c>
      <c r="C42" s="10">
        <v>40963</v>
      </c>
      <c r="D42" t="s">
        <v>155</v>
      </c>
      <c r="E42">
        <v>112</v>
      </c>
      <c r="F42" t="s">
        <v>136</v>
      </c>
      <c r="G42" t="s">
        <v>37</v>
      </c>
      <c r="H42" t="s">
        <v>156</v>
      </c>
      <c r="I42" s="6">
        <v>426588510</v>
      </c>
      <c r="J42" s="1">
        <v>736691</v>
      </c>
      <c r="K42" s="4">
        <v>8.4</v>
      </c>
    </row>
    <row r="43" spans="1:11" x14ac:dyDescent="0.3">
      <c r="A43" t="s">
        <v>157</v>
      </c>
      <c r="B43" t="s">
        <v>158</v>
      </c>
      <c r="C43" s="10">
        <v>37554</v>
      </c>
      <c r="D43" t="s">
        <v>159</v>
      </c>
      <c r="E43">
        <v>150</v>
      </c>
      <c r="F43" t="s">
        <v>44</v>
      </c>
      <c r="G43" t="s">
        <v>10</v>
      </c>
      <c r="H43" t="s">
        <v>160</v>
      </c>
      <c r="I43" s="6">
        <v>120072577</v>
      </c>
      <c r="J43" s="1">
        <v>707942</v>
      </c>
      <c r="K43" s="4">
        <v>8.4</v>
      </c>
    </row>
    <row r="44" spans="1:11" x14ac:dyDescent="0.3">
      <c r="A44" t="s">
        <v>161</v>
      </c>
      <c r="B44" t="s">
        <v>162</v>
      </c>
      <c r="C44" s="10">
        <v>42340</v>
      </c>
      <c r="D44" t="s">
        <v>163</v>
      </c>
      <c r="E44">
        <v>106</v>
      </c>
      <c r="F44" t="s">
        <v>9</v>
      </c>
      <c r="G44" t="s">
        <v>10</v>
      </c>
      <c r="H44" t="s">
        <v>164</v>
      </c>
      <c r="I44" s="6">
        <v>48983260</v>
      </c>
      <c r="J44" s="1">
        <v>690732</v>
      </c>
      <c r="K44" s="4">
        <v>8.4</v>
      </c>
    </row>
    <row r="45" spans="1:11" x14ac:dyDescent="0.3">
      <c r="A45" t="s">
        <v>165</v>
      </c>
      <c r="B45" t="s">
        <v>166</v>
      </c>
      <c r="C45" s="10">
        <v>22217</v>
      </c>
      <c r="D45" t="s">
        <v>167</v>
      </c>
      <c r="E45">
        <v>109</v>
      </c>
      <c r="F45" t="s">
        <v>9</v>
      </c>
      <c r="G45" t="s">
        <v>10</v>
      </c>
      <c r="H45" t="s">
        <v>168</v>
      </c>
      <c r="I45" s="6">
        <v>32008644</v>
      </c>
      <c r="J45" s="1">
        <v>586765</v>
      </c>
      <c r="K45" s="4">
        <v>8.3000000000000007</v>
      </c>
    </row>
    <row r="46" spans="1:11" x14ac:dyDescent="0.3">
      <c r="A46" t="s">
        <v>169</v>
      </c>
      <c r="B46" t="s">
        <v>170</v>
      </c>
      <c r="C46" s="10">
        <v>17127</v>
      </c>
      <c r="D46" t="s">
        <v>171</v>
      </c>
      <c r="E46">
        <v>102</v>
      </c>
      <c r="F46" t="s">
        <v>9</v>
      </c>
      <c r="G46" t="s">
        <v>67</v>
      </c>
      <c r="H46" t="s">
        <v>172</v>
      </c>
      <c r="I46" s="6">
        <v>4374761</v>
      </c>
      <c r="J46" s="1">
        <v>509953</v>
      </c>
      <c r="K46" s="4">
        <v>8.3000000000000007</v>
      </c>
    </row>
    <row r="47" spans="1:11" x14ac:dyDescent="0.3">
      <c r="A47" t="s">
        <v>173</v>
      </c>
      <c r="B47" t="s">
        <v>174</v>
      </c>
      <c r="C47" s="10">
        <v>25193</v>
      </c>
      <c r="D47" t="s">
        <v>54</v>
      </c>
      <c r="E47">
        <v>165</v>
      </c>
      <c r="F47" t="s">
        <v>55</v>
      </c>
      <c r="G47" t="s">
        <v>19</v>
      </c>
      <c r="H47" t="s">
        <v>57</v>
      </c>
      <c r="I47" s="6">
        <v>112911</v>
      </c>
      <c r="J47" s="1">
        <v>295220</v>
      </c>
      <c r="K47" s="4">
        <v>8.3000000000000007</v>
      </c>
    </row>
    <row r="48" spans="1:11" x14ac:dyDescent="0.3">
      <c r="A48" t="s">
        <v>175</v>
      </c>
      <c r="B48" t="s">
        <v>176</v>
      </c>
      <c r="C48" s="10">
        <v>42318</v>
      </c>
      <c r="D48" t="s">
        <v>177</v>
      </c>
      <c r="E48">
        <v>89</v>
      </c>
      <c r="F48" t="s">
        <v>102</v>
      </c>
      <c r="G48" t="s">
        <v>37</v>
      </c>
      <c r="H48" t="s">
        <v>178</v>
      </c>
      <c r="I48" s="6">
        <v>516962</v>
      </c>
      <c r="J48" s="1">
        <v>225438</v>
      </c>
      <c r="K48" s="4">
        <v>8.3000000000000007</v>
      </c>
    </row>
    <row r="49" spans="1:11" x14ac:dyDescent="0.3">
      <c r="A49" t="s">
        <v>179</v>
      </c>
      <c r="B49" t="s">
        <v>180</v>
      </c>
      <c r="C49" s="10">
        <v>32464</v>
      </c>
      <c r="D49" t="s">
        <v>8</v>
      </c>
      <c r="E49">
        <v>155</v>
      </c>
      <c r="F49" t="s">
        <v>55</v>
      </c>
      <c r="G49" t="s">
        <v>37</v>
      </c>
      <c r="H49" t="s">
        <v>181</v>
      </c>
      <c r="I49" s="6">
        <v>13826605</v>
      </c>
      <c r="J49" s="1">
        <v>223050</v>
      </c>
      <c r="K49" s="4">
        <v>8.3000000000000007</v>
      </c>
    </row>
    <row r="50" spans="1:11" x14ac:dyDescent="0.3">
      <c r="A50" t="s">
        <v>182</v>
      </c>
      <c r="B50" t="s">
        <v>183</v>
      </c>
      <c r="C50" s="10">
        <v>13852</v>
      </c>
      <c r="D50" t="s">
        <v>184</v>
      </c>
      <c r="E50">
        <v>87</v>
      </c>
      <c r="F50" t="s">
        <v>9</v>
      </c>
      <c r="G50" t="s">
        <v>148</v>
      </c>
      <c r="H50" t="s">
        <v>185</v>
      </c>
      <c r="I50" s="6">
        <v>457688</v>
      </c>
      <c r="J50" s="1">
        <v>211250</v>
      </c>
      <c r="K50" s="4">
        <v>8.3000000000000007</v>
      </c>
    </row>
    <row r="51" spans="1:11" x14ac:dyDescent="0.3">
      <c r="A51" t="s">
        <v>186</v>
      </c>
      <c r="B51" t="s">
        <v>187</v>
      </c>
      <c r="C51" s="10">
        <v>41150</v>
      </c>
      <c r="D51" t="s">
        <v>188</v>
      </c>
      <c r="E51">
        <v>164</v>
      </c>
      <c r="F51" t="s">
        <v>44</v>
      </c>
      <c r="G51" t="s">
        <v>19</v>
      </c>
      <c r="H51" t="s">
        <v>20</v>
      </c>
      <c r="I51" s="6">
        <v>1081133191</v>
      </c>
      <c r="J51" s="1">
        <v>1480582</v>
      </c>
      <c r="K51" s="4">
        <v>8.3000000000000007</v>
      </c>
    </row>
    <row r="52" spans="1:11" x14ac:dyDescent="0.3">
      <c r="A52" t="s">
        <v>189</v>
      </c>
      <c r="B52" t="s">
        <v>190</v>
      </c>
      <c r="C52" s="10">
        <v>41291</v>
      </c>
      <c r="D52" t="s">
        <v>191</v>
      </c>
      <c r="E52">
        <v>165</v>
      </c>
      <c r="F52" t="s">
        <v>9</v>
      </c>
      <c r="G52" t="s">
        <v>10</v>
      </c>
      <c r="H52" t="s">
        <v>25</v>
      </c>
      <c r="I52" s="6">
        <v>425368238</v>
      </c>
      <c r="J52" s="1">
        <v>1317856</v>
      </c>
      <c r="K52" s="4">
        <v>8.3000000000000007</v>
      </c>
    </row>
    <row r="53" spans="1:11" x14ac:dyDescent="0.3">
      <c r="A53" t="s">
        <v>192</v>
      </c>
      <c r="B53" t="s">
        <v>193</v>
      </c>
      <c r="C53" s="10">
        <v>36910</v>
      </c>
      <c r="D53" t="s">
        <v>194</v>
      </c>
      <c r="E53">
        <v>113</v>
      </c>
      <c r="F53" t="s">
        <v>9</v>
      </c>
      <c r="G53" t="s">
        <v>10</v>
      </c>
      <c r="H53" t="s">
        <v>20</v>
      </c>
      <c r="I53" s="6">
        <v>39970386</v>
      </c>
      <c r="J53" s="1">
        <v>1098879</v>
      </c>
      <c r="K53" s="4">
        <v>8.1999999999999993</v>
      </c>
    </row>
    <row r="54" spans="1:11" x14ac:dyDescent="0.3">
      <c r="A54" t="s">
        <v>195</v>
      </c>
      <c r="B54" t="s">
        <v>196</v>
      </c>
      <c r="C54" s="10">
        <v>39738</v>
      </c>
      <c r="D54" t="s">
        <v>101</v>
      </c>
      <c r="E54">
        <v>98</v>
      </c>
      <c r="F54" t="s">
        <v>9</v>
      </c>
      <c r="G54" t="s">
        <v>148</v>
      </c>
      <c r="H54" t="s">
        <v>197</v>
      </c>
      <c r="I54" s="6">
        <v>521311860</v>
      </c>
      <c r="J54" s="1">
        <v>974734</v>
      </c>
      <c r="K54" s="4">
        <v>8.1999999999999993</v>
      </c>
    </row>
    <row r="55" spans="1:11" x14ac:dyDescent="0.3">
      <c r="A55" t="s">
        <v>198</v>
      </c>
      <c r="B55" t="s">
        <v>199</v>
      </c>
      <c r="C55" s="10">
        <v>29577</v>
      </c>
      <c r="D55" t="s">
        <v>200</v>
      </c>
      <c r="E55">
        <v>146</v>
      </c>
      <c r="F55" t="s">
        <v>44</v>
      </c>
      <c r="G55" t="s">
        <v>10</v>
      </c>
      <c r="H55" t="s">
        <v>201</v>
      </c>
      <c r="I55" s="6">
        <v>46520613</v>
      </c>
      <c r="J55" s="1">
        <v>869480</v>
      </c>
      <c r="K55" s="4">
        <v>8.1999999999999993</v>
      </c>
    </row>
    <row r="56" spans="1:11" x14ac:dyDescent="0.3">
      <c r="A56" t="s">
        <v>202</v>
      </c>
      <c r="B56" t="s">
        <v>203</v>
      </c>
      <c r="C56" s="10">
        <v>29926</v>
      </c>
      <c r="D56" t="s">
        <v>188</v>
      </c>
      <c r="E56">
        <v>115</v>
      </c>
      <c r="F56" t="s">
        <v>9</v>
      </c>
      <c r="G56" t="s">
        <v>67</v>
      </c>
      <c r="H56" t="s">
        <v>34</v>
      </c>
      <c r="I56" s="6">
        <v>390133212</v>
      </c>
      <c r="J56" s="1">
        <v>865510</v>
      </c>
      <c r="K56" s="4">
        <v>8.1999999999999993</v>
      </c>
    </row>
    <row r="57" spans="1:11" x14ac:dyDescent="0.3">
      <c r="A57" t="s">
        <v>204</v>
      </c>
      <c r="B57" t="s">
        <v>205</v>
      </c>
      <c r="C57" s="10">
        <v>43215</v>
      </c>
      <c r="D57" t="s">
        <v>41</v>
      </c>
      <c r="E57">
        <v>149</v>
      </c>
      <c r="F57" t="s">
        <v>9</v>
      </c>
      <c r="G57" t="s">
        <v>37</v>
      </c>
      <c r="H57" t="s">
        <v>206</v>
      </c>
      <c r="I57" s="6">
        <v>2048359754</v>
      </c>
      <c r="J57" s="1">
        <v>796486</v>
      </c>
      <c r="K57" s="4">
        <v>8.1999999999999993</v>
      </c>
    </row>
    <row r="58" spans="1:11" x14ac:dyDescent="0.3">
      <c r="A58" t="s">
        <v>207</v>
      </c>
      <c r="B58" t="s">
        <v>208</v>
      </c>
      <c r="C58" s="10">
        <v>29153</v>
      </c>
      <c r="D58" t="s">
        <v>209</v>
      </c>
      <c r="E58">
        <v>117</v>
      </c>
      <c r="F58" t="s">
        <v>44</v>
      </c>
      <c r="G58" t="s">
        <v>10</v>
      </c>
      <c r="H58" t="s">
        <v>122</v>
      </c>
      <c r="I58" s="6">
        <v>108110316</v>
      </c>
      <c r="J58" s="1">
        <v>768874</v>
      </c>
      <c r="K58" s="4">
        <v>8.1999999999999993</v>
      </c>
    </row>
    <row r="59" spans="1:11" x14ac:dyDescent="0.3">
      <c r="A59" t="s">
        <v>210</v>
      </c>
      <c r="B59" t="s">
        <v>211</v>
      </c>
      <c r="C59" s="10">
        <v>43579</v>
      </c>
      <c r="D59" t="s">
        <v>28</v>
      </c>
      <c r="E59">
        <v>181</v>
      </c>
      <c r="F59" t="s">
        <v>9</v>
      </c>
      <c r="G59" t="s">
        <v>37</v>
      </c>
      <c r="H59" t="s">
        <v>206</v>
      </c>
      <c r="I59" s="6">
        <v>2797800564</v>
      </c>
      <c r="J59" s="1">
        <v>754786</v>
      </c>
      <c r="K59" s="4">
        <v>8.1999999999999993</v>
      </c>
    </row>
    <row r="60" spans="1:11" x14ac:dyDescent="0.3">
      <c r="A60" t="s">
        <v>212</v>
      </c>
      <c r="B60" t="s">
        <v>213</v>
      </c>
      <c r="C60" s="10">
        <v>29207</v>
      </c>
      <c r="D60" t="s">
        <v>214</v>
      </c>
      <c r="E60">
        <v>147</v>
      </c>
      <c r="F60" t="s">
        <v>9</v>
      </c>
      <c r="G60" t="s">
        <v>10</v>
      </c>
      <c r="H60" t="s">
        <v>15</v>
      </c>
      <c r="I60" s="6">
        <v>91968688</v>
      </c>
      <c r="J60" s="1">
        <v>591251</v>
      </c>
      <c r="K60" s="4">
        <v>8.1999999999999993</v>
      </c>
    </row>
    <row r="61" spans="1:11" x14ac:dyDescent="0.3">
      <c r="A61" t="s">
        <v>215</v>
      </c>
      <c r="B61" t="s">
        <v>216</v>
      </c>
      <c r="C61" s="10">
        <v>38508</v>
      </c>
      <c r="D61" t="s">
        <v>217</v>
      </c>
      <c r="E61">
        <v>120</v>
      </c>
      <c r="F61" t="s">
        <v>111</v>
      </c>
      <c r="G61" t="s">
        <v>10</v>
      </c>
      <c r="H61" t="s">
        <v>218</v>
      </c>
      <c r="I61" s="6">
        <v>15002116</v>
      </c>
      <c r="J61" s="1">
        <v>501082</v>
      </c>
      <c r="K61" s="4">
        <v>8.1</v>
      </c>
    </row>
    <row r="62" spans="1:11" x14ac:dyDescent="0.3">
      <c r="A62" t="s">
        <v>219</v>
      </c>
      <c r="B62" t="s">
        <v>220</v>
      </c>
      <c r="C62" s="10">
        <v>23440</v>
      </c>
      <c r="D62" t="s">
        <v>221</v>
      </c>
      <c r="E62">
        <v>95</v>
      </c>
      <c r="F62" t="s">
        <v>44</v>
      </c>
      <c r="G62" t="s">
        <v>67</v>
      </c>
      <c r="H62" t="s">
        <v>201</v>
      </c>
      <c r="I62" s="6">
        <v>9443876</v>
      </c>
      <c r="J62" s="1">
        <v>441115</v>
      </c>
      <c r="K62" s="4">
        <v>8.1</v>
      </c>
    </row>
    <row r="63" spans="1:11" x14ac:dyDescent="0.3">
      <c r="A63" t="s">
        <v>222</v>
      </c>
      <c r="B63" t="s">
        <v>223</v>
      </c>
      <c r="C63" s="10">
        <v>20193</v>
      </c>
      <c r="D63" t="s">
        <v>194</v>
      </c>
      <c r="E63">
        <v>112</v>
      </c>
      <c r="F63" t="s">
        <v>9</v>
      </c>
      <c r="G63" t="s">
        <v>37</v>
      </c>
      <c r="H63" t="s">
        <v>168</v>
      </c>
      <c r="I63" s="6">
        <v>37032034</v>
      </c>
      <c r="J63" s="1">
        <v>432390</v>
      </c>
      <c r="K63" s="4">
        <v>8.1</v>
      </c>
    </row>
    <row r="64" spans="1:11" x14ac:dyDescent="0.3">
      <c r="A64" t="s">
        <v>224</v>
      </c>
      <c r="B64" t="s">
        <v>225</v>
      </c>
      <c r="C64" s="10">
        <v>43097</v>
      </c>
      <c r="D64" t="s">
        <v>101</v>
      </c>
      <c r="E64">
        <v>105</v>
      </c>
      <c r="F64" t="s">
        <v>9</v>
      </c>
      <c r="G64" t="s">
        <v>37</v>
      </c>
      <c r="H64" t="s">
        <v>226</v>
      </c>
      <c r="I64" s="6">
        <v>807083670</v>
      </c>
      <c r="J64" s="1">
        <v>352455</v>
      </c>
      <c r="K64" s="4">
        <v>8.1</v>
      </c>
    </row>
    <row r="65" spans="1:11" x14ac:dyDescent="0.3">
      <c r="A65" t="s">
        <v>227</v>
      </c>
      <c r="B65" t="s">
        <v>228</v>
      </c>
      <c r="C65" s="10">
        <v>39237</v>
      </c>
      <c r="D65" t="s">
        <v>229</v>
      </c>
      <c r="E65">
        <v>137</v>
      </c>
      <c r="F65" t="s">
        <v>230</v>
      </c>
      <c r="G65" t="s">
        <v>10</v>
      </c>
      <c r="H65" t="s">
        <v>231</v>
      </c>
      <c r="I65" s="6">
        <v>77356942</v>
      </c>
      <c r="J65" s="1">
        <v>349642</v>
      </c>
      <c r="K65" s="4">
        <v>8.1</v>
      </c>
    </row>
    <row r="66" spans="1:11" x14ac:dyDescent="0.3">
      <c r="A66" t="s">
        <v>232</v>
      </c>
      <c r="B66" t="s">
        <v>233</v>
      </c>
      <c r="C66" s="10">
        <v>43459</v>
      </c>
      <c r="D66" t="s">
        <v>234</v>
      </c>
      <c r="E66">
        <v>117</v>
      </c>
      <c r="F66" t="s">
        <v>9</v>
      </c>
      <c r="G66" t="s">
        <v>37</v>
      </c>
      <c r="H66" t="s">
        <v>235</v>
      </c>
      <c r="I66" s="6">
        <v>375540831</v>
      </c>
      <c r="J66" s="1">
        <v>335892</v>
      </c>
      <c r="K66" s="4">
        <v>8.1</v>
      </c>
    </row>
    <row r="67" spans="1:11" x14ac:dyDescent="0.3">
      <c r="A67" t="s">
        <v>236</v>
      </c>
      <c r="B67" t="s">
        <v>237</v>
      </c>
      <c r="C67" s="10">
        <v>40172</v>
      </c>
      <c r="D67" t="s">
        <v>238</v>
      </c>
      <c r="E67">
        <v>170</v>
      </c>
      <c r="F67" t="s">
        <v>239</v>
      </c>
      <c r="G67" t="s">
        <v>37</v>
      </c>
      <c r="H67" t="s">
        <v>240</v>
      </c>
      <c r="I67" s="6">
        <v>60262836</v>
      </c>
      <c r="J67" s="1">
        <v>332217</v>
      </c>
      <c r="K67" s="4">
        <v>8.1</v>
      </c>
    </row>
    <row r="68" spans="1:11" x14ac:dyDescent="0.3">
      <c r="A68" t="s">
        <v>241</v>
      </c>
      <c r="B68" t="s">
        <v>242</v>
      </c>
      <c r="C68" s="10">
        <v>36665</v>
      </c>
      <c r="D68" t="s">
        <v>243</v>
      </c>
      <c r="E68">
        <v>134</v>
      </c>
      <c r="F68" t="s">
        <v>102</v>
      </c>
      <c r="G68" t="s">
        <v>19</v>
      </c>
      <c r="H68" t="s">
        <v>103</v>
      </c>
      <c r="I68" s="6">
        <v>169785629</v>
      </c>
      <c r="J68" s="1">
        <v>331045</v>
      </c>
      <c r="K68" s="4">
        <v>8</v>
      </c>
    </row>
    <row r="69" spans="1:11" x14ac:dyDescent="0.3">
      <c r="A69" t="s">
        <v>244</v>
      </c>
      <c r="B69" t="s">
        <v>245</v>
      </c>
      <c r="C69" s="10">
        <v>30953</v>
      </c>
      <c r="D69" t="s">
        <v>14</v>
      </c>
      <c r="E69">
        <v>229</v>
      </c>
      <c r="F69" t="s">
        <v>9</v>
      </c>
      <c r="G69" t="s">
        <v>10</v>
      </c>
      <c r="H69" t="s">
        <v>57</v>
      </c>
      <c r="I69" s="6">
        <v>5472914</v>
      </c>
      <c r="J69" s="1">
        <v>302317</v>
      </c>
      <c r="K69" s="4">
        <v>8</v>
      </c>
    </row>
    <row r="70" spans="1:11" x14ac:dyDescent="0.3">
      <c r="A70" t="s">
        <v>246</v>
      </c>
      <c r="B70" t="s">
        <v>247</v>
      </c>
      <c r="C70" s="10">
        <v>16613</v>
      </c>
      <c r="D70" t="s">
        <v>248</v>
      </c>
      <c r="E70">
        <v>125</v>
      </c>
      <c r="F70" t="s">
        <v>9</v>
      </c>
      <c r="G70" t="s">
        <v>37</v>
      </c>
      <c r="H70" t="s">
        <v>185</v>
      </c>
      <c r="I70" s="6">
        <v>969879</v>
      </c>
      <c r="J70" s="1">
        <v>197381</v>
      </c>
      <c r="K70" s="4">
        <v>8</v>
      </c>
    </row>
    <row r="71" spans="1:11" x14ac:dyDescent="0.3">
      <c r="A71" t="s">
        <v>249</v>
      </c>
      <c r="B71" t="s">
        <v>250</v>
      </c>
      <c r="C71" s="10">
        <v>18693</v>
      </c>
      <c r="D71" t="s">
        <v>251</v>
      </c>
      <c r="E71">
        <v>110</v>
      </c>
      <c r="F71" t="s">
        <v>9</v>
      </c>
      <c r="G71" t="s">
        <v>37</v>
      </c>
      <c r="H71" t="s">
        <v>252</v>
      </c>
      <c r="I71" s="6">
        <v>299645</v>
      </c>
      <c r="J71" s="1">
        <v>195789</v>
      </c>
      <c r="K71" s="4">
        <v>8</v>
      </c>
    </row>
    <row r="72" spans="1:11" x14ac:dyDescent="0.3">
      <c r="A72" t="s">
        <v>253</v>
      </c>
      <c r="B72" t="s">
        <v>254</v>
      </c>
      <c r="C72" s="10">
        <v>39854</v>
      </c>
      <c r="D72" t="s">
        <v>255</v>
      </c>
      <c r="E72">
        <v>153</v>
      </c>
      <c r="F72" t="s">
        <v>230</v>
      </c>
      <c r="G72" t="s">
        <v>10</v>
      </c>
      <c r="H72" t="s">
        <v>25</v>
      </c>
      <c r="I72" s="6">
        <v>321455689</v>
      </c>
      <c r="J72" s="1">
        <v>1229958</v>
      </c>
      <c r="K72" s="4">
        <v>8</v>
      </c>
    </row>
    <row r="73" spans="1:11" x14ac:dyDescent="0.3">
      <c r="A73" t="s">
        <v>256</v>
      </c>
      <c r="B73" t="s">
        <v>257</v>
      </c>
      <c r="C73" s="10">
        <v>36546</v>
      </c>
      <c r="D73" t="s">
        <v>8</v>
      </c>
      <c r="E73">
        <v>122</v>
      </c>
      <c r="F73" t="s">
        <v>9</v>
      </c>
      <c r="G73" t="s">
        <v>10</v>
      </c>
      <c r="H73" t="s">
        <v>258</v>
      </c>
      <c r="I73" s="6">
        <v>356296601</v>
      </c>
      <c r="J73" s="1">
        <v>1049009</v>
      </c>
      <c r="K73" s="4">
        <v>8</v>
      </c>
    </row>
    <row r="74" spans="1:11" x14ac:dyDescent="0.3">
      <c r="A74" t="s">
        <v>259</v>
      </c>
      <c r="B74" t="s">
        <v>260</v>
      </c>
      <c r="C74" s="10">
        <v>34711</v>
      </c>
      <c r="D74" t="s">
        <v>33</v>
      </c>
      <c r="E74">
        <v>178</v>
      </c>
      <c r="F74" t="s">
        <v>9</v>
      </c>
      <c r="G74" t="s">
        <v>10</v>
      </c>
      <c r="H74" t="s">
        <v>261</v>
      </c>
      <c r="I74" s="6">
        <v>213216216</v>
      </c>
      <c r="J74" s="1">
        <v>941683</v>
      </c>
      <c r="K74" s="4">
        <v>7.9</v>
      </c>
    </row>
    <row r="75" spans="1:11" x14ac:dyDescent="0.3">
      <c r="A75" t="s">
        <v>262</v>
      </c>
      <c r="B75" t="s">
        <v>263</v>
      </c>
      <c r="C75" s="10">
        <v>30610</v>
      </c>
      <c r="D75" t="s">
        <v>66</v>
      </c>
      <c r="E75">
        <v>131</v>
      </c>
      <c r="F75" t="s">
        <v>9</v>
      </c>
      <c r="G75" t="s">
        <v>67</v>
      </c>
      <c r="H75" t="s">
        <v>264</v>
      </c>
      <c r="I75" s="6">
        <v>475347111</v>
      </c>
      <c r="J75" s="1">
        <v>928036</v>
      </c>
      <c r="K75" s="4">
        <v>7.9</v>
      </c>
    </row>
    <row r="76" spans="1:11" x14ac:dyDescent="0.3">
      <c r="A76" t="s">
        <v>265</v>
      </c>
      <c r="B76" t="s">
        <v>266</v>
      </c>
      <c r="C76" s="10">
        <v>33857</v>
      </c>
      <c r="D76" t="s">
        <v>84</v>
      </c>
      <c r="E76">
        <v>99</v>
      </c>
      <c r="F76" t="s">
        <v>9</v>
      </c>
      <c r="G76" t="s">
        <v>10</v>
      </c>
      <c r="H76" t="s">
        <v>25</v>
      </c>
      <c r="I76" s="6">
        <v>2889963</v>
      </c>
      <c r="J76" s="1">
        <v>896551</v>
      </c>
      <c r="K76" s="4">
        <v>7.9</v>
      </c>
    </row>
    <row r="77" spans="1:11" x14ac:dyDescent="0.3">
      <c r="A77" t="s">
        <v>267</v>
      </c>
      <c r="B77" t="s">
        <v>268</v>
      </c>
      <c r="C77" s="10">
        <v>38282</v>
      </c>
      <c r="D77" t="s">
        <v>269</v>
      </c>
      <c r="E77">
        <v>108</v>
      </c>
      <c r="F77" t="s">
        <v>9</v>
      </c>
      <c r="G77" t="s">
        <v>10</v>
      </c>
      <c r="H77" t="s">
        <v>270</v>
      </c>
      <c r="I77" s="6">
        <v>74036715</v>
      </c>
      <c r="J77" s="1">
        <v>889875</v>
      </c>
      <c r="K77" s="4">
        <v>7.9</v>
      </c>
    </row>
    <row r="78" spans="1:11" x14ac:dyDescent="0.3">
      <c r="A78" t="s">
        <v>271</v>
      </c>
      <c r="B78" t="s">
        <v>272</v>
      </c>
      <c r="C78" s="10">
        <v>35146</v>
      </c>
      <c r="D78" t="s">
        <v>273</v>
      </c>
      <c r="E78">
        <v>81</v>
      </c>
      <c r="F78" t="s">
        <v>9</v>
      </c>
      <c r="G78" t="s">
        <v>148</v>
      </c>
      <c r="H78" t="s">
        <v>274</v>
      </c>
      <c r="I78" s="6">
        <v>404265438</v>
      </c>
      <c r="J78" s="1">
        <v>864461</v>
      </c>
      <c r="K78" s="4">
        <v>7.9</v>
      </c>
    </row>
    <row r="79" spans="1:11" x14ac:dyDescent="0.3">
      <c r="A79" t="s">
        <v>275</v>
      </c>
      <c r="B79" t="s">
        <v>276</v>
      </c>
      <c r="C79" s="10">
        <v>35949</v>
      </c>
      <c r="D79" t="s">
        <v>48</v>
      </c>
      <c r="E79">
        <v>126</v>
      </c>
      <c r="F79" t="s">
        <v>9</v>
      </c>
      <c r="G79" t="s">
        <v>10</v>
      </c>
      <c r="H79" t="s">
        <v>277</v>
      </c>
      <c r="I79" s="6">
        <v>225933435</v>
      </c>
      <c r="J79" s="1">
        <v>837379</v>
      </c>
      <c r="K79" s="4">
        <v>7.8</v>
      </c>
    </row>
    <row r="80" spans="1:11" x14ac:dyDescent="0.3">
      <c r="A80" t="s">
        <v>278</v>
      </c>
      <c r="B80" t="s">
        <v>279</v>
      </c>
      <c r="C80" s="10">
        <v>36966</v>
      </c>
      <c r="D80" t="s">
        <v>280</v>
      </c>
      <c r="E80">
        <v>104</v>
      </c>
      <c r="F80" t="s">
        <v>44</v>
      </c>
      <c r="G80" t="s">
        <v>10</v>
      </c>
      <c r="H80" t="s">
        <v>281</v>
      </c>
      <c r="I80" s="6">
        <v>83557872</v>
      </c>
      <c r="J80" s="1">
        <v>766589</v>
      </c>
      <c r="K80" s="4">
        <v>7.8</v>
      </c>
    </row>
    <row r="81" spans="1:11" x14ac:dyDescent="0.3">
      <c r="A81" t="s">
        <v>282</v>
      </c>
      <c r="B81" t="s">
        <v>283</v>
      </c>
      <c r="C81" s="10">
        <v>36875</v>
      </c>
      <c r="D81" t="s">
        <v>8</v>
      </c>
      <c r="E81">
        <v>102</v>
      </c>
      <c r="F81" t="s">
        <v>9</v>
      </c>
      <c r="G81" t="s">
        <v>10</v>
      </c>
      <c r="H81" t="s">
        <v>284</v>
      </c>
      <c r="I81" s="6">
        <v>7390108</v>
      </c>
      <c r="J81" s="1">
        <v>748291</v>
      </c>
      <c r="K81" s="4">
        <v>7.8</v>
      </c>
    </row>
    <row r="82" spans="1:11" x14ac:dyDescent="0.3">
      <c r="A82" t="s">
        <v>285</v>
      </c>
      <c r="B82" t="s">
        <v>286</v>
      </c>
      <c r="C82" s="10">
        <v>26489</v>
      </c>
      <c r="D82" t="s">
        <v>287</v>
      </c>
      <c r="E82">
        <v>136</v>
      </c>
      <c r="F82" t="s">
        <v>44</v>
      </c>
      <c r="G82" t="s">
        <v>37</v>
      </c>
      <c r="H82" t="s">
        <v>201</v>
      </c>
      <c r="I82" s="6">
        <v>26903440</v>
      </c>
      <c r="J82" s="1">
        <v>740301</v>
      </c>
      <c r="K82" s="4">
        <v>7.8</v>
      </c>
    </row>
    <row r="83" spans="1:11" x14ac:dyDescent="0.3">
      <c r="A83" t="s">
        <v>288</v>
      </c>
      <c r="B83" t="s">
        <v>289</v>
      </c>
      <c r="C83" s="10">
        <v>40366</v>
      </c>
      <c r="D83" t="s">
        <v>273</v>
      </c>
      <c r="E83">
        <v>103</v>
      </c>
      <c r="F83" t="s">
        <v>9</v>
      </c>
      <c r="G83" t="s">
        <v>148</v>
      </c>
      <c r="H83" t="s">
        <v>290</v>
      </c>
      <c r="I83" s="6">
        <v>1066969703</v>
      </c>
      <c r="J83" s="1">
        <v>739717</v>
      </c>
      <c r="K83" s="4">
        <v>7.8</v>
      </c>
    </row>
    <row r="84" spans="1:11" x14ac:dyDescent="0.3">
      <c r="A84" t="s">
        <v>291</v>
      </c>
      <c r="B84" t="s">
        <v>292</v>
      </c>
      <c r="C84" s="10">
        <v>30571</v>
      </c>
      <c r="D84" t="s">
        <v>14</v>
      </c>
      <c r="E84">
        <v>170</v>
      </c>
      <c r="F84" t="s">
        <v>9</v>
      </c>
      <c r="G84" t="s">
        <v>10</v>
      </c>
      <c r="H84" t="s">
        <v>293</v>
      </c>
      <c r="I84" s="6">
        <v>66023585</v>
      </c>
      <c r="J84" s="1">
        <v>721343</v>
      </c>
      <c r="K84" s="4">
        <v>7.8</v>
      </c>
    </row>
    <row r="85" spans="1:11" x14ac:dyDescent="0.3">
      <c r="A85" t="s">
        <v>294</v>
      </c>
      <c r="B85" t="s">
        <v>295</v>
      </c>
      <c r="C85" s="10">
        <v>27798</v>
      </c>
      <c r="D85" t="s">
        <v>14</v>
      </c>
      <c r="E85">
        <v>114</v>
      </c>
      <c r="F85" t="s">
        <v>9</v>
      </c>
      <c r="G85" t="s">
        <v>10</v>
      </c>
      <c r="H85" t="s">
        <v>72</v>
      </c>
      <c r="I85" s="6">
        <v>28441292</v>
      </c>
      <c r="J85" s="1">
        <v>703264</v>
      </c>
      <c r="K85" s="4">
        <v>7.7</v>
      </c>
    </row>
    <row r="86" spans="1:11" x14ac:dyDescent="0.3">
      <c r="A86" t="s">
        <v>296</v>
      </c>
      <c r="B86" t="s">
        <v>297</v>
      </c>
      <c r="C86" s="10">
        <v>37281</v>
      </c>
      <c r="D86" t="s">
        <v>298</v>
      </c>
      <c r="E86">
        <v>122</v>
      </c>
      <c r="F86" t="s">
        <v>136</v>
      </c>
      <c r="G86" t="s">
        <v>10</v>
      </c>
      <c r="H86" t="s">
        <v>299</v>
      </c>
      <c r="I86" s="6">
        <v>173924742</v>
      </c>
      <c r="J86" s="1">
        <v>690480</v>
      </c>
      <c r="K86" s="4">
        <v>7.7</v>
      </c>
    </row>
    <row r="87" spans="1:11" x14ac:dyDescent="0.3">
      <c r="A87" t="s">
        <v>300</v>
      </c>
      <c r="B87" t="s">
        <v>301</v>
      </c>
      <c r="C87" s="10">
        <v>32030</v>
      </c>
      <c r="D87" t="s">
        <v>91</v>
      </c>
      <c r="E87">
        <v>116</v>
      </c>
      <c r="F87" t="s">
        <v>44</v>
      </c>
      <c r="G87" t="s">
        <v>37</v>
      </c>
      <c r="H87" t="s">
        <v>201</v>
      </c>
      <c r="I87" s="6">
        <v>46357676</v>
      </c>
      <c r="J87" s="1">
        <v>658175</v>
      </c>
      <c r="K87" s="4">
        <v>7.7</v>
      </c>
    </row>
    <row r="88" spans="1:11" x14ac:dyDescent="0.3">
      <c r="A88" t="s">
        <v>302</v>
      </c>
      <c r="B88" t="s">
        <v>303</v>
      </c>
      <c r="C88" s="10">
        <v>31679</v>
      </c>
      <c r="D88" t="s">
        <v>41</v>
      </c>
      <c r="E88">
        <v>137</v>
      </c>
      <c r="F88" t="s">
        <v>9</v>
      </c>
      <c r="G88" t="s">
        <v>10</v>
      </c>
      <c r="H88" t="s">
        <v>140</v>
      </c>
      <c r="I88" s="6">
        <v>131384634</v>
      </c>
      <c r="J88" s="1">
        <v>639500</v>
      </c>
      <c r="K88" s="4">
        <v>7.7</v>
      </c>
    </row>
    <row r="89" spans="1:11" x14ac:dyDescent="0.3">
      <c r="A89" t="s">
        <v>304</v>
      </c>
      <c r="B89" t="s">
        <v>305</v>
      </c>
      <c r="C89" s="10">
        <v>25184</v>
      </c>
      <c r="D89" t="s">
        <v>306</v>
      </c>
      <c r="E89">
        <v>149</v>
      </c>
      <c r="F89" t="s">
        <v>44</v>
      </c>
      <c r="G89" t="s">
        <v>148</v>
      </c>
      <c r="H89" t="s">
        <v>201</v>
      </c>
      <c r="I89" s="6">
        <v>68989547</v>
      </c>
      <c r="J89" s="1">
        <v>587866</v>
      </c>
      <c r="K89" s="4">
        <v>7.6</v>
      </c>
    </row>
    <row r="90" spans="1:11" x14ac:dyDescent="0.3">
      <c r="A90" t="s">
        <v>307</v>
      </c>
      <c r="B90" t="s">
        <v>308</v>
      </c>
      <c r="C90" s="10">
        <v>17862</v>
      </c>
      <c r="D90" t="s">
        <v>309</v>
      </c>
      <c r="E90">
        <v>119</v>
      </c>
      <c r="F90" t="s">
        <v>9</v>
      </c>
      <c r="G90" t="s">
        <v>37</v>
      </c>
      <c r="H90" t="s">
        <v>310</v>
      </c>
      <c r="I90" s="6">
        <v>1594107</v>
      </c>
      <c r="J90" s="1">
        <v>389322</v>
      </c>
      <c r="K90" s="4">
        <v>7.6</v>
      </c>
    </row>
    <row r="91" spans="1:11" x14ac:dyDescent="0.3">
      <c r="A91" t="s">
        <v>311</v>
      </c>
      <c r="B91" s="2">
        <v>1917</v>
      </c>
      <c r="C91" s="10">
        <v>43853</v>
      </c>
      <c r="D91" t="s">
        <v>91</v>
      </c>
      <c r="E91">
        <v>119</v>
      </c>
      <c r="F91" t="s">
        <v>9</v>
      </c>
      <c r="G91" t="s">
        <v>37</v>
      </c>
      <c r="H91" t="s">
        <v>258</v>
      </c>
      <c r="I91" s="6">
        <v>384857224</v>
      </c>
      <c r="J91" s="1">
        <v>362897</v>
      </c>
      <c r="K91" s="4">
        <v>7.6</v>
      </c>
    </row>
    <row r="92" spans="1:11" x14ac:dyDescent="0.3">
      <c r="A92" t="s">
        <v>312</v>
      </c>
      <c r="B92" t="s">
        <v>313</v>
      </c>
      <c r="C92" s="10">
        <v>31093</v>
      </c>
      <c r="D92" t="s">
        <v>33</v>
      </c>
      <c r="E92">
        <v>160</v>
      </c>
      <c r="F92" t="s">
        <v>9</v>
      </c>
      <c r="G92" t="s">
        <v>10</v>
      </c>
      <c r="H92" t="s">
        <v>75</v>
      </c>
      <c r="I92" s="6">
        <v>52066791</v>
      </c>
      <c r="J92" s="1">
        <v>361028</v>
      </c>
      <c r="K92" s="4">
        <v>7.6</v>
      </c>
    </row>
    <row r="93" spans="1:11" x14ac:dyDescent="0.3">
      <c r="A93" t="s">
        <v>314</v>
      </c>
      <c r="B93" t="s">
        <v>315</v>
      </c>
      <c r="C93" s="10">
        <v>21507</v>
      </c>
      <c r="D93" t="s">
        <v>316</v>
      </c>
      <c r="E93">
        <v>128</v>
      </c>
      <c r="F93" t="s">
        <v>9</v>
      </c>
      <c r="G93" t="s">
        <v>37</v>
      </c>
      <c r="H93" t="s">
        <v>168</v>
      </c>
      <c r="I93" s="6">
        <v>7796389</v>
      </c>
      <c r="J93" s="1">
        <v>352786</v>
      </c>
      <c r="K93" s="4">
        <v>7.5</v>
      </c>
    </row>
    <row r="94" spans="1:11" x14ac:dyDescent="0.3">
      <c r="A94" t="s">
        <v>317</v>
      </c>
      <c r="B94" t="s">
        <v>318</v>
      </c>
      <c r="C94" s="10">
        <v>21851</v>
      </c>
      <c r="D94" t="s">
        <v>319</v>
      </c>
      <c r="E94">
        <v>136</v>
      </c>
      <c r="F94" t="s">
        <v>9</v>
      </c>
      <c r="G94" t="s">
        <v>37</v>
      </c>
      <c r="H94" t="s">
        <v>168</v>
      </c>
      <c r="I94" s="6">
        <v>73446</v>
      </c>
      <c r="J94" s="1">
        <v>291628</v>
      </c>
      <c r="K94" s="4">
        <v>7.5</v>
      </c>
    </row>
    <row r="95" spans="1:11" x14ac:dyDescent="0.3">
      <c r="A95" t="s">
        <v>320</v>
      </c>
      <c r="B95" t="s">
        <v>321</v>
      </c>
      <c r="C95" s="10">
        <v>41235</v>
      </c>
      <c r="D95" t="s">
        <v>8</v>
      </c>
      <c r="E95">
        <v>115</v>
      </c>
      <c r="F95" t="s">
        <v>322</v>
      </c>
      <c r="G95" t="s">
        <v>10</v>
      </c>
      <c r="H95" t="s">
        <v>323</v>
      </c>
      <c r="I95" s="6">
        <v>15843274</v>
      </c>
      <c r="J95" s="1">
        <v>269616</v>
      </c>
      <c r="K95" s="4">
        <v>7.5</v>
      </c>
    </row>
    <row r="96" spans="1:11" x14ac:dyDescent="0.3">
      <c r="A96" t="s">
        <v>324</v>
      </c>
      <c r="B96" t="s">
        <v>325</v>
      </c>
      <c r="C96" s="10">
        <v>23313</v>
      </c>
      <c r="D96" t="s">
        <v>326</v>
      </c>
      <c r="E96">
        <v>228</v>
      </c>
      <c r="F96" t="s">
        <v>44</v>
      </c>
      <c r="G96" t="s">
        <v>67</v>
      </c>
      <c r="H96" t="s">
        <v>327</v>
      </c>
      <c r="I96" s="6">
        <v>45710874</v>
      </c>
      <c r="J96" s="1">
        <v>261504</v>
      </c>
      <c r="K96" s="4">
        <v>7.5</v>
      </c>
    </row>
    <row r="97" spans="1:11" x14ac:dyDescent="0.3">
      <c r="A97" t="s">
        <v>328</v>
      </c>
      <c r="B97" t="s">
        <v>329</v>
      </c>
      <c r="C97" s="10">
        <v>27109</v>
      </c>
      <c r="D97" t="s">
        <v>330</v>
      </c>
      <c r="E97">
        <v>129</v>
      </c>
      <c r="F97" t="s">
        <v>9</v>
      </c>
      <c r="G97" t="s">
        <v>67</v>
      </c>
      <c r="H97" t="s">
        <v>331</v>
      </c>
      <c r="I97" s="6">
        <v>156000000</v>
      </c>
      <c r="J97" s="1">
        <v>236285</v>
      </c>
      <c r="K97" s="4">
        <v>7.5</v>
      </c>
    </row>
    <row r="98" spans="1:11" x14ac:dyDescent="0.3">
      <c r="A98" t="s">
        <v>332</v>
      </c>
      <c r="B98" t="s">
        <v>333</v>
      </c>
      <c r="C98" s="10">
        <v>30028</v>
      </c>
      <c r="D98" t="s">
        <v>334</v>
      </c>
      <c r="E98">
        <v>149</v>
      </c>
      <c r="F98" t="s">
        <v>335</v>
      </c>
      <c r="G98" t="s">
        <v>10</v>
      </c>
      <c r="H98" t="s">
        <v>336</v>
      </c>
      <c r="I98" s="6">
        <v>11487676</v>
      </c>
      <c r="J98" s="1">
        <v>226427</v>
      </c>
      <c r="K98" s="4">
        <v>7.5</v>
      </c>
    </row>
    <row r="99" spans="1:11" x14ac:dyDescent="0.3">
      <c r="A99" t="s">
        <v>337</v>
      </c>
      <c r="B99" t="s">
        <v>338</v>
      </c>
      <c r="C99" s="10">
        <v>24096</v>
      </c>
      <c r="D99" t="s">
        <v>54</v>
      </c>
      <c r="E99">
        <v>132</v>
      </c>
      <c r="F99" t="s">
        <v>55</v>
      </c>
      <c r="G99" t="s">
        <v>37</v>
      </c>
      <c r="H99" t="s">
        <v>57</v>
      </c>
      <c r="I99" s="6">
        <v>15000000</v>
      </c>
      <c r="J99" s="1">
        <v>226039</v>
      </c>
      <c r="K99" s="4">
        <v>7.4</v>
      </c>
    </row>
    <row r="100" spans="1:11" x14ac:dyDescent="0.3">
      <c r="A100" t="s">
        <v>339</v>
      </c>
      <c r="B100" t="s">
        <v>340</v>
      </c>
      <c r="C100" s="10">
        <v>40837</v>
      </c>
      <c r="D100" t="s">
        <v>8</v>
      </c>
      <c r="E100">
        <v>123</v>
      </c>
      <c r="F100" t="s">
        <v>341</v>
      </c>
      <c r="G100" t="s">
        <v>19</v>
      </c>
      <c r="H100" t="s">
        <v>342</v>
      </c>
      <c r="I100" s="6">
        <v>22926076</v>
      </c>
      <c r="J100" s="1">
        <v>214165</v>
      </c>
      <c r="K100" s="4">
        <v>7.4</v>
      </c>
    </row>
    <row r="101" spans="1:11" x14ac:dyDescent="0.3">
      <c r="A101" t="s">
        <v>343</v>
      </c>
      <c r="B101" t="s">
        <v>344</v>
      </c>
      <c r="C101" s="10">
        <v>19481</v>
      </c>
      <c r="D101" t="s">
        <v>345</v>
      </c>
      <c r="E101">
        <v>103</v>
      </c>
      <c r="F101" t="s">
        <v>9</v>
      </c>
      <c r="G101" t="s">
        <v>37</v>
      </c>
      <c r="H101" t="s">
        <v>346</v>
      </c>
      <c r="I101" s="6">
        <v>1864182</v>
      </c>
      <c r="J101" s="1">
        <v>213152</v>
      </c>
      <c r="K101" s="4">
        <v>7.4</v>
      </c>
    </row>
  </sheetData>
  <autoFilter ref="A1:K101" xr:uid="{D7926C98-B76A-4286-B6C6-00310D8719C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071F-09BC-464A-BDCC-788A20A48BE5}">
  <dimension ref="A1:V64"/>
  <sheetViews>
    <sheetView zoomScale="92" workbookViewId="0">
      <selection activeCell="Z17" sqref="Z17"/>
    </sheetView>
  </sheetViews>
  <sheetFormatPr defaultRowHeight="14.4" x14ac:dyDescent="0.3"/>
  <cols>
    <col min="1" max="1" width="13.88671875" bestFit="1" customWidth="1"/>
    <col min="2" max="5" width="18.44140625" bestFit="1" customWidth="1"/>
    <col min="6" max="6" width="19.6640625" bestFit="1" customWidth="1"/>
    <col min="7" max="7" width="9.77734375" customWidth="1"/>
    <col min="8" max="8" width="15.44140625" bestFit="1" customWidth="1"/>
    <col min="9" max="9" width="16.44140625" bestFit="1" customWidth="1"/>
    <col min="10" max="10" width="4.88671875" bestFit="1" customWidth="1"/>
    <col min="11" max="11" width="6.21875" bestFit="1" customWidth="1"/>
    <col min="12" max="12" width="4.88671875" bestFit="1" customWidth="1"/>
    <col min="13" max="13" width="10.88671875" bestFit="1" customWidth="1"/>
    <col min="14" max="14" width="6.88671875" bestFit="1" customWidth="1"/>
    <col min="15" max="15" width="13.21875" bestFit="1" customWidth="1"/>
    <col min="16" max="16" width="21.33203125" customWidth="1"/>
    <col min="18" max="18" width="13.21875" bestFit="1" customWidth="1"/>
    <col min="19" max="19" width="23" customWidth="1"/>
    <col min="21" max="21" width="22.77734375" bestFit="1" customWidth="1"/>
    <col min="22" max="22" width="18.44140625" bestFit="1" customWidth="1"/>
  </cols>
  <sheetData>
    <row r="1" spans="1:22" x14ac:dyDescent="0.3">
      <c r="A1" s="11"/>
      <c r="B1" s="14" t="s">
        <v>357</v>
      </c>
      <c r="C1" s="14"/>
      <c r="D1" s="14"/>
      <c r="E1" s="14"/>
      <c r="F1" s="11"/>
      <c r="H1" s="14" t="s">
        <v>358</v>
      </c>
      <c r="I1" s="14"/>
      <c r="J1" s="14"/>
      <c r="K1" s="14"/>
      <c r="L1" s="14"/>
      <c r="M1" s="14"/>
      <c r="O1" s="14" t="s">
        <v>420</v>
      </c>
      <c r="P1" s="14"/>
      <c r="R1" s="14" t="s">
        <v>422</v>
      </c>
      <c r="S1" s="14"/>
      <c r="U1" s="14" t="s">
        <v>424</v>
      </c>
      <c r="V1" s="14"/>
    </row>
    <row r="3" spans="1:22" x14ac:dyDescent="0.3">
      <c r="A3" s="7" t="s">
        <v>354</v>
      </c>
      <c r="B3" s="7" t="s">
        <v>355</v>
      </c>
      <c r="H3" s="7" t="s">
        <v>356</v>
      </c>
      <c r="I3" s="7" t="s">
        <v>355</v>
      </c>
      <c r="O3" s="7" t="s">
        <v>352</v>
      </c>
      <c r="P3" t="s">
        <v>421</v>
      </c>
      <c r="R3" s="7" t="s">
        <v>352</v>
      </c>
      <c r="S3" t="s">
        <v>421</v>
      </c>
      <c r="U3" s="7" t="s">
        <v>3</v>
      </c>
      <c r="V3" t="s">
        <v>423</v>
      </c>
    </row>
    <row r="4" spans="1:22" x14ac:dyDescent="0.3">
      <c r="A4" s="7" t="s">
        <v>352</v>
      </c>
      <c r="B4" t="s">
        <v>148</v>
      </c>
      <c r="C4" t="s">
        <v>67</v>
      </c>
      <c r="D4" t="s">
        <v>19</v>
      </c>
      <c r="E4" t="s">
        <v>10</v>
      </c>
      <c r="F4" t="s">
        <v>353</v>
      </c>
      <c r="H4" s="7" t="s">
        <v>352</v>
      </c>
      <c r="I4" t="s">
        <v>148</v>
      </c>
      <c r="J4" t="s">
        <v>67</v>
      </c>
      <c r="K4" t="s">
        <v>19</v>
      </c>
      <c r="L4" t="s">
        <v>10</v>
      </c>
      <c r="M4" t="s">
        <v>353</v>
      </c>
      <c r="O4" s="8" t="s">
        <v>360</v>
      </c>
      <c r="P4" s="9">
        <v>457688</v>
      </c>
      <c r="R4" s="8" t="s">
        <v>148</v>
      </c>
      <c r="S4" s="9">
        <v>505084340.16666669</v>
      </c>
    </row>
    <row r="5" spans="1:22" x14ac:dyDescent="0.3">
      <c r="A5" s="8" t="s">
        <v>97</v>
      </c>
      <c r="B5" s="9"/>
      <c r="C5" s="9"/>
      <c r="D5" s="9"/>
      <c r="E5" s="9">
        <v>30680793</v>
      </c>
      <c r="F5" s="9">
        <v>30680793</v>
      </c>
      <c r="H5" s="8" t="s">
        <v>97</v>
      </c>
      <c r="I5" s="4"/>
      <c r="J5" s="4"/>
      <c r="K5" s="4"/>
      <c r="L5" s="4">
        <v>8.6</v>
      </c>
      <c r="M5" s="4">
        <v>8.6</v>
      </c>
      <c r="O5" s="8" t="s">
        <v>361</v>
      </c>
      <c r="P5" s="9">
        <v>969879</v>
      </c>
      <c r="R5" s="8" t="s">
        <v>67</v>
      </c>
      <c r="S5" s="9">
        <v>286946973.36363637</v>
      </c>
      <c r="U5" s="7" t="s">
        <v>352</v>
      </c>
      <c r="V5" t="s">
        <v>354</v>
      </c>
    </row>
    <row r="6" spans="1:22" x14ac:dyDescent="0.3">
      <c r="A6" s="8" t="s">
        <v>322</v>
      </c>
      <c r="B6" s="9"/>
      <c r="C6" s="9"/>
      <c r="D6" s="9"/>
      <c r="E6" s="9">
        <v>15843274</v>
      </c>
      <c r="F6" s="9">
        <v>15843274</v>
      </c>
      <c r="H6" s="8" t="s">
        <v>322</v>
      </c>
      <c r="I6" s="4"/>
      <c r="J6" s="4"/>
      <c r="K6" s="4"/>
      <c r="L6" s="4">
        <v>7.5</v>
      </c>
      <c r="M6" s="4">
        <v>7.5</v>
      </c>
      <c r="O6" s="8" t="s">
        <v>362</v>
      </c>
      <c r="P6" s="9">
        <v>4374761</v>
      </c>
      <c r="R6" s="8" t="s">
        <v>19</v>
      </c>
      <c r="S6" s="9">
        <v>634606553.75</v>
      </c>
      <c r="U6" s="8" t="s">
        <v>206</v>
      </c>
      <c r="V6" s="9">
        <v>4846160318</v>
      </c>
    </row>
    <row r="7" spans="1:22" x14ac:dyDescent="0.3">
      <c r="A7" s="8" t="s">
        <v>136</v>
      </c>
      <c r="B7" s="9"/>
      <c r="C7" s="9"/>
      <c r="D7" s="9"/>
      <c r="E7" s="9">
        <v>173924742</v>
      </c>
      <c r="F7" s="9">
        <v>173924742</v>
      </c>
      <c r="H7" s="8" t="s">
        <v>136</v>
      </c>
      <c r="I7" s="4"/>
      <c r="J7" s="4"/>
      <c r="K7" s="4"/>
      <c r="L7" s="4">
        <v>7.7</v>
      </c>
      <c r="M7" s="4">
        <v>7.7</v>
      </c>
      <c r="O7" s="8" t="s">
        <v>363</v>
      </c>
      <c r="P7" s="9">
        <v>3862413.5</v>
      </c>
      <c r="R7" s="8" t="s">
        <v>10</v>
      </c>
      <c r="S7" s="9">
        <v>165567478.19999999</v>
      </c>
      <c r="U7" s="8" t="s">
        <v>20</v>
      </c>
      <c r="V7" s="9">
        <v>1081133191</v>
      </c>
    </row>
    <row r="8" spans="1:22" x14ac:dyDescent="0.3">
      <c r="A8" s="8" t="s">
        <v>230</v>
      </c>
      <c r="B8" s="9"/>
      <c r="C8" s="9"/>
      <c r="D8" s="9"/>
      <c r="E8" s="9">
        <v>398812631</v>
      </c>
      <c r="F8" s="9">
        <v>398812631</v>
      </c>
      <c r="H8" s="8" t="s">
        <v>230</v>
      </c>
      <c r="I8" s="4"/>
      <c r="J8" s="4"/>
      <c r="K8" s="4"/>
      <c r="L8" s="4">
        <v>8.0500000000000007</v>
      </c>
      <c r="M8" s="4">
        <v>8.0500000000000007</v>
      </c>
      <c r="O8" s="8" t="s">
        <v>364</v>
      </c>
      <c r="P8" s="9">
        <v>299645</v>
      </c>
      <c r="R8" s="8" t="s">
        <v>353</v>
      </c>
      <c r="S8" s="9">
        <v>287199160.97297299</v>
      </c>
      <c r="U8" s="8" t="s">
        <v>290</v>
      </c>
      <c r="V8" s="9">
        <v>1066969703</v>
      </c>
    </row>
    <row r="9" spans="1:22" x14ac:dyDescent="0.3">
      <c r="A9" s="8" t="s">
        <v>341</v>
      </c>
      <c r="B9" s="9"/>
      <c r="C9" s="9"/>
      <c r="D9" s="9">
        <v>22926076</v>
      </c>
      <c r="E9" s="9"/>
      <c r="F9" s="9">
        <v>22926076</v>
      </c>
      <c r="H9" s="8" t="s">
        <v>341</v>
      </c>
      <c r="I9" s="4"/>
      <c r="J9" s="4"/>
      <c r="K9" s="4">
        <v>7.4</v>
      </c>
      <c r="L9" s="4"/>
      <c r="M9" s="4">
        <v>7.4</v>
      </c>
      <c r="O9" s="8" t="s">
        <v>365</v>
      </c>
      <c r="P9" s="9">
        <v>1864182</v>
      </c>
      <c r="U9" s="8" t="s">
        <v>30</v>
      </c>
      <c r="V9" s="9">
        <v>1142271098</v>
      </c>
    </row>
    <row r="10" spans="1:22" x14ac:dyDescent="0.3">
      <c r="A10" s="8" t="s">
        <v>55</v>
      </c>
      <c r="B10" s="9"/>
      <c r="C10" s="9"/>
      <c r="D10" s="9">
        <v>112911</v>
      </c>
      <c r="E10" s="9"/>
      <c r="F10" s="9">
        <v>112911</v>
      </c>
      <c r="H10" s="8" t="s">
        <v>55</v>
      </c>
      <c r="I10" s="4"/>
      <c r="J10" s="4"/>
      <c r="K10" s="4">
        <v>8.3000000000000007</v>
      </c>
      <c r="L10" s="4"/>
      <c r="M10" s="4">
        <v>8.3000000000000007</v>
      </c>
      <c r="O10" s="8" t="s">
        <v>366</v>
      </c>
      <c r="P10" s="9">
        <v>18677403.5</v>
      </c>
      <c r="U10" s="8" t="s">
        <v>152</v>
      </c>
      <c r="V10" s="9">
        <v>1074251311</v>
      </c>
    </row>
    <row r="11" spans="1:22" x14ac:dyDescent="0.3">
      <c r="A11" s="8" t="s">
        <v>102</v>
      </c>
      <c r="B11" s="9"/>
      <c r="C11" s="9">
        <v>355467056</v>
      </c>
      <c r="D11" s="9">
        <v>169785629</v>
      </c>
      <c r="E11" s="9"/>
      <c r="F11" s="9">
        <v>525252685</v>
      </c>
      <c r="H11" s="8" t="s">
        <v>102</v>
      </c>
      <c r="I11" s="4"/>
      <c r="J11" s="4">
        <v>8.6</v>
      </c>
      <c r="K11" s="4">
        <v>8</v>
      </c>
      <c r="L11" s="4"/>
      <c r="M11" s="4">
        <v>8.3000000000000007</v>
      </c>
      <c r="O11" s="8" t="s">
        <v>367</v>
      </c>
      <c r="P11" s="9">
        <v>576</v>
      </c>
      <c r="U11" s="8" t="s">
        <v>353</v>
      </c>
      <c r="V11" s="9">
        <v>9210785621</v>
      </c>
    </row>
    <row r="12" spans="1:22" x14ac:dyDescent="0.3">
      <c r="A12" s="8" t="s">
        <v>29</v>
      </c>
      <c r="B12" s="9"/>
      <c r="C12" s="9"/>
      <c r="D12" s="9">
        <v>2981432817</v>
      </c>
      <c r="E12" s="9"/>
      <c r="F12" s="9">
        <v>2981432817</v>
      </c>
      <c r="H12" s="8" t="s">
        <v>29</v>
      </c>
      <c r="I12" s="4"/>
      <c r="J12" s="4"/>
      <c r="K12" s="4">
        <v>8.8000000000000007</v>
      </c>
      <c r="L12" s="4"/>
      <c r="M12" s="4">
        <v>8.8000000000000007</v>
      </c>
      <c r="O12" s="8" t="s">
        <v>368</v>
      </c>
      <c r="P12" s="9">
        <v>7796389</v>
      </c>
    </row>
    <row r="13" spans="1:22" x14ac:dyDescent="0.3">
      <c r="A13" s="8" t="s">
        <v>111</v>
      </c>
      <c r="B13" s="9"/>
      <c r="C13" s="9"/>
      <c r="D13" s="9"/>
      <c r="E13" s="9">
        <v>15002116</v>
      </c>
      <c r="F13" s="9">
        <v>15002116</v>
      </c>
      <c r="H13" s="8" t="s">
        <v>111</v>
      </c>
      <c r="I13" s="4"/>
      <c r="J13" s="4"/>
      <c r="K13" s="4"/>
      <c r="L13" s="4">
        <v>8.1</v>
      </c>
      <c r="M13" s="4">
        <v>8.1</v>
      </c>
      <c r="O13" s="8" t="s">
        <v>369</v>
      </c>
      <c r="P13" s="9">
        <v>73446</v>
      </c>
    </row>
    <row r="14" spans="1:22" x14ac:dyDescent="0.3">
      <c r="A14" s="8" t="s">
        <v>44</v>
      </c>
      <c r="B14" s="9">
        <v>68989547</v>
      </c>
      <c r="C14" s="9">
        <v>55154750</v>
      </c>
      <c r="D14" s="9">
        <v>1190809502</v>
      </c>
      <c r="E14" s="9">
        <v>459480182</v>
      </c>
      <c r="F14" s="9">
        <v>1774433981</v>
      </c>
      <c r="H14" s="8" t="s">
        <v>44</v>
      </c>
      <c r="I14" s="4">
        <v>7.6</v>
      </c>
      <c r="J14" s="4">
        <v>7.8</v>
      </c>
      <c r="K14" s="4">
        <v>8.4</v>
      </c>
      <c r="L14" s="4">
        <v>8.2799999999999994</v>
      </c>
      <c r="M14" s="4">
        <v>8.1399999999999988</v>
      </c>
      <c r="O14" s="8" t="s">
        <v>370</v>
      </c>
      <c r="P14" s="9">
        <v>32008644</v>
      </c>
    </row>
    <row r="15" spans="1:22" x14ac:dyDescent="0.3">
      <c r="A15" s="8" t="s">
        <v>9</v>
      </c>
      <c r="B15" s="9">
        <v>2961516494</v>
      </c>
      <c r="C15" s="9">
        <v>2745794901</v>
      </c>
      <c r="D15" s="9">
        <v>3250211710</v>
      </c>
      <c r="E15" s="9">
        <v>6345305105</v>
      </c>
      <c r="F15" s="9">
        <v>15302828210</v>
      </c>
      <c r="H15" s="8" t="s">
        <v>9</v>
      </c>
      <c r="I15" s="4">
        <v>8.120000000000001</v>
      </c>
      <c r="J15" s="4">
        <v>8.2875000000000014</v>
      </c>
      <c r="K15" s="4">
        <v>8.620000000000001</v>
      </c>
      <c r="L15" s="4">
        <v>8.3515151515151498</v>
      </c>
      <c r="M15" s="4">
        <v>8.3395999999999972</v>
      </c>
      <c r="O15" s="8" t="s">
        <v>371</v>
      </c>
      <c r="P15" s="9">
        <v>45710874</v>
      </c>
    </row>
    <row r="16" spans="1:22" x14ac:dyDescent="0.3">
      <c r="A16" s="8" t="s">
        <v>353</v>
      </c>
      <c r="B16" s="9">
        <v>3030506041</v>
      </c>
      <c r="C16" s="9">
        <v>3156416707</v>
      </c>
      <c r="D16" s="9">
        <v>7615278645</v>
      </c>
      <c r="E16" s="9">
        <v>7439048843</v>
      </c>
      <c r="F16" s="9">
        <v>21241250236</v>
      </c>
      <c r="H16" s="8" t="s">
        <v>353</v>
      </c>
      <c r="I16" s="4">
        <v>8.0333333333333332</v>
      </c>
      <c r="J16" s="4">
        <v>8.2272727272727284</v>
      </c>
      <c r="K16" s="4">
        <v>8.4483333333333324</v>
      </c>
      <c r="L16" s="4">
        <v>8.2954545454545432</v>
      </c>
      <c r="M16" s="4">
        <v>8.2887671232876698</v>
      </c>
      <c r="O16" s="8" t="s">
        <v>372</v>
      </c>
      <c r="P16" s="9">
        <v>9443876</v>
      </c>
    </row>
    <row r="17" spans="15:16" x14ac:dyDescent="0.3">
      <c r="O17" s="8" t="s">
        <v>373</v>
      </c>
      <c r="P17" s="9">
        <v>15000000</v>
      </c>
    </row>
    <row r="18" spans="15:16" x14ac:dyDescent="0.3">
      <c r="O18" s="8" t="s">
        <v>374</v>
      </c>
      <c r="P18" s="9">
        <v>25252481</v>
      </c>
    </row>
    <row r="19" spans="15:16" x14ac:dyDescent="0.3">
      <c r="O19" s="8" t="s">
        <v>375</v>
      </c>
      <c r="P19" s="9">
        <v>34551229</v>
      </c>
    </row>
    <row r="20" spans="15:16" x14ac:dyDescent="0.3">
      <c r="O20" s="8" t="s">
        <v>376</v>
      </c>
      <c r="P20" s="9">
        <v>136512207</v>
      </c>
    </row>
    <row r="21" spans="15:16" x14ac:dyDescent="0.3">
      <c r="O21" s="8" t="s">
        <v>377</v>
      </c>
      <c r="P21" s="9">
        <v>156000000</v>
      </c>
    </row>
    <row r="22" spans="15:16" x14ac:dyDescent="0.3">
      <c r="O22" s="8" t="s">
        <v>378</v>
      </c>
      <c r="P22" s="9">
        <v>408035783</v>
      </c>
    </row>
    <row r="23" spans="15:16" x14ac:dyDescent="0.3">
      <c r="O23" s="8" t="s">
        <v>379</v>
      </c>
      <c r="P23" s="9">
        <v>68719460.5</v>
      </c>
    </row>
    <row r="24" spans="15:16" x14ac:dyDescent="0.3">
      <c r="O24" s="8" t="s">
        <v>380</v>
      </c>
      <c r="P24" s="9">
        <v>775768912</v>
      </c>
    </row>
    <row r="25" spans="15:16" x14ac:dyDescent="0.3">
      <c r="O25" s="8" t="s">
        <v>381</v>
      </c>
      <c r="P25" s="9">
        <v>100039502</v>
      </c>
    </row>
    <row r="26" spans="15:16" x14ac:dyDescent="0.3">
      <c r="O26" s="8" t="s">
        <v>382</v>
      </c>
      <c r="P26" s="9">
        <v>297893057</v>
      </c>
    </row>
    <row r="27" spans="15:16" x14ac:dyDescent="0.3">
      <c r="O27" s="8" t="s">
        <v>383</v>
      </c>
      <c r="P27" s="9">
        <v>390133212</v>
      </c>
    </row>
    <row r="28" spans="15:16" x14ac:dyDescent="0.3">
      <c r="O28" s="8" t="s">
        <v>384</v>
      </c>
      <c r="P28" s="9">
        <v>11487676</v>
      </c>
    </row>
    <row r="29" spans="15:16" x14ac:dyDescent="0.3">
      <c r="O29" s="8" t="s">
        <v>385</v>
      </c>
      <c r="P29" s="9">
        <v>270685348</v>
      </c>
    </row>
    <row r="30" spans="15:16" x14ac:dyDescent="0.3">
      <c r="O30" s="8" t="s">
        <v>386</v>
      </c>
      <c r="P30" s="9">
        <v>5472914</v>
      </c>
    </row>
    <row r="31" spans="15:16" x14ac:dyDescent="0.3">
      <c r="O31" s="8" t="s">
        <v>387</v>
      </c>
      <c r="P31" s="9">
        <v>220420737.5</v>
      </c>
    </row>
    <row r="32" spans="15:16" x14ac:dyDescent="0.3">
      <c r="O32" s="8" t="s">
        <v>388</v>
      </c>
      <c r="P32" s="9">
        <v>131384634</v>
      </c>
    </row>
    <row r="33" spans="15:16" x14ac:dyDescent="0.3">
      <c r="O33" s="8" t="s">
        <v>389</v>
      </c>
      <c r="P33" s="9">
        <v>46357676</v>
      </c>
    </row>
    <row r="34" spans="15:16" x14ac:dyDescent="0.3">
      <c r="O34" s="8" t="s">
        <v>390</v>
      </c>
      <c r="P34" s="9">
        <v>13826605</v>
      </c>
    </row>
    <row r="35" spans="15:16" x14ac:dyDescent="0.3">
      <c r="O35" s="8" t="s">
        <v>391</v>
      </c>
      <c r="P35" s="9">
        <v>46879633</v>
      </c>
    </row>
    <row r="36" spans="15:16" x14ac:dyDescent="0.3">
      <c r="O36" s="8" t="s">
        <v>392</v>
      </c>
      <c r="P36" s="9">
        <v>396819365.5</v>
      </c>
    </row>
    <row r="37" spans="15:16" x14ac:dyDescent="0.3">
      <c r="O37" s="8" t="s">
        <v>393</v>
      </c>
      <c r="P37" s="9">
        <v>2889963</v>
      </c>
    </row>
    <row r="38" spans="15:16" x14ac:dyDescent="0.3">
      <c r="O38" s="8" t="s">
        <v>394</v>
      </c>
      <c r="P38" s="9">
        <v>547965217</v>
      </c>
    </row>
    <row r="39" spans="15:16" x14ac:dyDescent="0.3">
      <c r="O39" s="8" t="s">
        <v>395</v>
      </c>
      <c r="P39" s="9">
        <v>122451845.40000001</v>
      </c>
    </row>
    <row r="40" spans="15:16" x14ac:dyDescent="0.3">
      <c r="O40" s="8" t="s">
        <v>396</v>
      </c>
      <c r="P40" s="9">
        <v>404265438</v>
      </c>
    </row>
    <row r="41" spans="15:16" x14ac:dyDescent="0.3">
      <c r="O41" s="8" t="s">
        <v>397</v>
      </c>
      <c r="P41" s="9">
        <v>230098753</v>
      </c>
    </row>
    <row r="42" spans="15:16" x14ac:dyDescent="0.3">
      <c r="O42" s="8" t="s">
        <v>398</v>
      </c>
      <c r="P42" s="9">
        <v>354141519</v>
      </c>
    </row>
    <row r="43" spans="15:16" x14ac:dyDescent="0.3">
      <c r="O43" s="8" t="s">
        <v>399</v>
      </c>
      <c r="P43" s="9">
        <v>196937506.33333334</v>
      </c>
    </row>
    <row r="44" spans="15:16" x14ac:dyDescent="0.3">
      <c r="O44" s="8" t="s">
        <v>400</v>
      </c>
      <c r="P44" s="9">
        <v>257126977.59999999</v>
      </c>
    </row>
    <row r="45" spans="15:16" x14ac:dyDescent="0.3">
      <c r="O45" s="8" t="s">
        <v>401</v>
      </c>
      <c r="P45" s="9">
        <v>61764129</v>
      </c>
    </row>
    <row r="46" spans="15:16" x14ac:dyDescent="0.3">
      <c r="O46" s="8" t="s">
        <v>402</v>
      </c>
      <c r="P46" s="9">
        <v>393977207.33333331</v>
      </c>
    </row>
    <row r="47" spans="15:16" x14ac:dyDescent="0.3">
      <c r="O47" s="8" t="s">
        <v>403</v>
      </c>
      <c r="P47" s="9">
        <v>445791755</v>
      </c>
    </row>
    <row r="48" spans="15:16" x14ac:dyDescent="0.3">
      <c r="O48" s="8" t="s">
        <v>404</v>
      </c>
      <c r="P48" s="9">
        <v>608153906.5</v>
      </c>
    </row>
    <row r="49" spans="15:16" x14ac:dyDescent="0.3">
      <c r="O49" s="8" t="s">
        <v>405</v>
      </c>
      <c r="P49" s="9">
        <v>15002116</v>
      </c>
    </row>
    <row r="50" spans="15:16" x14ac:dyDescent="0.3">
      <c r="O50" s="8" t="s">
        <v>406</v>
      </c>
      <c r="P50" s="9">
        <v>200570672.5</v>
      </c>
    </row>
    <row r="51" spans="15:16" x14ac:dyDescent="0.3">
      <c r="O51" s="8" t="s">
        <v>407</v>
      </c>
      <c r="P51" s="9">
        <v>77356942</v>
      </c>
    </row>
    <row r="52" spans="15:16" x14ac:dyDescent="0.3">
      <c r="O52" s="8" t="s">
        <v>408</v>
      </c>
      <c r="P52" s="9">
        <v>763383535.5</v>
      </c>
    </row>
    <row r="53" spans="15:16" x14ac:dyDescent="0.3">
      <c r="O53" s="8" t="s">
        <v>409</v>
      </c>
      <c r="P53" s="9">
        <v>190859262.5</v>
      </c>
    </row>
    <row r="54" spans="15:16" x14ac:dyDescent="0.3">
      <c r="O54" s="8" t="s">
        <v>410</v>
      </c>
      <c r="P54" s="9">
        <v>968377347</v>
      </c>
    </row>
    <row r="55" spans="15:16" x14ac:dyDescent="0.3">
      <c r="O55" s="8" t="s">
        <v>411</v>
      </c>
      <c r="P55" s="9">
        <v>22926076</v>
      </c>
    </row>
    <row r="56" spans="15:16" x14ac:dyDescent="0.3">
      <c r="O56" s="8" t="s">
        <v>412</v>
      </c>
      <c r="P56" s="9">
        <v>507854991.66666669</v>
      </c>
    </row>
    <row r="57" spans="15:16" x14ac:dyDescent="0.3">
      <c r="O57" s="8" t="s">
        <v>413</v>
      </c>
      <c r="P57" s="9">
        <v>425368238</v>
      </c>
    </row>
    <row r="58" spans="15:16" x14ac:dyDescent="0.3">
      <c r="O58" s="8" t="s">
        <v>414</v>
      </c>
      <c r="P58" s="9">
        <v>696742056</v>
      </c>
    </row>
    <row r="59" spans="15:16" x14ac:dyDescent="0.3">
      <c r="O59" s="8" t="s">
        <v>415</v>
      </c>
      <c r="P59" s="9">
        <v>24750111</v>
      </c>
    </row>
    <row r="60" spans="15:16" x14ac:dyDescent="0.3">
      <c r="O60" s="8" t="s">
        <v>416</v>
      </c>
      <c r="P60" s="9">
        <v>807083670</v>
      </c>
    </row>
    <row r="61" spans="15:16" x14ac:dyDescent="0.3">
      <c r="O61" s="8" t="s">
        <v>417</v>
      </c>
      <c r="P61" s="9">
        <v>1211950292.5</v>
      </c>
    </row>
    <row r="62" spans="15:16" x14ac:dyDescent="0.3">
      <c r="O62" s="8" t="s">
        <v>418</v>
      </c>
      <c r="P62" s="9">
        <v>1376552262.3333333</v>
      </c>
    </row>
    <row r="63" spans="15:16" x14ac:dyDescent="0.3">
      <c r="O63" s="8" t="s">
        <v>419</v>
      </c>
      <c r="P63" s="9">
        <v>384857224</v>
      </c>
    </row>
    <row r="64" spans="15:16" x14ac:dyDescent="0.3">
      <c r="O64" s="8" t="s">
        <v>353</v>
      </c>
      <c r="P64" s="9">
        <v>299125491.11000001</v>
      </c>
    </row>
  </sheetData>
  <mergeCells count="5">
    <mergeCell ref="B1:E1"/>
    <mergeCell ref="H1:M1"/>
    <mergeCell ref="O1:P1"/>
    <mergeCell ref="R1:S1"/>
    <mergeCell ref="U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5515E-EF3F-4E46-AEA3-4605AF17BA4D}">
  <sheetPr>
    <tabColor theme="0"/>
  </sheetPr>
  <dimension ref="A1:U7"/>
  <sheetViews>
    <sheetView tabSelected="1" zoomScale="81" workbookViewId="0">
      <selection activeCell="X28" sqref="X28"/>
    </sheetView>
  </sheetViews>
  <sheetFormatPr defaultRowHeight="14.4" x14ac:dyDescent="0.3"/>
  <cols>
    <col min="1" max="16384" width="8.88671875" style="12"/>
  </cols>
  <sheetData>
    <row r="1" spans="1:21" x14ac:dyDescent="0.3">
      <c r="A1" s="15" t="s">
        <v>359</v>
      </c>
      <c r="B1" s="15"/>
      <c r="C1" s="15"/>
      <c r="D1" s="15"/>
      <c r="E1" s="15"/>
      <c r="F1" s="15"/>
      <c r="G1" s="15"/>
      <c r="H1" s="15"/>
      <c r="I1" s="15"/>
      <c r="J1" s="15"/>
      <c r="K1" s="15"/>
      <c r="L1" s="15"/>
      <c r="M1" s="15"/>
      <c r="N1" s="15"/>
      <c r="O1" s="15"/>
      <c r="P1" s="15"/>
      <c r="Q1" s="15"/>
      <c r="R1" s="15"/>
      <c r="S1" s="15"/>
      <c r="T1" s="15"/>
      <c r="U1" s="15"/>
    </row>
    <row r="2" spans="1:21" x14ac:dyDescent="0.3">
      <c r="A2" s="15"/>
      <c r="B2" s="15"/>
      <c r="C2" s="15"/>
      <c r="D2" s="15"/>
      <c r="E2" s="15"/>
      <c r="F2" s="15"/>
      <c r="G2" s="15"/>
      <c r="H2" s="15"/>
      <c r="I2" s="15"/>
      <c r="J2" s="15"/>
      <c r="K2" s="15"/>
      <c r="L2" s="15"/>
      <c r="M2" s="15"/>
      <c r="N2" s="15"/>
      <c r="O2" s="15"/>
      <c r="P2" s="15"/>
      <c r="Q2" s="15"/>
      <c r="R2" s="15"/>
      <c r="S2" s="15"/>
      <c r="T2" s="15"/>
      <c r="U2" s="15"/>
    </row>
    <row r="3" spans="1:21" x14ac:dyDescent="0.3">
      <c r="A3" s="15"/>
      <c r="B3" s="15"/>
      <c r="C3" s="15"/>
      <c r="D3" s="15"/>
      <c r="E3" s="15"/>
      <c r="F3" s="15"/>
      <c r="G3" s="15"/>
      <c r="H3" s="15"/>
      <c r="I3" s="15"/>
      <c r="J3" s="15"/>
      <c r="K3" s="15"/>
      <c r="L3" s="15"/>
      <c r="M3" s="15"/>
      <c r="N3" s="15"/>
      <c r="O3" s="15"/>
      <c r="P3" s="15"/>
      <c r="Q3" s="15"/>
      <c r="R3" s="15"/>
      <c r="S3" s="15"/>
      <c r="T3" s="15"/>
      <c r="U3" s="15"/>
    </row>
    <row r="7" spans="1:21" x14ac:dyDescent="0.3">
      <c r="F7" s="12">
        <f>COUNTIFS(Data!G2:G101,"&lt;&gt;Not Rated",Data!F2:F101,"&lt;&gt;West Germany")</f>
        <v>74</v>
      </c>
      <c r="J7" s="12">
        <f>COUNTIFS(Data!G2:G101,"&lt;&gt;Not Rated",Data!F2:F101,"&lt;&gt;West Germany",Data!F2:F101,"USA")</f>
        <v>50</v>
      </c>
      <c r="N7" s="12">
        <f>COUNTIFS(Data!G2:G101,"&lt;&gt;Not Rated",Data!F2:F101,"&lt;&gt;West Germany",Data!F2:F101,"&lt;&gt;USA")</f>
        <v>24</v>
      </c>
      <c r="R7" s="13">
        <f>AVERAGEIFS(Data!K2:K101,Data!G2:G101,"&lt;&gt;Not Rated",Data!F2:F101,"&lt;&gt;West Germany")</f>
        <v>8.2956756756756711</v>
      </c>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Pozo</dc:creator>
  <cp:lastModifiedBy>Diego Pozo</cp:lastModifiedBy>
  <dcterms:created xsi:type="dcterms:W3CDTF">2025-05-27T15:31:56Z</dcterms:created>
  <dcterms:modified xsi:type="dcterms:W3CDTF">2025-05-28T18:12:08Z</dcterms:modified>
</cp:coreProperties>
</file>