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K9HZ\K9HZ_Antenna_Tuner\"/>
    </mc:Choice>
  </mc:AlternateContent>
  <xr:revisionPtr revIDLastSave="0" documentId="8_{2F8EBA15-6379-4C33-8D67-A3F9C795D027}" xr6:coauthVersionLast="47" xr6:coauthVersionMax="47" xr10:uidLastSave="{00000000-0000-0000-0000-000000000000}"/>
  <bookViews>
    <workbookView xWindow="-110" yWindow="-110" windowWidth="19420" windowHeight="10420" xr2:uid="{ACD57B07-A186-46AC-B38C-69D95C3A2D59}"/>
  </bookViews>
  <sheets>
    <sheet name="BOM for V1.10" sheetId="2" r:id="rId1"/>
    <sheet name="Scratch" sheetId="1" r:id="rId2"/>
  </sheets>
  <calcPr calcId="0"/>
</workbook>
</file>

<file path=xl/calcChain.xml><?xml version="1.0" encoding="utf-8"?>
<calcChain xmlns="http://schemas.openxmlformats.org/spreadsheetml/2006/main">
  <c r="N27" i="1" l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N68" i="1"/>
  <c r="M17" i="1"/>
  <c r="N17" i="1"/>
  <c r="M18" i="1"/>
  <c r="N18" i="1"/>
  <c r="M19" i="1"/>
  <c r="N19" i="1"/>
  <c r="M20" i="1"/>
  <c r="N20" i="1"/>
  <c r="M21" i="1"/>
  <c r="N21" i="1"/>
  <c r="N22" i="1"/>
  <c r="N23" i="1"/>
  <c r="M24" i="1"/>
  <c r="N24" i="1"/>
  <c r="M25" i="1"/>
  <c r="N25" i="1"/>
  <c r="N26" i="1"/>
  <c r="N12" i="1"/>
  <c r="N13" i="1"/>
  <c r="N14" i="1"/>
  <c r="N15" i="1"/>
  <c r="N16" i="1"/>
  <c r="N3" i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2" i="1"/>
  <c r="L2" i="1"/>
  <c r="L3" i="1"/>
  <c r="L4" i="1"/>
  <c r="L5" i="1"/>
  <c r="L6" i="1"/>
  <c r="L7" i="1"/>
  <c r="L8" i="1"/>
  <c r="L9" i="1"/>
  <c r="L10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22" i="1"/>
  <c r="F3" i="1"/>
  <c r="G3" i="1" s="1"/>
  <c r="H3" i="1" s="1"/>
  <c r="F4" i="1"/>
  <c r="G4" i="1" s="1"/>
  <c r="H4" i="1" s="1"/>
  <c r="F5" i="1"/>
  <c r="G5" i="1"/>
  <c r="H5" i="1" s="1"/>
  <c r="F6" i="1"/>
  <c r="G6" i="1"/>
  <c r="H6" i="1"/>
  <c r="F7" i="1"/>
  <c r="G7" i="1" s="1"/>
  <c r="H7" i="1" s="1"/>
  <c r="F8" i="1"/>
  <c r="G8" i="1" s="1"/>
  <c r="H8" i="1" s="1"/>
  <c r="F9" i="1"/>
  <c r="G9" i="1"/>
  <c r="H9" i="1" s="1"/>
  <c r="F10" i="1"/>
  <c r="G10" i="1"/>
  <c r="H10" i="1"/>
  <c r="F11" i="1"/>
  <c r="G11" i="1" s="1"/>
  <c r="F17" i="1"/>
  <c r="G17" i="1"/>
  <c r="H17" i="1" s="1"/>
  <c r="F18" i="1"/>
  <c r="G18" i="1"/>
  <c r="H18" i="1"/>
  <c r="F19" i="1"/>
  <c r="G19" i="1"/>
  <c r="H19" i="1"/>
  <c r="F20" i="1"/>
  <c r="G20" i="1" s="1"/>
  <c r="H20" i="1" s="1"/>
  <c r="F21" i="1"/>
  <c r="G21" i="1"/>
  <c r="H21" i="1" s="1"/>
  <c r="F22" i="1"/>
  <c r="G22" i="1"/>
  <c r="H22" i="1"/>
  <c r="F23" i="1"/>
  <c r="G23" i="1"/>
  <c r="H23" i="1"/>
  <c r="F24" i="1"/>
  <c r="G24" i="1" s="1"/>
  <c r="H24" i="1" s="1"/>
  <c r="F25" i="1"/>
  <c r="G25" i="1"/>
  <c r="H25" i="1" s="1"/>
  <c r="F26" i="1"/>
  <c r="G26" i="1"/>
  <c r="H26" i="1"/>
  <c r="F27" i="1"/>
  <c r="G27" i="1"/>
  <c r="H27" i="1"/>
  <c r="F28" i="1"/>
  <c r="G28" i="1" s="1"/>
  <c r="H28" i="1" s="1"/>
  <c r="F29" i="1"/>
  <c r="G29" i="1"/>
  <c r="H29" i="1" s="1"/>
  <c r="F30" i="1"/>
  <c r="G30" i="1"/>
  <c r="H30" i="1"/>
  <c r="F31" i="1"/>
  <c r="G31" i="1"/>
  <c r="H31" i="1"/>
  <c r="F32" i="1"/>
  <c r="G32" i="1" s="1"/>
  <c r="H32" i="1" s="1"/>
  <c r="F33" i="1"/>
  <c r="G33" i="1"/>
  <c r="H33" i="1" s="1"/>
  <c r="F34" i="1"/>
  <c r="G34" i="1"/>
  <c r="H34" i="1"/>
  <c r="F35" i="1"/>
  <c r="G35" i="1"/>
  <c r="H35" i="1"/>
  <c r="F36" i="1"/>
  <c r="G36" i="1" s="1"/>
  <c r="H36" i="1" s="1"/>
  <c r="F37" i="1"/>
  <c r="G37" i="1"/>
  <c r="H37" i="1" s="1"/>
  <c r="F38" i="1"/>
  <c r="G38" i="1"/>
  <c r="H38" i="1"/>
  <c r="F39" i="1"/>
  <c r="G39" i="1"/>
  <c r="H39" i="1"/>
  <c r="F40" i="1"/>
  <c r="G40" i="1" s="1"/>
  <c r="H40" i="1" s="1"/>
  <c r="F41" i="1"/>
  <c r="G41" i="1"/>
  <c r="H41" i="1" s="1"/>
  <c r="F42" i="1"/>
  <c r="G42" i="1"/>
  <c r="H42" i="1"/>
  <c r="F43" i="1"/>
  <c r="G43" i="1"/>
  <c r="H43" i="1"/>
  <c r="F44" i="1"/>
  <c r="G44" i="1" s="1"/>
  <c r="H44" i="1" s="1"/>
  <c r="F45" i="1"/>
  <c r="G45" i="1"/>
  <c r="H45" i="1" s="1"/>
  <c r="F46" i="1"/>
  <c r="G46" i="1"/>
  <c r="H46" i="1"/>
  <c r="F47" i="1"/>
  <c r="G47" i="1"/>
  <c r="H47" i="1"/>
  <c r="F48" i="1"/>
  <c r="G48" i="1" s="1"/>
  <c r="H48" i="1" s="1"/>
  <c r="F49" i="1"/>
  <c r="G49" i="1"/>
  <c r="H49" i="1" s="1"/>
  <c r="F50" i="1"/>
  <c r="G50" i="1"/>
  <c r="H50" i="1"/>
  <c r="F51" i="1"/>
  <c r="G51" i="1"/>
  <c r="H51" i="1"/>
  <c r="F52" i="1"/>
  <c r="G52" i="1" s="1"/>
  <c r="H52" i="1" s="1"/>
  <c r="F53" i="1"/>
  <c r="G53" i="1"/>
  <c r="H53" i="1" s="1"/>
  <c r="F54" i="1"/>
  <c r="G54" i="1"/>
  <c r="H54" i="1"/>
  <c r="F55" i="1"/>
  <c r="G55" i="1"/>
  <c r="H55" i="1"/>
  <c r="F56" i="1"/>
  <c r="G56" i="1" s="1"/>
  <c r="H56" i="1" s="1"/>
  <c r="F57" i="1"/>
  <c r="G57" i="1"/>
  <c r="H57" i="1" s="1"/>
  <c r="F58" i="1"/>
  <c r="G58" i="1"/>
  <c r="H58" i="1"/>
  <c r="F59" i="1"/>
  <c r="G59" i="1"/>
  <c r="H59" i="1"/>
  <c r="F60" i="1"/>
  <c r="G60" i="1" s="1"/>
  <c r="H60" i="1" s="1"/>
  <c r="F61" i="1"/>
  <c r="G61" i="1"/>
  <c r="H61" i="1" s="1"/>
  <c r="F62" i="1"/>
  <c r="G62" i="1"/>
  <c r="H62" i="1"/>
  <c r="F63" i="1"/>
  <c r="G63" i="1"/>
  <c r="H63" i="1"/>
  <c r="F64" i="1"/>
  <c r="G64" i="1" s="1"/>
  <c r="H64" i="1" s="1"/>
  <c r="F65" i="1"/>
  <c r="G65" i="1"/>
  <c r="H65" i="1" s="1"/>
  <c r="F66" i="1"/>
  <c r="G66" i="1"/>
  <c r="H66" i="1"/>
  <c r="F67" i="1"/>
  <c r="G67" i="1"/>
  <c r="H67" i="1"/>
  <c r="F68" i="1"/>
  <c r="G68" i="1" s="1"/>
  <c r="H68" i="1" s="1"/>
  <c r="F69" i="1"/>
  <c r="G69" i="1"/>
  <c r="H69" i="1" s="1"/>
  <c r="F70" i="1"/>
  <c r="G70" i="1"/>
  <c r="H70" i="1"/>
  <c r="F71" i="1"/>
  <c r="G71" i="1"/>
  <c r="H71" i="1"/>
  <c r="F72" i="1"/>
  <c r="G72" i="1" s="1"/>
  <c r="H72" i="1" s="1"/>
  <c r="F73" i="1"/>
  <c r="G73" i="1"/>
  <c r="H73" i="1" s="1"/>
  <c r="F74" i="1"/>
  <c r="G74" i="1"/>
  <c r="H74" i="1"/>
  <c r="H2" i="1"/>
  <c r="G2" i="1"/>
  <c r="F2" i="1"/>
  <c r="E3" i="1"/>
  <c r="E4" i="1"/>
  <c r="E5" i="1"/>
  <c r="E6" i="1"/>
  <c r="E7" i="1"/>
  <c r="E8" i="1"/>
  <c r="E9" i="1"/>
  <c r="E10" i="1"/>
  <c r="E11" i="1"/>
  <c r="E12" i="1"/>
  <c r="F12" i="1" s="1"/>
  <c r="E13" i="1"/>
  <c r="F13" i="1" s="1"/>
  <c r="E14" i="1"/>
  <c r="F14" i="1" s="1"/>
  <c r="E15" i="1"/>
  <c r="F15" i="1" s="1"/>
  <c r="E16" i="1"/>
  <c r="F16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  <c r="G16" i="1" l="1"/>
  <c r="L16" i="1"/>
  <c r="G15" i="1"/>
  <c r="G14" i="1"/>
  <c r="L14" i="1"/>
  <c r="G13" i="1"/>
  <c r="L13" i="1"/>
  <c r="G12" i="1"/>
  <c r="L12" i="1" s="1"/>
  <c r="H11" i="1"/>
  <c r="M11" i="1" s="1"/>
  <c r="L11" i="1"/>
  <c r="H16" i="1" l="1"/>
  <c r="M16" i="1"/>
  <c r="H15" i="1"/>
  <c r="M15" i="1" s="1"/>
  <c r="L15" i="1"/>
  <c r="H14" i="1"/>
  <c r="M14" i="1" s="1"/>
  <c r="H13" i="1"/>
  <c r="M13" i="1"/>
  <c r="H12" i="1"/>
  <c r="M12" i="1" s="1"/>
</calcChain>
</file>

<file path=xl/sharedStrings.xml><?xml version="1.0" encoding="utf-8"?>
<sst xmlns="http://schemas.openxmlformats.org/spreadsheetml/2006/main" count="224" uniqueCount="167">
  <si>
    <t>#;Quantity;RefDes;Value;Name</t>
  </si>
  <si>
    <t>1;1;C1;10pF 500V;CAP_1210</t>
  </si>
  <si>
    <t>2;1;C2;22pF 500V;CAP_1210</t>
  </si>
  <si>
    <t>3;1;C3;47pF 500V;CAP_1210</t>
  </si>
  <si>
    <t>4;1;C4;100pF 500V;CAP_1210</t>
  </si>
  <si>
    <t>5;1;C5;220pF 500V;CAP_1812</t>
  </si>
  <si>
    <t>6;1;C6;470pF 500V;CAP_1812</t>
  </si>
  <si>
    <t>7;1;C7;1000pF 500V;CAP_2220</t>
  </si>
  <si>
    <t>8;1;C8;1000pF 500V;CAP_2220</t>
  </si>
  <si>
    <t>9;1;C9;1000pF 500V;CAP_2220</t>
  </si>
  <si>
    <t>10;1;C10;0.1uF 50V;CAP_1206</t>
  </si>
  <si>
    <t>1uf 50V;CAP_1206</t>
  </si>
  <si>
    <t>16;1;C16;0.1uf 50V;CAP_1206</t>
  </si>
  <si>
    <t>17;1;C17;0.1uF 50V;CAP_1206</t>
  </si>
  <si>
    <t>18;1;C18;220uf 16V;CAPAE_6.6x6.6h5.4</t>
  </si>
  <si>
    <t>19;1;C19;1uF 25V;CAP_1206</t>
  </si>
  <si>
    <t>20;1;C20;1uF 16V;CAP_1206</t>
  </si>
  <si>
    <t>21;1;J1;;901-144</t>
  </si>
  <si>
    <t>22;1;J2;;901-144</t>
  </si>
  <si>
    <t>23;1;J3;;CONN_FIXED</t>
  </si>
  <si>
    <t>24;1;J4;;CONN_FIXED</t>
  </si>
  <si>
    <t>25;1;J5;BANDS;IDC2x5_Male</t>
  </si>
  <si>
    <t>26;1;J6;;Solder_JMP_2</t>
  </si>
  <si>
    <t>27;1;J7;;Solder_JMP_2</t>
  </si>
  <si>
    <t>28;1;J8;;Solder_JMP_2</t>
  </si>
  <si>
    <t>29;1;J9;;Solder_JMP_2</t>
  </si>
  <si>
    <t>30;1;J10;;Solder_JMP_2</t>
  </si>
  <si>
    <t>31;1;J11;;Solder_JMP_2</t>
  </si>
  <si>
    <t>32;1;J20;;395310002</t>
  </si>
  <si>
    <t>33;1;K1;;HF41F-12-ZS</t>
  </si>
  <si>
    <t>34;1;K2;;HF41F-12-ZS</t>
  </si>
  <si>
    <t>35;1;K3;;HF41F-12-ZS</t>
  </si>
  <si>
    <t>36;1;K4;;HF41F-12-ZS</t>
  </si>
  <si>
    <t>37;1;K5;;HF41F-12-ZS</t>
  </si>
  <si>
    <t>38;1;K6;;HF41F-12-ZS</t>
  </si>
  <si>
    <t>39;1;K7;;HF41F-12-ZS</t>
  </si>
  <si>
    <t>40;1;K8;;HF41F-12-ZS</t>
  </si>
  <si>
    <t>41;1;K9;;HF41F-12-ZS</t>
  </si>
  <si>
    <t>42;1;K10;;HF41F-12-ZS</t>
  </si>
  <si>
    <t>43;1;K11;;HF41F-12-ZS</t>
  </si>
  <si>
    <t>44;1;K12;;HF41F-12-ZS</t>
  </si>
  <si>
    <t>45;1;K13;;HF41F-12-ZS</t>
  </si>
  <si>
    <t>46;1;K14;;HF41F-12-ZS</t>
  </si>
  <si>
    <t>47;1;K15;;HF41F-12-ZS</t>
  </si>
  <si>
    <t>48;1;K16;;HF41F-12-ZS</t>
  </si>
  <si>
    <t>49;1;K17;;HF41F-12-ZS</t>
  </si>
  <si>
    <t>50;1;K18;;HF41F-12-ZS</t>
  </si>
  <si>
    <t>51;1;K19;;HF41F-12-ZS</t>
  </si>
  <si>
    <t>52;1;K20;;HF41F-12-ZS</t>
  </si>
  <si>
    <t>53;1;L1;0.05uH;IND_IRON_CORE</t>
  </si>
  <si>
    <t>54;1;L2;0.1uH;IND_IRON_CORE</t>
  </si>
  <si>
    <t>55;1;L3;0.22uH;IND_IRON_CORE</t>
  </si>
  <si>
    <t>56;1;L4;0.45uH;IND_IRON_CORE</t>
  </si>
  <si>
    <t>57;1;L5;1.00uH;IND_IRON_CORE</t>
  </si>
  <si>
    <t>58;1;L6;2.2uH;IND_IRON_CORE</t>
  </si>
  <si>
    <t>59;1;L7;4.4uH;IND_IRON_CORE</t>
  </si>
  <si>
    <t>60;1;L8;8.8uH;IND_IRON_CORE</t>
  </si>
  <si>
    <t>61;1;R1;3.3K Ohm;RES_1206</t>
  </si>
  <si>
    <t>62;1;R2;3.3K Ohm;RES_1206</t>
  </si>
  <si>
    <t>63;1;R3;3.3K Ohm;RES_1206</t>
  </si>
  <si>
    <t>64;1;R4;3.3K Ohm;RES_1206</t>
  </si>
  <si>
    <t>65;1;R5;3.3K Ohm;RES_1206</t>
  </si>
  <si>
    <t>66;1;R6;3.3K Ohm;RES_1206</t>
  </si>
  <si>
    <t>67;1;T1;1T 4;T100-2</t>
  </si>
  <si>
    <t>68;1;U1;;MCP23017_SO</t>
  </si>
  <si>
    <t>69;1;U2;;UDN2987LW</t>
  </si>
  <si>
    <t>70;1;U3;;MCP23008-E/SO</t>
  </si>
  <si>
    <t>71;1;U4;;UDN2987LW</t>
  </si>
  <si>
    <t>72;1;U5;;UDN2987LW</t>
  </si>
  <si>
    <t>73;1;U6;;L7805ABD2T-TR</t>
  </si>
  <si>
    <t>First ;</t>
  </si>
  <si>
    <t>Second ;</t>
  </si>
  <si>
    <t>Third ;</t>
  </si>
  <si>
    <t>Fourth;</t>
  </si>
  <si>
    <t>Number</t>
  </si>
  <si>
    <t>Quantity</t>
  </si>
  <si>
    <t>Description</t>
  </si>
  <si>
    <t>Designator</t>
  </si>
  <si>
    <t>Size</t>
  </si>
  <si>
    <t>CAP_1206</t>
  </si>
  <si>
    <t>CAP_1210</t>
  </si>
  <si>
    <t>C1</t>
  </si>
  <si>
    <t>C2</t>
  </si>
  <si>
    <t>C3</t>
  </si>
  <si>
    <t>C4</t>
  </si>
  <si>
    <t>C5</t>
  </si>
  <si>
    <t>C6</t>
  </si>
  <si>
    <t>C18</t>
  </si>
  <si>
    <t>12;1;C12;0.1uF 50V;CAP_1206</t>
  </si>
  <si>
    <t>13;1;C13;0.1uF 50V;CAP_1206</t>
  </si>
  <si>
    <t>14;1;C14;0.1uF 50V;CAP_1206</t>
  </si>
  <si>
    <t>15;1;C15;0.1uF 50V;CAP_1206</t>
  </si>
  <si>
    <t>11;1;C11;0.1uF 50V;CAP_1206</t>
  </si>
  <si>
    <t>IDC2x5 Male Pins</t>
  </si>
  <si>
    <t>SMA Female PCB Mount</t>
  </si>
  <si>
    <t>Solder Pad Jumper 2</t>
  </si>
  <si>
    <t>Solder Pad Jumper 3</t>
  </si>
  <si>
    <t>Solder Pad Jumper 4</t>
  </si>
  <si>
    <t>Solder Pad Jumper 5</t>
  </si>
  <si>
    <t>Solder Pad Jumper 6</t>
  </si>
  <si>
    <t>Solder Pad Jumper 7</t>
  </si>
  <si>
    <t>Solder Pad Jumper 8</t>
  </si>
  <si>
    <t>SPDT RELAY 12V - HF41F-12-ZS</t>
  </si>
  <si>
    <t>T100-2 Core Transformer</t>
  </si>
  <si>
    <t>MCP23017_SO</t>
  </si>
  <si>
    <t>UDN2987LW</t>
  </si>
  <si>
    <t>MCP23008-E/SO</t>
  </si>
  <si>
    <t>L7805ABD2T-TR</t>
  </si>
  <si>
    <t>SOIC-28</t>
  </si>
  <si>
    <t>E/SO-18</t>
  </si>
  <si>
    <t>SOIC-20</t>
  </si>
  <si>
    <t>ST_DPAK-3</t>
  </si>
  <si>
    <t>10pF 500V</t>
  </si>
  <si>
    <t>22pF 500V</t>
  </si>
  <si>
    <t>47pF 500V</t>
  </si>
  <si>
    <t>100pF 500V</t>
  </si>
  <si>
    <t>220pF 500V</t>
  </si>
  <si>
    <t>CAP_1812</t>
  </si>
  <si>
    <t>470pF 500V</t>
  </si>
  <si>
    <t>1000pF 500V</t>
  </si>
  <si>
    <t>CAP_2220</t>
  </si>
  <si>
    <t>0.1uF 50V</t>
  </si>
  <si>
    <t>220uf 16V</t>
  </si>
  <si>
    <t>CAPAE_6.6x6.6h5.4</t>
  </si>
  <si>
    <t>1uF 25V</t>
  </si>
  <si>
    <t>901-144</t>
  </si>
  <si>
    <t>CONN_FIXED</t>
  </si>
  <si>
    <t>J5</t>
  </si>
  <si>
    <t>IDC2x5_Male</t>
  </si>
  <si>
    <t>Solder_JMP_2</t>
  </si>
  <si>
    <t>J20</t>
  </si>
  <si>
    <t>HF41F-12-ZS</t>
  </si>
  <si>
    <t>L1</t>
  </si>
  <si>
    <t>L2</t>
  </si>
  <si>
    <t>L3</t>
  </si>
  <si>
    <t>L4</t>
  </si>
  <si>
    <t>L5</t>
  </si>
  <si>
    <t>L6</t>
  </si>
  <si>
    <t>L7</t>
  </si>
  <si>
    <t>L8</t>
  </si>
  <si>
    <t>3.3K Ohm</t>
  </si>
  <si>
    <t>RES_1206</t>
  </si>
  <si>
    <t>T1</t>
  </si>
  <si>
    <t>T100-2</t>
  </si>
  <si>
    <t>U1</t>
  </si>
  <si>
    <t>U3</t>
  </si>
  <si>
    <t>U6</t>
  </si>
  <si>
    <t>C10, C11, C12, C13, C14, C15, C16, C17</t>
  </si>
  <si>
    <t>C19, C20</t>
  </si>
  <si>
    <t>J1, J2</t>
  </si>
  <si>
    <t>J3, J4</t>
  </si>
  <si>
    <t>J6, J7, J8, J9, J10, J11</t>
  </si>
  <si>
    <t>K1, K2, K3, K4, K5, K6, K7, K8, K9, K10, K11, K12, K13, K14, K15, K16, K17, K18, K19, K20</t>
  </si>
  <si>
    <t>C7, C8, C9</t>
  </si>
  <si>
    <t>R1, R2, R3, R4, R5, R6</t>
  </si>
  <si>
    <t>U2, U4, U5</t>
  </si>
  <si>
    <t xml:space="preserve"> </t>
  </si>
  <si>
    <t>0.1uH  Open Air Coil</t>
  </si>
  <si>
    <t>0.05uH  Open Air Coil</t>
  </si>
  <si>
    <t>0.22uH  T68-2</t>
  </si>
  <si>
    <t>0.45uH T68-2</t>
  </si>
  <si>
    <t>1.00uH T68-2</t>
  </si>
  <si>
    <t>2.2uH T68-2</t>
  </si>
  <si>
    <t>4.4uH T68-2</t>
  </si>
  <si>
    <t>8.8uH 2x T68-2</t>
  </si>
  <si>
    <t>Solder Pads for BAL Line</t>
  </si>
  <si>
    <t>T68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</si>
</sst>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0E6E-DE0E-4C81-82FB-CAB2E83EAF74}">
  <dimension ref="A1:D31"/>
  <sheetViews>
    <sheetView tabSelected="1" workbookViewId="0">
      <selection activeCell="F14" sqref="F14"/>
    </sheetView>
  </sheetViews>
  <sheetFormatPr defaultRowHeight="14.5" x14ac:dyDescent="0.35"/>
  <cols>
    <col min="1" max="1" width="8.7265625" style="1"/>
    <col min="2" max="2" width="33.90625" style="3" bestFit="1" customWidth="1"/>
    <col min="3" max="3" width="26.1796875" style="3" bestFit="1" customWidth="1"/>
    <col min="4" max="4" width="16.7265625" style="3" bestFit="1" customWidth="1"/>
  </cols>
  <sheetData>
    <row r="1" spans="1:4" x14ac:dyDescent="0.35">
      <c r="A1" s="2" t="s">
        <v>75</v>
      </c>
      <c r="B1" s="4" t="s">
        <v>77</v>
      </c>
      <c r="C1" s="4" t="s">
        <v>76</v>
      </c>
      <c r="D1" s="4" t="s">
        <v>78</v>
      </c>
    </row>
    <row r="2" spans="1:4" x14ac:dyDescent="0.35">
      <c r="A2" s="1">
        <v>1</v>
      </c>
      <c r="B2" s="3" t="s">
        <v>81</v>
      </c>
      <c r="C2" s="3" t="s">
        <v>112</v>
      </c>
      <c r="D2" s="3" t="s">
        <v>80</v>
      </c>
    </row>
    <row r="3" spans="1:4" x14ac:dyDescent="0.35">
      <c r="A3" s="1">
        <v>1</v>
      </c>
      <c r="B3" s="3" t="s">
        <v>82</v>
      </c>
      <c r="C3" s="3" t="s">
        <v>113</v>
      </c>
      <c r="D3" s="3" t="s">
        <v>80</v>
      </c>
    </row>
    <row r="4" spans="1:4" x14ac:dyDescent="0.35">
      <c r="A4" s="1">
        <v>1</v>
      </c>
      <c r="B4" s="3" t="s">
        <v>83</v>
      </c>
      <c r="C4" s="3" t="s">
        <v>114</v>
      </c>
      <c r="D4" s="3" t="s">
        <v>80</v>
      </c>
    </row>
    <row r="5" spans="1:4" x14ac:dyDescent="0.35">
      <c r="A5" s="1">
        <v>1</v>
      </c>
      <c r="B5" s="3" t="s">
        <v>84</v>
      </c>
      <c r="C5" s="3" t="s">
        <v>115</v>
      </c>
      <c r="D5" s="3" t="s">
        <v>80</v>
      </c>
    </row>
    <row r="6" spans="1:4" x14ac:dyDescent="0.35">
      <c r="A6" s="1">
        <v>1</v>
      </c>
      <c r="B6" s="3" t="s">
        <v>85</v>
      </c>
      <c r="C6" s="3" t="s">
        <v>116</v>
      </c>
      <c r="D6" s="3" t="s">
        <v>117</v>
      </c>
    </row>
    <row r="7" spans="1:4" x14ac:dyDescent="0.35">
      <c r="A7" s="1">
        <v>1</v>
      </c>
      <c r="B7" s="3" t="s">
        <v>86</v>
      </c>
      <c r="C7" s="3" t="s">
        <v>118</v>
      </c>
      <c r="D7" s="3" t="s">
        <v>117</v>
      </c>
    </row>
    <row r="8" spans="1:4" x14ac:dyDescent="0.35">
      <c r="A8" s="1">
        <v>3</v>
      </c>
      <c r="B8" s="3" t="s">
        <v>153</v>
      </c>
      <c r="C8" s="3" t="s">
        <v>119</v>
      </c>
      <c r="D8" s="3" t="s">
        <v>120</v>
      </c>
    </row>
    <row r="9" spans="1:4" x14ac:dyDescent="0.35">
      <c r="A9" s="1">
        <v>8</v>
      </c>
      <c r="B9" s="3" t="s">
        <v>147</v>
      </c>
      <c r="C9" s="3" t="s">
        <v>121</v>
      </c>
      <c r="D9" s="3" t="s">
        <v>79</v>
      </c>
    </row>
    <row r="10" spans="1:4" x14ac:dyDescent="0.35">
      <c r="A10" s="1">
        <v>1</v>
      </c>
      <c r="B10" s="3" t="s">
        <v>87</v>
      </c>
      <c r="C10" s="3" t="s">
        <v>122</v>
      </c>
      <c r="D10" s="3" t="s">
        <v>123</v>
      </c>
    </row>
    <row r="11" spans="1:4" x14ac:dyDescent="0.35">
      <c r="A11" s="1">
        <v>2</v>
      </c>
      <c r="B11" s="3" t="s">
        <v>148</v>
      </c>
      <c r="C11" s="3" t="s">
        <v>124</v>
      </c>
      <c r="D11" s="3" t="s">
        <v>79</v>
      </c>
    </row>
    <row r="12" spans="1:4" x14ac:dyDescent="0.35">
      <c r="A12" s="1">
        <v>2</v>
      </c>
      <c r="B12" s="3" t="s">
        <v>149</v>
      </c>
      <c r="C12" s="3" t="s">
        <v>94</v>
      </c>
      <c r="D12" s="3" t="s">
        <v>125</v>
      </c>
    </row>
    <row r="13" spans="1:4" x14ac:dyDescent="0.35">
      <c r="A13" s="1">
        <v>2</v>
      </c>
      <c r="B13" s="3" t="s">
        <v>150</v>
      </c>
      <c r="C13" s="3" t="s">
        <v>165</v>
      </c>
      <c r="D13" s="3" t="s">
        <v>126</v>
      </c>
    </row>
    <row r="14" spans="1:4" x14ac:dyDescent="0.35">
      <c r="A14" s="1">
        <v>1</v>
      </c>
      <c r="B14" s="3" t="s">
        <v>127</v>
      </c>
      <c r="C14" s="3" t="s">
        <v>93</v>
      </c>
      <c r="D14" s="3" t="s">
        <v>128</v>
      </c>
    </row>
    <row r="15" spans="1:4" x14ac:dyDescent="0.35">
      <c r="A15" s="1">
        <v>6</v>
      </c>
      <c r="B15" s="3" t="s">
        <v>151</v>
      </c>
      <c r="C15" s="3" t="s">
        <v>95</v>
      </c>
      <c r="D15" s="3" t="s">
        <v>129</v>
      </c>
    </row>
    <row r="16" spans="1:4" x14ac:dyDescent="0.35">
      <c r="A16" s="1">
        <v>1</v>
      </c>
      <c r="B16" s="3" t="s">
        <v>130</v>
      </c>
      <c r="D16" s="3" t="s">
        <v>156</v>
      </c>
    </row>
    <row r="17" spans="1:4" ht="43.5" x14ac:dyDescent="0.35">
      <c r="A17" s="1">
        <v>20</v>
      </c>
      <c r="B17" s="3" t="s">
        <v>152</v>
      </c>
      <c r="C17" s="3" t="s">
        <v>102</v>
      </c>
      <c r="D17" s="3" t="s">
        <v>131</v>
      </c>
    </row>
    <row r="18" spans="1:4" x14ac:dyDescent="0.35">
      <c r="A18" s="1">
        <v>1</v>
      </c>
      <c r="B18" s="3" t="s">
        <v>132</v>
      </c>
      <c r="C18" s="3" t="s">
        <v>158</v>
      </c>
      <c r="D18" s="3" t="s">
        <v>166</v>
      </c>
    </row>
    <row r="19" spans="1:4" x14ac:dyDescent="0.35">
      <c r="A19" s="1">
        <v>1</v>
      </c>
      <c r="B19" s="3" t="s">
        <v>133</v>
      </c>
      <c r="C19" s="3" t="s">
        <v>157</v>
      </c>
      <c r="D19" s="3" t="s">
        <v>166</v>
      </c>
    </row>
    <row r="20" spans="1:4" x14ac:dyDescent="0.35">
      <c r="A20" s="1">
        <v>1</v>
      </c>
      <c r="B20" s="3" t="s">
        <v>134</v>
      </c>
      <c r="C20" s="3" t="s">
        <v>159</v>
      </c>
      <c r="D20" s="3" t="s">
        <v>166</v>
      </c>
    </row>
    <row r="21" spans="1:4" x14ac:dyDescent="0.35">
      <c r="A21" s="1">
        <v>1</v>
      </c>
      <c r="B21" s="3" t="s">
        <v>135</v>
      </c>
      <c r="C21" s="3" t="s">
        <v>160</v>
      </c>
      <c r="D21" s="3" t="s">
        <v>166</v>
      </c>
    </row>
    <row r="22" spans="1:4" x14ac:dyDescent="0.35">
      <c r="A22" s="1">
        <v>1</v>
      </c>
      <c r="B22" s="3" t="s">
        <v>136</v>
      </c>
      <c r="C22" s="3" t="s">
        <v>161</v>
      </c>
      <c r="D22" s="3" t="s">
        <v>166</v>
      </c>
    </row>
    <row r="23" spans="1:4" x14ac:dyDescent="0.35">
      <c r="A23" s="1">
        <v>1</v>
      </c>
      <c r="B23" s="3" t="s">
        <v>137</v>
      </c>
      <c r="C23" s="3" t="s">
        <v>162</v>
      </c>
      <c r="D23" s="3" t="s">
        <v>166</v>
      </c>
    </row>
    <row r="24" spans="1:4" x14ac:dyDescent="0.35">
      <c r="A24" s="1">
        <v>1</v>
      </c>
      <c r="B24" s="3" t="s">
        <v>138</v>
      </c>
      <c r="C24" s="3" t="s">
        <v>163</v>
      </c>
      <c r="D24" s="3" t="s">
        <v>166</v>
      </c>
    </row>
    <row r="25" spans="1:4" x14ac:dyDescent="0.35">
      <c r="A25" s="1">
        <v>1</v>
      </c>
      <c r="B25" s="3" t="s">
        <v>139</v>
      </c>
      <c r="C25" s="3" t="s">
        <v>164</v>
      </c>
      <c r="D25" s="3" t="s">
        <v>166</v>
      </c>
    </row>
    <row r="26" spans="1:4" x14ac:dyDescent="0.35">
      <c r="A26" s="1">
        <v>6</v>
      </c>
      <c r="B26" s="3" t="s">
        <v>154</v>
      </c>
      <c r="C26" s="3" t="s">
        <v>140</v>
      </c>
      <c r="D26" s="3" t="s">
        <v>141</v>
      </c>
    </row>
    <row r="27" spans="1:4" x14ac:dyDescent="0.35">
      <c r="A27" s="1">
        <v>2</v>
      </c>
      <c r="B27" s="3" t="s">
        <v>142</v>
      </c>
      <c r="C27" s="3" t="s">
        <v>103</v>
      </c>
      <c r="D27" s="3" t="s">
        <v>143</v>
      </c>
    </row>
    <row r="28" spans="1:4" x14ac:dyDescent="0.35">
      <c r="A28" s="1">
        <v>1</v>
      </c>
      <c r="B28" s="3" t="s">
        <v>144</v>
      </c>
      <c r="C28" s="3" t="s">
        <v>104</v>
      </c>
      <c r="D28" s="3" t="s">
        <v>108</v>
      </c>
    </row>
    <row r="29" spans="1:4" x14ac:dyDescent="0.35">
      <c r="A29" s="1">
        <v>3</v>
      </c>
      <c r="B29" s="3" t="s">
        <v>155</v>
      </c>
      <c r="C29" s="3" t="s">
        <v>105</v>
      </c>
      <c r="D29" s="3" t="s">
        <v>110</v>
      </c>
    </row>
    <row r="30" spans="1:4" x14ac:dyDescent="0.35">
      <c r="A30" s="1">
        <v>1</v>
      </c>
      <c r="B30" s="3" t="s">
        <v>145</v>
      </c>
      <c r="C30" s="3" t="s">
        <v>106</v>
      </c>
      <c r="D30" s="3" t="s">
        <v>109</v>
      </c>
    </row>
    <row r="31" spans="1:4" x14ac:dyDescent="0.35">
      <c r="A31" s="1">
        <v>1</v>
      </c>
      <c r="B31" s="3" t="s">
        <v>146</v>
      </c>
      <c r="C31" s="3" t="s">
        <v>107</v>
      </c>
      <c r="D31" s="3" t="s">
        <v>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6F2A-C5FD-489F-9690-E72BD73837D5}">
  <dimension ref="A1:N74"/>
  <sheetViews>
    <sheetView topLeftCell="B1" workbookViewId="0">
      <selection activeCell="C11" sqref="C11"/>
    </sheetView>
  </sheetViews>
  <sheetFormatPr defaultRowHeight="14.5" x14ac:dyDescent="0.35"/>
  <cols>
    <col min="1" max="1" width="33.6328125" bestFit="1" customWidth="1"/>
    <col min="2" max="2" width="15.7265625" bestFit="1" customWidth="1"/>
    <col min="12" max="12" width="10.453125" customWidth="1"/>
    <col min="13" max="13" width="26.36328125" customWidth="1"/>
    <col min="14" max="14" width="16.7265625" bestFit="1" customWidth="1"/>
  </cols>
  <sheetData>
    <row r="1" spans="1:14" x14ac:dyDescent="0.35">
      <c r="A1" t="s">
        <v>0</v>
      </c>
      <c r="E1" t="s">
        <v>70</v>
      </c>
      <c r="F1" t="s">
        <v>71</v>
      </c>
      <c r="G1" t="s">
        <v>72</v>
      </c>
      <c r="H1" t="s">
        <v>73</v>
      </c>
      <c r="J1" s="2" t="s">
        <v>74</v>
      </c>
      <c r="K1" s="2" t="s">
        <v>75</v>
      </c>
      <c r="L1" s="2" t="s">
        <v>77</v>
      </c>
      <c r="M1" s="2" t="s">
        <v>76</v>
      </c>
      <c r="N1" s="2" t="s">
        <v>78</v>
      </c>
    </row>
    <row r="2" spans="1:14" x14ac:dyDescent="0.35">
      <c r="A2" t="s">
        <v>1</v>
      </c>
      <c r="E2">
        <f>FIND(";",A2,1)</f>
        <v>2</v>
      </c>
      <c r="F2">
        <f>FIND(";",A2,E2+1)</f>
        <v>4</v>
      </c>
      <c r="G2">
        <f>FIND(";",A2,F2+1)</f>
        <v>7</v>
      </c>
      <c r="H2">
        <f>FIND(";",A2,G2+1)</f>
        <v>17</v>
      </c>
      <c r="J2">
        <v>1</v>
      </c>
      <c r="K2">
        <v>1</v>
      </c>
      <c r="L2" t="str">
        <f t="shared" ref="L2:N21" si="0">MID(A2,F2+1,G2-F2-1)</f>
        <v>C1</v>
      </c>
      <c r="M2" t="str">
        <f>MID(A2,G2+1,H2-G2-1)</f>
        <v>10pF 500V</v>
      </c>
      <c r="N2" t="str">
        <f>RIGHT(A2,LEN(A2)-H2)</f>
        <v>CAP_1210</v>
      </c>
    </row>
    <row r="3" spans="1:14" x14ac:dyDescent="0.35">
      <c r="A3" t="s">
        <v>2</v>
      </c>
      <c r="E3">
        <f t="shared" ref="E3:E66" si="1">FIND(";",A3,1)</f>
        <v>2</v>
      </c>
      <c r="F3">
        <f t="shared" ref="F3:F66" si="2">FIND(";",A3,E3+1)</f>
        <v>4</v>
      </c>
      <c r="G3">
        <f t="shared" ref="G3:G66" si="3">FIND(";",A3,F3+1)</f>
        <v>7</v>
      </c>
      <c r="H3">
        <f t="shared" ref="H3:H66" si="4">FIND(";",A3,G3+1)</f>
        <v>17</v>
      </c>
      <c r="J3">
        <v>2</v>
      </c>
      <c r="K3">
        <v>1</v>
      </c>
      <c r="L3" t="str">
        <f t="shared" si="0"/>
        <v>C2</v>
      </c>
      <c r="M3" t="str">
        <f t="shared" ref="M3:M16" si="5">MID(A3,G3+1,H3-G3-1)</f>
        <v>22pF 500V</v>
      </c>
      <c r="N3" t="str">
        <f t="shared" ref="N3:N16" si="6">RIGHT(A3,LEN(A3)-H3)</f>
        <v>CAP_1210</v>
      </c>
    </row>
    <row r="4" spans="1:14" x14ac:dyDescent="0.35">
      <c r="A4" t="s">
        <v>3</v>
      </c>
      <c r="E4">
        <f t="shared" si="1"/>
        <v>2</v>
      </c>
      <c r="F4">
        <f t="shared" si="2"/>
        <v>4</v>
      </c>
      <c r="G4">
        <f t="shared" si="3"/>
        <v>7</v>
      </c>
      <c r="H4">
        <f t="shared" si="4"/>
        <v>17</v>
      </c>
      <c r="J4">
        <v>3</v>
      </c>
      <c r="K4">
        <v>1</v>
      </c>
      <c r="L4" t="str">
        <f t="shared" si="0"/>
        <v>C3</v>
      </c>
      <c r="M4" t="str">
        <f t="shared" si="5"/>
        <v>47pF 500V</v>
      </c>
      <c r="N4" t="str">
        <f t="shared" si="6"/>
        <v>CAP_1210</v>
      </c>
    </row>
    <row r="5" spans="1:14" x14ac:dyDescent="0.35">
      <c r="A5" t="s">
        <v>4</v>
      </c>
      <c r="E5">
        <f t="shared" si="1"/>
        <v>2</v>
      </c>
      <c r="F5">
        <f t="shared" si="2"/>
        <v>4</v>
      </c>
      <c r="G5">
        <f t="shared" si="3"/>
        <v>7</v>
      </c>
      <c r="H5">
        <f t="shared" si="4"/>
        <v>18</v>
      </c>
      <c r="J5">
        <v>4</v>
      </c>
      <c r="K5">
        <v>1</v>
      </c>
      <c r="L5" t="str">
        <f t="shared" si="0"/>
        <v>C4</v>
      </c>
      <c r="M5" t="str">
        <f t="shared" si="5"/>
        <v>100pF 500V</v>
      </c>
      <c r="N5" t="str">
        <f t="shared" si="6"/>
        <v>CAP_1210</v>
      </c>
    </row>
    <row r="6" spans="1:14" x14ac:dyDescent="0.35">
      <c r="A6" t="s">
        <v>5</v>
      </c>
      <c r="E6">
        <f t="shared" si="1"/>
        <v>2</v>
      </c>
      <c r="F6">
        <f t="shared" si="2"/>
        <v>4</v>
      </c>
      <c r="G6">
        <f t="shared" si="3"/>
        <v>7</v>
      </c>
      <c r="H6">
        <f t="shared" si="4"/>
        <v>18</v>
      </c>
      <c r="J6">
        <v>5</v>
      </c>
      <c r="K6">
        <v>1</v>
      </c>
      <c r="L6" t="str">
        <f t="shared" si="0"/>
        <v>C5</v>
      </c>
      <c r="M6" t="str">
        <f t="shared" si="5"/>
        <v>220pF 500V</v>
      </c>
      <c r="N6" t="str">
        <f t="shared" si="6"/>
        <v>CAP_1812</v>
      </c>
    </row>
    <row r="7" spans="1:14" x14ac:dyDescent="0.35">
      <c r="A7" t="s">
        <v>6</v>
      </c>
      <c r="E7">
        <f t="shared" si="1"/>
        <v>2</v>
      </c>
      <c r="F7">
        <f t="shared" si="2"/>
        <v>4</v>
      </c>
      <c r="G7">
        <f t="shared" si="3"/>
        <v>7</v>
      </c>
      <c r="H7">
        <f t="shared" si="4"/>
        <v>18</v>
      </c>
      <c r="J7">
        <v>6</v>
      </c>
      <c r="K7">
        <v>1</v>
      </c>
      <c r="L7" t="str">
        <f t="shared" si="0"/>
        <v>C6</v>
      </c>
      <c r="M7" t="str">
        <f t="shared" si="5"/>
        <v>470pF 500V</v>
      </c>
      <c r="N7" t="str">
        <f t="shared" si="6"/>
        <v>CAP_1812</v>
      </c>
    </row>
    <row r="8" spans="1:14" x14ac:dyDescent="0.35">
      <c r="A8" t="s">
        <v>7</v>
      </c>
      <c r="E8">
        <f t="shared" si="1"/>
        <v>2</v>
      </c>
      <c r="F8">
        <f t="shared" si="2"/>
        <v>4</v>
      </c>
      <c r="G8">
        <f t="shared" si="3"/>
        <v>7</v>
      </c>
      <c r="H8">
        <f t="shared" si="4"/>
        <v>19</v>
      </c>
      <c r="J8">
        <v>7</v>
      </c>
      <c r="K8">
        <v>1</v>
      </c>
      <c r="L8" t="str">
        <f t="shared" si="0"/>
        <v>C7</v>
      </c>
      <c r="M8" t="str">
        <f t="shared" si="5"/>
        <v>1000pF 500V</v>
      </c>
      <c r="N8" t="str">
        <f t="shared" si="6"/>
        <v>CAP_2220</v>
      </c>
    </row>
    <row r="9" spans="1:14" x14ac:dyDescent="0.35">
      <c r="A9" t="s">
        <v>8</v>
      </c>
      <c r="E9">
        <f t="shared" si="1"/>
        <v>2</v>
      </c>
      <c r="F9">
        <f t="shared" si="2"/>
        <v>4</v>
      </c>
      <c r="G9">
        <f t="shared" si="3"/>
        <v>7</v>
      </c>
      <c r="H9">
        <f t="shared" si="4"/>
        <v>19</v>
      </c>
      <c r="J9">
        <v>8</v>
      </c>
      <c r="K9">
        <v>1</v>
      </c>
      <c r="L9" t="str">
        <f t="shared" si="0"/>
        <v>C8</v>
      </c>
      <c r="M9" t="str">
        <f t="shared" si="5"/>
        <v>1000pF 500V</v>
      </c>
      <c r="N9" t="str">
        <f t="shared" si="6"/>
        <v>CAP_2220</v>
      </c>
    </row>
    <row r="10" spans="1:14" x14ac:dyDescent="0.35">
      <c r="A10" t="s">
        <v>9</v>
      </c>
      <c r="E10">
        <f t="shared" si="1"/>
        <v>2</v>
      </c>
      <c r="F10">
        <f t="shared" si="2"/>
        <v>4</v>
      </c>
      <c r="G10">
        <f t="shared" si="3"/>
        <v>7</v>
      </c>
      <c r="H10">
        <f t="shared" si="4"/>
        <v>19</v>
      </c>
      <c r="J10">
        <v>9</v>
      </c>
      <c r="K10">
        <v>1</v>
      </c>
      <c r="L10" t="str">
        <f t="shared" si="0"/>
        <v>C9</v>
      </c>
      <c r="M10" t="str">
        <f t="shared" si="5"/>
        <v>1000pF 500V</v>
      </c>
      <c r="N10" t="str">
        <f t="shared" si="6"/>
        <v>CAP_2220</v>
      </c>
    </row>
    <row r="11" spans="1:14" x14ac:dyDescent="0.35">
      <c r="A11" t="s">
        <v>10</v>
      </c>
      <c r="E11">
        <f t="shared" si="1"/>
        <v>3</v>
      </c>
      <c r="F11">
        <f t="shared" si="2"/>
        <v>5</v>
      </c>
      <c r="G11">
        <f t="shared" si="3"/>
        <v>9</v>
      </c>
      <c r="H11">
        <f t="shared" si="4"/>
        <v>19</v>
      </c>
      <c r="J11">
        <v>10</v>
      </c>
      <c r="K11">
        <v>1</v>
      </c>
      <c r="L11" t="str">
        <f t="shared" si="0"/>
        <v>C10</v>
      </c>
      <c r="M11" t="str">
        <f t="shared" si="5"/>
        <v>0.1uF 50V</v>
      </c>
      <c r="N11" t="str">
        <f t="shared" si="6"/>
        <v>CAP_1206</v>
      </c>
    </row>
    <row r="12" spans="1:14" x14ac:dyDescent="0.35">
      <c r="A12" t="s">
        <v>92</v>
      </c>
      <c r="B12" t="s">
        <v>11</v>
      </c>
      <c r="E12">
        <f t="shared" si="1"/>
        <v>3</v>
      </c>
      <c r="F12">
        <f t="shared" si="2"/>
        <v>5</v>
      </c>
      <c r="G12">
        <f t="shared" si="3"/>
        <v>9</v>
      </c>
      <c r="H12">
        <f t="shared" si="4"/>
        <v>19</v>
      </c>
      <c r="J12">
        <v>11</v>
      </c>
      <c r="K12">
        <v>1</v>
      </c>
      <c r="L12" t="str">
        <f t="shared" si="0"/>
        <v>C11</v>
      </c>
      <c r="M12" t="str">
        <f t="shared" si="5"/>
        <v>0.1uF 50V</v>
      </c>
      <c r="N12" t="str">
        <f>RIGHT(A12,LEN(A12)-H12)</f>
        <v>CAP_1206</v>
      </c>
    </row>
    <row r="13" spans="1:14" x14ac:dyDescent="0.35">
      <c r="A13" t="s">
        <v>88</v>
      </c>
      <c r="B13" t="s">
        <v>11</v>
      </c>
      <c r="E13">
        <f t="shared" si="1"/>
        <v>3</v>
      </c>
      <c r="F13">
        <f t="shared" si="2"/>
        <v>5</v>
      </c>
      <c r="G13">
        <f t="shared" si="3"/>
        <v>9</v>
      </c>
      <c r="H13">
        <f t="shared" si="4"/>
        <v>19</v>
      </c>
      <c r="J13">
        <v>12</v>
      </c>
      <c r="K13">
        <v>1</v>
      </c>
      <c r="L13" t="str">
        <f t="shared" si="0"/>
        <v>C12</v>
      </c>
      <c r="M13" t="str">
        <f t="shared" si="5"/>
        <v>0.1uF 50V</v>
      </c>
      <c r="N13" t="str">
        <f t="shared" si="6"/>
        <v>CAP_1206</v>
      </c>
    </row>
    <row r="14" spans="1:14" x14ac:dyDescent="0.35">
      <c r="A14" t="s">
        <v>89</v>
      </c>
      <c r="B14" t="s">
        <v>11</v>
      </c>
      <c r="E14">
        <f t="shared" si="1"/>
        <v>3</v>
      </c>
      <c r="F14">
        <f t="shared" si="2"/>
        <v>5</v>
      </c>
      <c r="G14">
        <f t="shared" si="3"/>
        <v>9</v>
      </c>
      <c r="H14">
        <f t="shared" si="4"/>
        <v>19</v>
      </c>
      <c r="J14">
        <v>13</v>
      </c>
      <c r="K14">
        <v>1</v>
      </c>
      <c r="L14" t="str">
        <f t="shared" si="0"/>
        <v>C13</v>
      </c>
      <c r="M14" t="str">
        <f t="shared" si="5"/>
        <v>0.1uF 50V</v>
      </c>
      <c r="N14" t="str">
        <f t="shared" si="6"/>
        <v>CAP_1206</v>
      </c>
    </row>
    <row r="15" spans="1:14" x14ac:dyDescent="0.35">
      <c r="A15" t="s">
        <v>90</v>
      </c>
      <c r="B15" t="s">
        <v>11</v>
      </c>
      <c r="E15">
        <f t="shared" si="1"/>
        <v>3</v>
      </c>
      <c r="F15">
        <f t="shared" si="2"/>
        <v>5</v>
      </c>
      <c r="G15">
        <f t="shared" si="3"/>
        <v>9</v>
      </c>
      <c r="H15">
        <f t="shared" si="4"/>
        <v>19</v>
      </c>
      <c r="J15">
        <v>14</v>
      </c>
      <c r="K15">
        <v>1</v>
      </c>
      <c r="L15" t="str">
        <f t="shared" si="0"/>
        <v>C14</v>
      </c>
      <c r="M15" t="str">
        <f t="shared" si="5"/>
        <v>0.1uF 50V</v>
      </c>
      <c r="N15" t="str">
        <f t="shared" si="6"/>
        <v>CAP_1206</v>
      </c>
    </row>
    <row r="16" spans="1:14" x14ac:dyDescent="0.35">
      <c r="A16" t="s">
        <v>91</v>
      </c>
      <c r="B16" t="s">
        <v>11</v>
      </c>
      <c r="E16">
        <f t="shared" si="1"/>
        <v>3</v>
      </c>
      <c r="F16">
        <f t="shared" si="2"/>
        <v>5</v>
      </c>
      <c r="G16">
        <f t="shared" si="3"/>
        <v>9</v>
      </c>
      <c r="H16">
        <f t="shared" si="4"/>
        <v>19</v>
      </c>
      <c r="J16">
        <v>15</v>
      </c>
      <c r="K16">
        <v>1</v>
      </c>
      <c r="L16" t="str">
        <f t="shared" si="0"/>
        <v>C15</v>
      </c>
      <c r="M16" t="str">
        <f t="shared" si="5"/>
        <v>0.1uF 50V</v>
      </c>
      <c r="N16" t="str">
        <f t="shared" si="6"/>
        <v>CAP_1206</v>
      </c>
    </row>
    <row r="17" spans="1:14" x14ac:dyDescent="0.35">
      <c r="A17" t="s">
        <v>12</v>
      </c>
      <c r="E17">
        <f t="shared" si="1"/>
        <v>3</v>
      </c>
      <c r="F17">
        <f t="shared" si="2"/>
        <v>5</v>
      </c>
      <c r="G17">
        <f t="shared" si="3"/>
        <v>9</v>
      </c>
      <c r="H17">
        <f t="shared" si="4"/>
        <v>19</v>
      </c>
      <c r="J17">
        <v>16</v>
      </c>
      <c r="K17">
        <v>1</v>
      </c>
      <c r="L17" t="str">
        <f t="shared" si="0"/>
        <v>C16</v>
      </c>
      <c r="M17" t="str">
        <f t="shared" ref="M17:M27" si="7">MID(A17,G17+1,H17-G17-1)</f>
        <v>0.1uf 50V</v>
      </c>
      <c r="N17" t="str">
        <f t="shared" ref="N17:N27" si="8">RIGHT(A17,LEN(A17)-H17)</f>
        <v>CAP_1206</v>
      </c>
    </row>
    <row r="18" spans="1:14" x14ac:dyDescent="0.35">
      <c r="A18" t="s">
        <v>13</v>
      </c>
      <c r="E18">
        <f t="shared" si="1"/>
        <v>3</v>
      </c>
      <c r="F18">
        <f t="shared" si="2"/>
        <v>5</v>
      </c>
      <c r="G18">
        <f t="shared" si="3"/>
        <v>9</v>
      </c>
      <c r="H18">
        <f t="shared" si="4"/>
        <v>19</v>
      </c>
      <c r="J18">
        <v>17</v>
      </c>
      <c r="K18">
        <v>1</v>
      </c>
      <c r="L18" t="str">
        <f t="shared" si="0"/>
        <v>C17</v>
      </c>
      <c r="M18" t="str">
        <f t="shared" si="7"/>
        <v>0.1uF 50V</v>
      </c>
      <c r="N18" t="str">
        <f t="shared" si="8"/>
        <v>CAP_1206</v>
      </c>
    </row>
    <row r="19" spans="1:14" x14ac:dyDescent="0.35">
      <c r="A19" t="s">
        <v>14</v>
      </c>
      <c r="E19">
        <f t="shared" si="1"/>
        <v>3</v>
      </c>
      <c r="F19">
        <f t="shared" si="2"/>
        <v>5</v>
      </c>
      <c r="G19">
        <f t="shared" si="3"/>
        <v>9</v>
      </c>
      <c r="H19">
        <f t="shared" si="4"/>
        <v>19</v>
      </c>
      <c r="J19">
        <v>18</v>
      </c>
      <c r="K19">
        <v>1</v>
      </c>
      <c r="L19" t="str">
        <f t="shared" si="0"/>
        <v>C18</v>
      </c>
      <c r="M19" t="str">
        <f t="shared" si="7"/>
        <v>220uf 16V</v>
      </c>
      <c r="N19" t="str">
        <f t="shared" si="8"/>
        <v>CAPAE_6.6x6.6h5.4</v>
      </c>
    </row>
    <row r="20" spans="1:14" x14ac:dyDescent="0.35">
      <c r="A20" t="s">
        <v>15</v>
      </c>
      <c r="E20">
        <f t="shared" si="1"/>
        <v>3</v>
      </c>
      <c r="F20">
        <f t="shared" si="2"/>
        <v>5</v>
      </c>
      <c r="G20">
        <f t="shared" si="3"/>
        <v>9</v>
      </c>
      <c r="H20">
        <f t="shared" si="4"/>
        <v>17</v>
      </c>
      <c r="J20">
        <v>19</v>
      </c>
      <c r="K20">
        <v>1</v>
      </c>
      <c r="L20" t="str">
        <f t="shared" si="0"/>
        <v>C19</v>
      </c>
      <c r="M20" t="str">
        <f t="shared" si="7"/>
        <v>1uF 25V</v>
      </c>
      <c r="N20" t="str">
        <f t="shared" si="8"/>
        <v>CAP_1206</v>
      </c>
    </row>
    <row r="21" spans="1:14" x14ac:dyDescent="0.35">
      <c r="A21" t="s">
        <v>16</v>
      </c>
      <c r="E21">
        <f t="shared" si="1"/>
        <v>3</v>
      </c>
      <c r="F21">
        <f t="shared" si="2"/>
        <v>5</v>
      </c>
      <c r="G21">
        <f t="shared" si="3"/>
        <v>9</v>
      </c>
      <c r="H21">
        <f t="shared" si="4"/>
        <v>17</v>
      </c>
      <c r="J21">
        <v>20</v>
      </c>
      <c r="K21">
        <v>1</v>
      </c>
      <c r="L21" t="str">
        <f t="shared" si="0"/>
        <v>C20</v>
      </c>
      <c r="M21" t="str">
        <f t="shared" si="7"/>
        <v>1uF 16V</v>
      </c>
      <c r="N21" t="str">
        <f t="shared" si="8"/>
        <v>CAP_1206</v>
      </c>
    </row>
    <row r="22" spans="1:14" x14ac:dyDescent="0.35">
      <c r="A22" t="s">
        <v>17</v>
      </c>
      <c r="E22">
        <f t="shared" si="1"/>
        <v>3</v>
      </c>
      <c r="F22">
        <f t="shared" si="2"/>
        <v>5</v>
      </c>
      <c r="G22">
        <f t="shared" si="3"/>
        <v>8</v>
      </c>
      <c r="H22">
        <f t="shared" si="4"/>
        <v>9</v>
      </c>
      <c r="J22">
        <v>21</v>
      </c>
      <c r="K22">
        <v>1</v>
      </c>
      <c r="L22" t="str">
        <f>MID(A22,F22+1,G22-F22-1)</f>
        <v>J1</v>
      </c>
      <c r="M22" t="s">
        <v>94</v>
      </c>
      <c r="N22" t="str">
        <f t="shared" si="8"/>
        <v>901-144</v>
      </c>
    </row>
    <row r="23" spans="1:14" x14ac:dyDescent="0.35">
      <c r="A23" t="s">
        <v>18</v>
      </c>
      <c r="E23">
        <f t="shared" si="1"/>
        <v>3</v>
      </c>
      <c r="F23">
        <f t="shared" si="2"/>
        <v>5</v>
      </c>
      <c r="G23">
        <f t="shared" si="3"/>
        <v>8</v>
      </c>
      <c r="H23">
        <f t="shared" si="4"/>
        <v>9</v>
      </c>
      <c r="J23">
        <v>22</v>
      </c>
      <c r="K23">
        <v>1</v>
      </c>
      <c r="L23" t="str">
        <f t="shared" ref="L23:L74" si="9">MID(A23,F23+1,G23-F23-1)</f>
        <v>J2</v>
      </c>
      <c r="M23" t="s">
        <v>94</v>
      </c>
      <c r="N23" t="str">
        <f t="shared" si="8"/>
        <v>901-144</v>
      </c>
    </row>
    <row r="24" spans="1:14" x14ac:dyDescent="0.35">
      <c r="A24" t="s">
        <v>19</v>
      </c>
      <c r="E24">
        <f t="shared" si="1"/>
        <v>3</v>
      </c>
      <c r="F24">
        <f t="shared" si="2"/>
        <v>5</v>
      </c>
      <c r="G24">
        <f t="shared" si="3"/>
        <v>8</v>
      </c>
      <c r="H24">
        <f t="shared" si="4"/>
        <v>9</v>
      </c>
      <c r="J24">
        <v>23</v>
      </c>
      <c r="K24">
        <v>1</v>
      </c>
      <c r="L24" t="str">
        <f t="shared" si="9"/>
        <v>J3</v>
      </c>
      <c r="M24" t="str">
        <f t="shared" si="7"/>
        <v/>
      </c>
      <c r="N24" t="str">
        <f t="shared" si="8"/>
        <v>CONN_FIXED</v>
      </c>
    </row>
    <row r="25" spans="1:14" x14ac:dyDescent="0.35">
      <c r="A25" t="s">
        <v>20</v>
      </c>
      <c r="E25">
        <f t="shared" si="1"/>
        <v>3</v>
      </c>
      <c r="F25">
        <f t="shared" si="2"/>
        <v>5</v>
      </c>
      <c r="G25">
        <f t="shared" si="3"/>
        <v>8</v>
      </c>
      <c r="H25">
        <f t="shared" si="4"/>
        <v>9</v>
      </c>
      <c r="J25">
        <v>24</v>
      </c>
      <c r="K25">
        <v>1</v>
      </c>
      <c r="L25" t="str">
        <f t="shared" si="9"/>
        <v>J4</v>
      </c>
      <c r="M25" t="str">
        <f t="shared" si="7"/>
        <v/>
      </c>
      <c r="N25" t="str">
        <f t="shared" si="8"/>
        <v>CONN_FIXED</v>
      </c>
    </row>
    <row r="26" spans="1:14" x14ac:dyDescent="0.35">
      <c r="A26" t="s">
        <v>21</v>
      </c>
      <c r="E26">
        <f t="shared" si="1"/>
        <v>3</v>
      </c>
      <c r="F26">
        <f t="shared" si="2"/>
        <v>5</v>
      </c>
      <c r="G26">
        <f t="shared" si="3"/>
        <v>8</v>
      </c>
      <c r="H26">
        <f t="shared" si="4"/>
        <v>14</v>
      </c>
      <c r="J26">
        <v>25</v>
      </c>
      <c r="K26">
        <v>1</v>
      </c>
      <c r="L26" t="str">
        <f t="shared" si="9"/>
        <v>J5</v>
      </c>
      <c r="M26" t="s">
        <v>93</v>
      </c>
      <c r="N26" t="str">
        <f t="shared" si="8"/>
        <v>IDC2x5_Male</v>
      </c>
    </row>
    <row r="27" spans="1:14" x14ac:dyDescent="0.35">
      <c r="A27" t="s">
        <v>22</v>
      </c>
      <c r="E27">
        <f t="shared" si="1"/>
        <v>3</v>
      </c>
      <c r="F27">
        <f t="shared" si="2"/>
        <v>5</v>
      </c>
      <c r="G27">
        <f t="shared" si="3"/>
        <v>8</v>
      </c>
      <c r="H27">
        <f t="shared" si="4"/>
        <v>9</v>
      </c>
      <c r="J27">
        <v>26</v>
      </c>
      <c r="K27">
        <v>1</v>
      </c>
      <c r="L27" t="str">
        <f t="shared" si="9"/>
        <v>J6</v>
      </c>
      <c r="M27" t="s">
        <v>95</v>
      </c>
      <c r="N27" t="str">
        <f t="shared" si="8"/>
        <v>Solder_JMP_2</v>
      </c>
    </row>
    <row r="28" spans="1:14" x14ac:dyDescent="0.35">
      <c r="A28" t="s">
        <v>23</v>
      </c>
      <c r="E28">
        <f t="shared" si="1"/>
        <v>3</v>
      </c>
      <c r="F28">
        <f t="shared" si="2"/>
        <v>5</v>
      </c>
      <c r="G28">
        <f t="shared" si="3"/>
        <v>8</v>
      </c>
      <c r="H28">
        <f t="shared" si="4"/>
        <v>9</v>
      </c>
      <c r="J28">
        <v>27</v>
      </c>
      <c r="K28">
        <v>1</v>
      </c>
      <c r="L28" t="str">
        <f t="shared" si="9"/>
        <v>J7</v>
      </c>
      <c r="M28" t="s">
        <v>96</v>
      </c>
      <c r="N28" t="str">
        <f t="shared" ref="N28:N74" si="10">RIGHT(A28,LEN(A28)-H28)</f>
        <v>Solder_JMP_2</v>
      </c>
    </row>
    <row r="29" spans="1:14" x14ac:dyDescent="0.35">
      <c r="A29" t="s">
        <v>24</v>
      </c>
      <c r="E29">
        <f t="shared" si="1"/>
        <v>3</v>
      </c>
      <c r="F29">
        <f t="shared" si="2"/>
        <v>5</v>
      </c>
      <c r="G29">
        <f t="shared" si="3"/>
        <v>8</v>
      </c>
      <c r="H29">
        <f t="shared" si="4"/>
        <v>9</v>
      </c>
      <c r="J29">
        <v>28</v>
      </c>
      <c r="K29">
        <v>1</v>
      </c>
      <c r="L29" t="str">
        <f t="shared" si="9"/>
        <v>J8</v>
      </c>
      <c r="M29" t="s">
        <v>97</v>
      </c>
      <c r="N29" t="str">
        <f t="shared" si="10"/>
        <v>Solder_JMP_2</v>
      </c>
    </row>
    <row r="30" spans="1:14" x14ac:dyDescent="0.35">
      <c r="A30" t="s">
        <v>25</v>
      </c>
      <c r="E30">
        <f t="shared" si="1"/>
        <v>3</v>
      </c>
      <c r="F30">
        <f t="shared" si="2"/>
        <v>5</v>
      </c>
      <c r="G30">
        <f t="shared" si="3"/>
        <v>8</v>
      </c>
      <c r="H30">
        <f t="shared" si="4"/>
        <v>9</v>
      </c>
      <c r="J30">
        <v>29</v>
      </c>
      <c r="K30">
        <v>1</v>
      </c>
      <c r="L30" t="str">
        <f t="shared" si="9"/>
        <v>J9</v>
      </c>
      <c r="M30" t="s">
        <v>98</v>
      </c>
      <c r="N30" t="str">
        <f t="shared" si="10"/>
        <v>Solder_JMP_2</v>
      </c>
    </row>
    <row r="31" spans="1:14" x14ac:dyDescent="0.35">
      <c r="A31" t="s">
        <v>26</v>
      </c>
      <c r="E31">
        <f t="shared" si="1"/>
        <v>3</v>
      </c>
      <c r="F31">
        <f t="shared" si="2"/>
        <v>5</v>
      </c>
      <c r="G31">
        <f t="shared" si="3"/>
        <v>9</v>
      </c>
      <c r="H31">
        <f t="shared" si="4"/>
        <v>10</v>
      </c>
      <c r="J31">
        <v>30</v>
      </c>
      <c r="K31">
        <v>1</v>
      </c>
      <c r="L31" t="str">
        <f t="shared" si="9"/>
        <v>J10</v>
      </c>
      <c r="M31" t="s">
        <v>99</v>
      </c>
      <c r="N31" t="str">
        <f t="shared" si="10"/>
        <v>Solder_JMP_2</v>
      </c>
    </row>
    <row r="32" spans="1:14" x14ac:dyDescent="0.35">
      <c r="A32" t="s">
        <v>27</v>
      </c>
      <c r="E32">
        <f t="shared" si="1"/>
        <v>3</v>
      </c>
      <c r="F32">
        <f t="shared" si="2"/>
        <v>5</v>
      </c>
      <c r="G32">
        <f t="shared" si="3"/>
        <v>9</v>
      </c>
      <c r="H32">
        <f t="shared" si="4"/>
        <v>10</v>
      </c>
      <c r="J32">
        <v>31</v>
      </c>
      <c r="K32">
        <v>1</v>
      </c>
      <c r="L32" t="str">
        <f t="shared" si="9"/>
        <v>J11</v>
      </c>
      <c r="M32" t="s">
        <v>100</v>
      </c>
      <c r="N32" t="str">
        <f t="shared" si="10"/>
        <v>Solder_JMP_2</v>
      </c>
    </row>
    <row r="33" spans="1:14" x14ac:dyDescent="0.35">
      <c r="A33" t="s">
        <v>28</v>
      </c>
      <c r="E33">
        <f t="shared" si="1"/>
        <v>3</v>
      </c>
      <c r="F33">
        <f t="shared" si="2"/>
        <v>5</v>
      </c>
      <c r="G33">
        <f t="shared" si="3"/>
        <v>9</v>
      </c>
      <c r="H33">
        <f t="shared" si="4"/>
        <v>10</v>
      </c>
      <c r="J33">
        <v>32</v>
      </c>
      <c r="K33">
        <v>1</v>
      </c>
      <c r="L33" t="str">
        <f t="shared" si="9"/>
        <v>J20</v>
      </c>
      <c r="M33" t="s">
        <v>101</v>
      </c>
      <c r="N33" t="str">
        <f t="shared" si="10"/>
        <v>395310002</v>
      </c>
    </row>
    <row r="34" spans="1:14" x14ac:dyDescent="0.35">
      <c r="A34" t="s">
        <v>29</v>
      </c>
      <c r="E34">
        <f t="shared" si="1"/>
        <v>3</v>
      </c>
      <c r="F34">
        <f t="shared" si="2"/>
        <v>5</v>
      </c>
      <c r="G34">
        <f t="shared" si="3"/>
        <v>8</v>
      </c>
      <c r="H34">
        <f t="shared" si="4"/>
        <v>9</v>
      </c>
      <c r="J34">
        <v>33</v>
      </c>
      <c r="K34">
        <v>1</v>
      </c>
      <c r="L34" t="str">
        <f t="shared" si="9"/>
        <v>K1</v>
      </c>
      <c r="M34" t="s">
        <v>102</v>
      </c>
      <c r="N34" t="str">
        <f t="shared" si="10"/>
        <v>HF41F-12-ZS</v>
      </c>
    </row>
    <row r="35" spans="1:14" x14ac:dyDescent="0.35">
      <c r="A35" t="s">
        <v>30</v>
      </c>
      <c r="E35">
        <f t="shared" si="1"/>
        <v>3</v>
      </c>
      <c r="F35">
        <f t="shared" si="2"/>
        <v>5</v>
      </c>
      <c r="G35">
        <f t="shared" si="3"/>
        <v>8</v>
      </c>
      <c r="H35">
        <f t="shared" si="4"/>
        <v>9</v>
      </c>
      <c r="J35">
        <v>34</v>
      </c>
      <c r="K35">
        <v>1</v>
      </c>
      <c r="L35" t="str">
        <f t="shared" si="9"/>
        <v>K2</v>
      </c>
      <c r="M35" t="s">
        <v>102</v>
      </c>
      <c r="N35" t="str">
        <f t="shared" si="10"/>
        <v>HF41F-12-ZS</v>
      </c>
    </row>
    <row r="36" spans="1:14" x14ac:dyDescent="0.35">
      <c r="A36" t="s">
        <v>31</v>
      </c>
      <c r="E36">
        <f t="shared" si="1"/>
        <v>3</v>
      </c>
      <c r="F36">
        <f t="shared" si="2"/>
        <v>5</v>
      </c>
      <c r="G36">
        <f t="shared" si="3"/>
        <v>8</v>
      </c>
      <c r="H36">
        <f t="shared" si="4"/>
        <v>9</v>
      </c>
      <c r="J36">
        <v>35</v>
      </c>
      <c r="K36">
        <v>1</v>
      </c>
      <c r="L36" t="str">
        <f t="shared" si="9"/>
        <v>K3</v>
      </c>
      <c r="M36" t="s">
        <v>102</v>
      </c>
      <c r="N36" t="str">
        <f t="shared" si="10"/>
        <v>HF41F-12-ZS</v>
      </c>
    </row>
    <row r="37" spans="1:14" x14ac:dyDescent="0.35">
      <c r="A37" t="s">
        <v>32</v>
      </c>
      <c r="E37">
        <f t="shared" si="1"/>
        <v>3</v>
      </c>
      <c r="F37">
        <f t="shared" si="2"/>
        <v>5</v>
      </c>
      <c r="G37">
        <f t="shared" si="3"/>
        <v>8</v>
      </c>
      <c r="H37">
        <f t="shared" si="4"/>
        <v>9</v>
      </c>
      <c r="J37">
        <v>36</v>
      </c>
      <c r="K37">
        <v>1</v>
      </c>
      <c r="L37" t="str">
        <f t="shared" si="9"/>
        <v>K4</v>
      </c>
      <c r="M37" t="s">
        <v>102</v>
      </c>
      <c r="N37" t="str">
        <f t="shared" si="10"/>
        <v>HF41F-12-ZS</v>
      </c>
    </row>
    <row r="38" spans="1:14" x14ac:dyDescent="0.35">
      <c r="A38" t="s">
        <v>33</v>
      </c>
      <c r="E38">
        <f t="shared" si="1"/>
        <v>3</v>
      </c>
      <c r="F38">
        <f t="shared" si="2"/>
        <v>5</v>
      </c>
      <c r="G38">
        <f t="shared" si="3"/>
        <v>8</v>
      </c>
      <c r="H38">
        <f t="shared" si="4"/>
        <v>9</v>
      </c>
      <c r="J38">
        <v>37</v>
      </c>
      <c r="K38">
        <v>1</v>
      </c>
      <c r="L38" t="str">
        <f t="shared" si="9"/>
        <v>K5</v>
      </c>
      <c r="M38" t="s">
        <v>102</v>
      </c>
      <c r="N38" t="str">
        <f t="shared" si="10"/>
        <v>HF41F-12-ZS</v>
      </c>
    </row>
    <row r="39" spans="1:14" x14ac:dyDescent="0.35">
      <c r="A39" t="s">
        <v>34</v>
      </c>
      <c r="E39">
        <f t="shared" si="1"/>
        <v>3</v>
      </c>
      <c r="F39">
        <f t="shared" si="2"/>
        <v>5</v>
      </c>
      <c r="G39">
        <f t="shared" si="3"/>
        <v>8</v>
      </c>
      <c r="H39">
        <f t="shared" si="4"/>
        <v>9</v>
      </c>
      <c r="J39">
        <v>38</v>
      </c>
      <c r="K39">
        <v>1</v>
      </c>
      <c r="L39" t="str">
        <f t="shared" si="9"/>
        <v>K6</v>
      </c>
      <c r="M39" t="s">
        <v>102</v>
      </c>
      <c r="N39" t="str">
        <f t="shared" si="10"/>
        <v>HF41F-12-ZS</v>
      </c>
    </row>
    <row r="40" spans="1:14" x14ac:dyDescent="0.35">
      <c r="A40" t="s">
        <v>35</v>
      </c>
      <c r="E40">
        <f t="shared" si="1"/>
        <v>3</v>
      </c>
      <c r="F40">
        <f t="shared" si="2"/>
        <v>5</v>
      </c>
      <c r="G40">
        <f t="shared" si="3"/>
        <v>8</v>
      </c>
      <c r="H40">
        <f t="shared" si="4"/>
        <v>9</v>
      </c>
      <c r="J40">
        <v>39</v>
      </c>
      <c r="K40">
        <v>1</v>
      </c>
      <c r="L40" t="str">
        <f t="shared" si="9"/>
        <v>K7</v>
      </c>
      <c r="M40" t="s">
        <v>102</v>
      </c>
      <c r="N40" t="str">
        <f t="shared" si="10"/>
        <v>HF41F-12-ZS</v>
      </c>
    </row>
    <row r="41" spans="1:14" x14ac:dyDescent="0.35">
      <c r="A41" t="s">
        <v>36</v>
      </c>
      <c r="E41">
        <f t="shared" si="1"/>
        <v>3</v>
      </c>
      <c r="F41">
        <f t="shared" si="2"/>
        <v>5</v>
      </c>
      <c r="G41">
        <f t="shared" si="3"/>
        <v>8</v>
      </c>
      <c r="H41">
        <f t="shared" si="4"/>
        <v>9</v>
      </c>
      <c r="J41">
        <v>40</v>
      </c>
      <c r="K41">
        <v>1</v>
      </c>
      <c r="L41" t="str">
        <f t="shared" si="9"/>
        <v>K8</v>
      </c>
      <c r="M41" t="s">
        <v>102</v>
      </c>
      <c r="N41" t="str">
        <f t="shared" si="10"/>
        <v>HF41F-12-ZS</v>
      </c>
    </row>
    <row r="42" spans="1:14" x14ac:dyDescent="0.35">
      <c r="A42" t="s">
        <v>37</v>
      </c>
      <c r="E42">
        <f t="shared" si="1"/>
        <v>3</v>
      </c>
      <c r="F42">
        <f t="shared" si="2"/>
        <v>5</v>
      </c>
      <c r="G42">
        <f t="shared" si="3"/>
        <v>8</v>
      </c>
      <c r="H42">
        <f t="shared" si="4"/>
        <v>9</v>
      </c>
      <c r="J42">
        <v>41</v>
      </c>
      <c r="K42">
        <v>1</v>
      </c>
      <c r="L42" t="str">
        <f t="shared" si="9"/>
        <v>K9</v>
      </c>
      <c r="M42" t="s">
        <v>102</v>
      </c>
      <c r="N42" t="str">
        <f t="shared" si="10"/>
        <v>HF41F-12-ZS</v>
      </c>
    </row>
    <row r="43" spans="1:14" x14ac:dyDescent="0.35">
      <c r="A43" t="s">
        <v>38</v>
      </c>
      <c r="E43">
        <f t="shared" si="1"/>
        <v>3</v>
      </c>
      <c r="F43">
        <f t="shared" si="2"/>
        <v>5</v>
      </c>
      <c r="G43">
        <f t="shared" si="3"/>
        <v>9</v>
      </c>
      <c r="H43">
        <f t="shared" si="4"/>
        <v>10</v>
      </c>
      <c r="J43">
        <v>42</v>
      </c>
      <c r="K43">
        <v>1</v>
      </c>
      <c r="L43" t="str">
        <f t="shared" si="9"/>
        <v>K10</v>
      </c>
      <c r="M43" t="s">
        <v>102</v>
      </c>
      <c r="N43" t="str">
        <f t="shared" si="10"/>
        <v>HF41F-12-ZS</v>
      </c>
    </row>
    <row r="44" spans="1:14" x14ac:dyDescent="0.35">
      <c r="A44" t="s">
        <v>39</v>
      </c>
      <c r="E44">
        <f t="shared" si="1"/>
        <v>3</v>
      </c>
      <c r="F44">
        <f t="shared" si="2"/>
        <v>5</v>
      </c>
      <c r="G44">
        <f t="shared" si="3"/>
        <v>9</v>
      </c>
      <c r="H44">
        <f t="shared" si="4"/>
        <v>10</v>
      </c>
      <c r="J44">
        <v>43</v>
      </c>
      <c r="K44">
        <v>1</v>
      </c>
      <c r="L44" t="str">
        <f t="shared" si="9"/>
        <v>K11</v>
      </c>
      <c r="M44" t="s">
        <v>102</v>
      </c>
      <c r="N44" t="str">
        <f t="shared" si="10"/>
        <v>HF41F-12-ZS</v>
      </c>
    </row>
    <row r="45" spans="1:14" x14ac:dyDescent="0.35">
      <c r="A45" t="s">
        <v>40</v>
      </c>
      <c r="E45">
        <f t="shared" si="1"/>
        <v>3</v>
      </c>
      <c r="F45">
        <f t="shared" si="2"/>
        <v>5</v>
      </c>
      <c r="G45">
        <f t="shared" si="3"/>
        <v>9</v>
      </c>
      <c r="H45">
        <f t="shared" si="4"/>
        <v>10</v>
      </c>
      <c r="J45">
        <v>44</v>
      </c>
      <c r="K45">
        <v>1</v>
      </c>
      <c r="L45" t="str">
        <f t="shared" si="9"/>
        <v>K12</v>
      </c>
      <c r="M45" t="s">
        <v>102</v>
      </c>
      <c r="N45" t="str">
        <f t="shared" si="10"/>
        <v>HF41F-12-ZS</v>
      </c>
    </row>
    <row r="46" spans="1:14" x14ac:dyDescent="0.35">
      <c r="A46" t="s">
        <v>41</v>
      </c>
      <c r="E46">
        <f t="shared" si="1"/>
        <v>3</v>
      </c>
      <c r="F46">
        <f t="shared" si="2"/>
        <v>5</v>
      </c>
      <c r="G46">
        <f t="shared" si="3"/>
        <v>9</v>
      </c>
      <c r="H46">
        <f t="shared" si="4"/>
        <v>10</v>
      </c>
      <c r="J46">
        <v>45</v>
      </c>
      <c r="K46">
        <v>1</v>
      </c>
      <c r="L46" t="str">
        <f t="shared" si="9"/>
        <v>K13</v>
      </c>
      <c r="M46" t="s">
        <v>102</v>
      </c>
      <c r="N46" t="str">
        <f t="shared" si="10"/>
        <v>HF41F-12-ZS</v>
      </c>
    </row>
    <row r="47" spans="1:14" x14ac:dyDescent="0.35">
      <c r="A47" t="s">
        <v>42</v>
      </c>
      <c r="E47">
        <f t="shared" si="1"/>
        <v>3</v>
      </c>
      <c r="F47">
        <f t="shared" si="2"/>
        <v>5</v>
      </c>
      <c r="G47">
        <f t="shared" si="3"/>
        <v>9</v>
      </c>
      <c r="H47">
        <f t="shared" si="4"/>
        <v>10</v>
      </c>
      <c r="J47">
        <v>46</v>
      </c>
      <c r="K47">
        <v>1</v>
      </c>
      <c r="L47" t="str">
        <f t="shared" si="9"/>
        <v>K14</v>
      </c>
      <c r="M47" t="s">
        <v>102</v>
      </c>
      <c r="N47" t="str">
        <f t="shared" si="10"/>
        <v>HF41F-12-ZS</v>
      </c>
    </row>
    <row r="48" spans="1:14" x14ac:dyDescent="0.35">
      <c r="A48" t="s">
        <v>43</v>
      </c>
      <c r="E48">
        <f t="shared" si="1"/>
        <v>3</v>
      </c>
      <c r="F48">
        <f t="shared" si="2"/>
        <v>5</v>
      </c>
      <c r="G48">
        <f t="shared" si="3"/>
        <v>9</v>
      </c>
      <c r="H48">
        <f t="shared" si="4"/>
        <v>10</v>
      </c>
      <c r="J48">
        <v>47</v>
      </c>
      <c r="K48">
        <v>1</v>
      </c>
      <c r="L48" t="str">
        <f t="shared" si="9"/>
        <v>K15</v>
      </c>
      <c r="M48" t="s">
        <v>102</v>
      </c>
      <c r="N48" t="str">
        <f t="shared" si="10"/>
        <v>HF41F-12-ZS</v>
      </c>
    </row>
    <row r="49" spans="1:14" x14ac:dyDescent="0.35">
      <c r="A49" t="s">
        <v>44</v>
      </c>
      <c r="E49">
        <f t="shared" si="1"/>
        <v>3</v>
      </c>
      <c r="F49">
        <f t="shared" si="2"/>
        <v>5</v>
      </c>
      <c r="G49">
        <f t="shared" si="3"/>
        <v>9</v>
      </c>
      <c r="H49">
        <f t="shared" si="4"/>
        <v>10</v>
      </c>
      <c r="J49">
        <v>48</v>
      </c>
      <c r="K49">
        <v>1</v>
      </c>
      <c r="L49" t="str">
        <f t="shared" si="9"/>
        <v>K16</v>
      </c>
      <c r="M49" t="s">
        <v>102</v>
      </c>
      <c r="N49" t="str">
        <f t="shared" si="10"/>
        <v>HF41F-12-ZS</v>
      </c>
    </row>
    <row r="50" spans="1:14" x14ac:dyDescent="0.35">
      <c r="A50" t="s">
        <v>45</v>
      </c>
      <c r="E50">
        <f t="shared" si="1"/>
        <v>3</v>
      </c>
      <c r="F50">
        <f t="shared" si="2"/>
        <v>5</v>
      </c>
      <c r="G50">
        <f t="shared" si="3"/>
        <v>9</v>
      </c>
      <c r="H50">
        <f t="shared" si="4"/>
        <v>10</v>
      </c>
      <c r="J50">
        <v>49</v>
      </c>
      <c r="K50">
        <v>1</v>
      </c>
      <c r="L50" t="str">
        <f t="shared" si="9"/>
        <v>K17</v>
      </c>
      <c r="M50" t="s">
        <v>102</v>
      </c>
      <c r="N50" t="str">
        <f t="shared" si="10"/>
        <v>HF41F-12-ZS</v>
      </c>
    </row>
    <row r="51" spans="1:14" x14ac:dyDescent="0.35">
      <c r="A51" t="s">
        <v>46</v>
      </c>
      <c r="E51">
        <f t="shared" si="1"/>
        <v>3</v>
      </c>
      <c r="F51">
        <f t="shared" si="2"/>
        <v>5</v>
      </c>
      <c r="G51">
        <f t="shared" si="3"/>
        <v>9</v>
      </c>
      <c r="H51">
        <f t="shared" si="4"/>
        <v>10</v>
      </c>
      <c r="J51">
        <v>50</v>
      </c>
      <c r="K51">
        <v>1</v>
      </c>
      <c r="L51" t="str">
        <f t="shared" si="9"/>
        <v>K18</v>
      </c>
      <c r="M51" t="s">
        <v>102</v>
      </c>
      <c r="N51" t="str">
        <f t="shared" si="10"/>
        <v>HF41F-12-ZS</v>
      </c>
    </row>
    <row r="52" spans="1:14" x14ac:dyDescent="0.35">
      <c r="A52" t="s">
        <v>47</v>
      </c>
      <c r="E52">
        <f t="shared" si="1"/>
        <v>3</v>
      </c>
      <c r="F52">
        <f t="shared" si="2"/>
        <v>5</v>
      </c>
      <c r="G52">
        <f t="shared" si="3"/>
        <v>9</v>
      </c>
      <c r="H52">
        <f t="shared" si="4"/>
        <v>10</v>
      </c>
      <c r="J52">
        <v>51</v>
      </c>
      <c r="K52">
        <v>1</v>
      </c>
      <c r="L52" t="str">
        <f t="shared" si="9"/>
        <v>K19</v>
      </c>
      <c r="M52" t="s">
        <v>102</v>
      </c>
      <c r="N52" t="str">
        <f t="shared" si="10"/>
        <v>HF41F-12-ZS</v>
      </c>
    </row>
    <row r="53" spans="1:14" x14ac:dyDescent="0.35">
      <c r="A53" t="s">
        <v>48</v>
      </c>
      <c r="E53">
        <f t="shared" si="1"/>
        <v>3</v>
      </c>
      <c r="F53">
        <f t="shared" si="2"/>
        <v>5</v>
      </c>
      <c r="G53">
        <f t="shared" si="3"/>
        <v>9</v>
      </c>
      <c r="H53">
        <f t="shared" si="4"/>
        <v>10</v>
      </c>
      <c r="J53">
        <v>52</v>
      </c>
      <c r="K53">
        <v>1</v>
      </c>
      <c r="L53" t="str">
        <f t="shared" si="9"/>
        <v>K20</v>
      </c>
      <c r="M53" t="s">
        <v>102</v>
      </c>
      <c r="N53" t="str">
        <f t="shared" si="10"/>
        <v>HF41F-12-ZS</v>
      </c>
    </row>
    <row r="54" spans="1:14" x14ac:dyDescent="0.35">
      <c r="A54" t="s">
        <v>49</v>
      </c>
      <c r="E54">
        <f t="shared" si="1"/>
        <v>3</v>
      </c>
      <c r="F54">
        <f t="shared" si="2"/>
        <v>5</v>
      </c>
      <c r="G54">
        <f t="shared" si="3"/>
        <v>8</v>
      </c>
      <c r="H54">
        <f t="shared" si="4"/>
        <v>15</v>
      </c>
      <c r="J54">
        <v>53</v>
      </c>
      <c r="K54">
        <v>1</v>
      </c>
      <c r="L54" t="str">
        <f t="shared" si="9"/>
        <v>L1</v>
      </c>
      <c r="M54" t="str">
        <f t="shared" ref="M28:M74" si="11">MID(A54,G54+1,H54-G54-1)</f>
        <v>0.05uH</v>
      </c>
      <c r="N54" t="str">
        <f t="shared" si="10"/>
        <v>IND_IRON_CORE</v>
      </c>
    </row>
    <row r="55" spans="1:14" x14ac:dyDescent="0.35">
      <c r="A55" t="s">
        <v>50</v>
      </c>
      <c r="E55">
        <f t="shared" si="1"/>
        <v>3</v>
      </c>
      <c r="F55">
        <f t="shared" si="2"/>
        <v>5</v>
      </c>
      <c r="G55">
        <f t="shared" si="3"/>
        <v>8</v>
      </c>
      <c r="H55">
        <f t="shared" si="4"/>
        <v>14</v>
      </c>
      <c r="J55">
        <v>54</v>
      </c>
      <c r="K55">
        <v>1</v>
      </c>
      <c r="L55" t="str">
        <f t="shared" si="9"/>
        <v>L2</v>
      </c>
      <c r="M55" t="str">
        <f t="shared" si="11"/>
        <v>0.1uH</v>
      </c>
      <c r="N55" t="str">
        <f t="shared" si="10"/>
        <v>IND_IRON_CORE</v>
      </c>
    </row>
    <row r="56" spans="1:14" x14ac:dyDescent="0.35">
      <c r="A56" t="s">
        <v>51</v>
      </c>
      <c r="E56">
        <f t="shared" si="1"/>
        <v>3</v>
      </c>
      <c r="F56">
        <f t="shared" si="2"/>
        <v>5</v>
      </c>
      <c r="G56">
        <f t="shared" si="3"/>
        <v>8</v>
      </c>
      <c r="H56">
        <f t="shared" si="4"/>
        <v>15</v>
      </c>
      <c r="J56">
        <v>55</v>
      </c>
      <c r="K56">
        <v>1</v>
      </c>
      <c r="L56" t="str">
        <f t="shared" si="9"/>
        <v>L3</v>
      </c>
      <c r="M56" t="str">
        <f t="shared" si="11"/>
        <v>0.22uH</v>
      </c>
      <c r="N56" t="str">
        <f t="shared" si="10"/>
        <v>IND_IRON_CORE</v>
      </c>
    </row>
    <row r="57" spans="1:14" x14ac:dyDescent="0.35">
      <c r="A57" t="s">
        <v>52</v>
      </c>
      <c r="E57">
        <f t="shared" si="1"/>
        <v>3</v>
      </c>
      <c r="F57">
        <f t="shared" si="2"/>
        <v>5</v>
      </c>
      <c r="G57">
        <f t="shared" si="3"/>
        <v>8</v>
      </c>
      <c r="H57">
        <f t="shared" si="4"/>
        <v>15</v>
      </c>
      <c r="J57">
        <v>56</v>
      </c>
      <c r="K57">
        <v>1</v>
      </c>
      <c r="L57" t="str">
        <f t="shared" si="9"/>
        <v>L4</v>
      </c>
      <c r="M57" t="str">
        <f t="shared" si="11"/>
        <v>0.45uH</v>
      </c>
      <c r="N57" t="str">
        <f t="shared" si="10"/>
        <v>IND_IRON_CORE</v>
      </c>
    </row>
    <row r="58" spans="1:14" x14ac:dyDescent="0.35">
      <c r="A58" t="s">
        <v>53</v>
      </c>
      <c r="E58">
        <f t="shared" si="1"/>
        <v>3</v>
      </c>
      <c r="F58">
        <f t="shared" si="2"/>
        <v>5</v>
      </c>
      <c r="G58">
        <f t="shared" si="3"/>
        <v>8</v>
      </c>
      <c r="H58">
        <f t="shared" si="4"/>
        <v>15</v>
      </c>
      <c r="J58">
        <v>57</v>
      </c>
      <c r="K58">
        <v>1</v>
      </c>
      <c r="L58" t="str">
        <f t="shared" si="9"/>
        <v>L5</v>
      </c>
      <c r="M58" t="str">
        <f t="shared" si="11"/>
        <v>1.00uH</v>
      </c>
      <c r="N58" t="str">
        <f t="shared" si="10"/>
        <v>IND_IRON_CORE</v>
      </c>
    </row>
    <row r="59" spans="1:14" x14ac:dyDescent="0.35">
      <c r="A59" t="s">
        <v>54</v>
      </c>
      <c r="E59">
        <f t="shared" si="1"/>
        <v>3</v>
      </c>
      <c r="F59">
        <f t="shared" si="2"/>
        <v>5</v>
      </c>
      <c r="G59">
        <f t="shared" si="3"/>
        <v>8</v>
      </c>
      <c r="H59">
        <f t="shared" si="4"/>
        <v>14</v>
      </c>
      <c r="J59">
        <v>58</v>
      </c>
      <c r="K59">
        <v>1</v>
      </c>
      <c r="L59" t="str">
        <f t="shared" si="9"/>
        <v>L6</v>
      </c>
      <c r="M59" t="str">
        <f t="shared" si="11"/>
        <v>2.2uH</v>
      </c>
      <c r="N59" t="str">
        <f t="shared" si="10"/>
        <v>IND_IRON_CORE</v>
      </c>
    </row>
    <row r="60" spans="1:14" x14ac:dyDescent="0.35">
      <c r="A60" t="s">
        <v>55</v>
      </c>
      <c r="E60">
        <f t="shared" si="1"/>
        <v>3</v>
      </c>
      <c r="F60">
        <f t="shared" si="2"/>
        <v>5</v>
      </c>
      <c r="G60">
        <f t="shared" si="3"/>
        <v>8</v>
      </c>
      <c r="H60">
        <f t="shared" si="4"/>
        <v>14</v>
      </c>
      <c r="J60">
        <v>59</v>
      </c>
      <c r="K60">
        <v>1</v>
      </c>
      <c r="L60" t="str">
        <f t="shared" si="9"/>
        <v>L7</v>
      </c>
      <c r="M60" t="str">
        <f t="shared" si="11"/>
        <v>4.4uH</v>
      </c>
      <c r="N60" t="str">
        <f t="shared" si="10"/>
        <v>IND_IRON_CORE</v>
      </c>
    </row>
    <row r="61" spans="1:14" x14ac:dyDescent="0.35">
      <c r="A61" t="s">
        <v>56</v>
      </c>
      <c r="E61">
        <f t="shared" si="1"/>
        <v>3</v>
      </c>
      <c r="F61">
        <f t="shared" si="2"/>
        <v>5</v>
      </c>
      <c r="G61">
        <f t="shared" si="3"/>
        <v>8</v>
      </c>
      <c r="H61">
        <f t="shared" si="4"/>
        <v>14</v>
      </c>
      <c r="J61">
        <v>60</v>
      </c>
      <c r="K61">
        <v>1</v>
      </c>
      <c r="L61" t="str">
        <f t="shared" si="9"/>
        <v>L8</v>
      </c>
      <c r="M61" t="str">
        <f t="shared" si="11"/>
        <v>8.8uH</v>
      </c>
      <c r="N61" t="str">
        <f t="shared" si="10"/>
        <v>IND_IRON_CORE</v>
      </c>
    </row>
    <row r="62" spans="1:14" x14ac:dyDescent="0.35">
      <c r="A62" t="s">
        <v>57</v>
      </c>
      <c r="E62">
        <f t="shared" si="1"/>
        <v>3</v>
      </c>
      <c r="F62">
        <f t="shared" si="2"/>
        <v>5</v>
      </c>
      <c r="G62">
        <f t="shared" si="3"/>
        <v>8</v>
      </c>
      <c r="H62">
        <f t="shared" si="4"/>
        <v>17</v>
      </c>
      <c r="J62">
        <v>61</v>
      </c>
      <c r="K62">
        <v>1</v>
      </c>
      <c r="L62" t="str">
        <f t="shared" si="9"/>
        <v>R1</v>
      </c>
      <c r="M62" t="str">
        <f t="shared" si="11"/>
        <v>3.3K Ohm</v>
      </c>
      <c r="N62" t="str">
        <f t="shared" si="10"/>
        <v>RES_1206</v>
      </c>
    </row>
    <row r="63" spans="1:14" x14ac:dyDescent="0.35">
      <c r="A63" t="s">
        <v>58</v>
      </c>
      <c r="E63">
        <f t="shared" si="1"/>
        <v>3</v>
      </c>
      <c r="F63">
        <f t="shared" si="2"/>
        <v>5</v>
      </c>
      <c r="G63">
        <f t="shared" si="3"/>
        <v>8</v>
      </c>
      <c r="H63">
        <f t="shared" si="4"/>
        <v>17</v>
      </c>
      <c r="J63">
        <v>62</v>
      </c>
      <c r="K63">
        <v>1</v>
      </c>
      <c r="L63" t="str">
        <f t="shared" si="9"/>
        <v>R2</v>
      </c>
      <c r="M63" t="str">
        <f t="shared" si="11"/>
        <v>3.3K Ohm</v>
      </c>
      <c r="N63" t="str">
        <f t="shared" si="10"/>
        <v>RES_1206</v>
      </c>
    </row>
    <row r="64" spans="1:14" x14ac:dyDescent="0.35">
      <c r="A64" t="s">
        <v>59</v>
      </c>
      <c r="E64">
        <f t="shared" si="1"/>
        <v>3</v>
      </c>
      <c r="F64">
        <f t="shared" si="2"/>
        <v>5</v>
      </c>
      <c r="G64">
        <f t="shared" si="3"/>
        <v>8</v>
      </c>
      <c r="H64">
        <f t="shared" si="4"/>
        <v>17</v>
      </c>
      <c r="J64">
        <v>63</v>
      </c>
      <c r="K64">
        <v>1</v>
      </c>
      <c r="L64" t="str">
        <f t="shared" si="9"/>
        <v>R3</v>
      </c>
      <c r="M64" t="str">
        <f t="shared" si="11"/>
        <v>3.3K Ohm</v>
      </c>
      <c r="N64" t="str">
        <f t="shared" si="10"/>
        <v>RES_1206</v>
      </c>
    </row>
    <row r="65" spans="1:14" x14ac:dyDescent="0.35">
      <c r="A65" t="s">
        <v>60</v>
      </c>
      <c r="E65">
        <f t="shared" si="1"/>
        <v>3</v>
      </c>
      <c r="F65">
        <f t="shared" si="2"/>
        <v>5</v>
      </c>
      <c r="G65">
        <f t="shared" si="3"/>
        <v>8</v>
      </c>
      <c r="H65">
        <f t="shared" si="4"/>
        <v>17</v>
      </c>
      <c r="J65">
        <v>64</v>
      </c>
      <c r="K65">
        <v>1</v>
      </c>
      <c r="L65" t="str">
        <f t="shared" si="9"/>
        <v>R4</v>
      </c>
      <c r="M65" t="str">
        <f t="shared" si="11"/>
        <v>3.3K Ohm</v>
      </c>
      <c r="N65" t="str">
        <f t="shared" si="10"/>
        <v>RES_1206</v>
      </c>
    </row>
    <row r="66" spans="1:14" x14ac:dyDescent="0.35">
      <c r="A66" t="s">
        <v>61</v>
      </c>
      <c r="E66">
        <f t="shared" si="1"/>
        <v>3</v>
      </c>
      <c r="F66">
        <f t="shared" si="2"/>
        <v>5</v>
      </c>
      <c r="G66">
        <f t="shared" si="3"/>
        <v>8</v>
      </c>
      <c r="H66">
        <f t="shared" si="4"/>
        <v>17</v>
      </c>
      <c r="J66">
        <v>65</v>
      </c>
      <c r="K66">
        <v>1</v>
      </c>
      <c r="L66" t="str">
        <f t="shared" si="9"/>
        <v>R5</v>
      </c>
      <c r="M66" t="str">
        <f t="shared" si="11"/>
        <v>3.3K Ohm</v>
      </c>
      <c r="N66" t="str">
        <f t="shared" si="10"/>
        <v>RES_1206</v>
      </c>
    </row>
    <row r="67" spans="1:14" x14ac:dyDescent="0.35">
      <c r="A67" t="s">
        <v>62</v>
      </c>
      <c r="E67">
        <f t="shared" ref="E67:E74" si="12">FIND(";",A67,1)</f>
        <v>3</v>
      </c>
      <c r="F67">
        <f t="shared" ref="F67:F74" si="13">FIND(";",A67,E67+1)</f>
        <v>5</v>
      </c>
      <c r="G67">
        <f t="shared" ref="G67:G74" si="14">FIND(";",A67,F67+1)</f>
        <v>8</v>
      </c>
      <c r="H67">
        <f t="shared" ref="H67:H74" si="15">FIND(";",A67,G67+1)</f>
        <v>17</v>
      </c>
      <c r="J67">
        <v>66</v>
      </c>
      <c r="K67">
        <v>1</v>
      </c>
      <c r="L67" t="str">
        <f t="shared" si="9"/>
        <v>R6</v>
      </c>
      <c r="M67" t="str">
        <f t="shared" si="11"/>
        <v>3.3K Ohm</v>
      </c>
      <c r="N67" t="str">
        <f t="shared" si="10"/>
        <v>RES_1206</v>
      </c>
    </row>
    <row r="68" spans="1:14" x14ac:dyDescent="0.35">
      <c r="A68" t="s">
        <v>63</v>
      </c>
      <c r="E68">
        <f t="shared" si="12"/>
        <v>3</v>
      </c>
      <c r="F68">
        <f t="shared" si="13"/>
        <v>5</v>
      </c>
      <c r="G68">
        <f t="shared" si="14"/>
        <v>8</v>
      </c>
      <c r="H68">
        <f t="shared" si="15"/>
        <v>13</v>
      </c>
      <c r="J68">
        <v>67</v>
      </c>
      <c r="K68">
        <v>1</v>
      </c>
      <c r="L68" t="str">
        <f t="shared" si="9"/>
        <v>T1</v>
      </c>
      <c r="M68" t="s">
        <v>103</v>
      </c>
      <c r="N68" t="str">
        <f t="shared" si="10"/>
        <v>T100-2</v>
      </c>
    </row>
    <row r="69" spans="1:14" x14ac:dyDescent="0.35">
      <c r="A69" t="s">
        <v>64</v>
      </c>
      <c r="E69">
        <f t="shared" si="12"/>
        <v>3</v>
      </c>
      <c r="F69">
        <f t="shared" si="13"/>
        <v>5</v>
      </c>
      <c r="G69">
        <f t="shared" si="14"/>
        <v>8</v>
      </c>
      <c r="H69">
        <f t="shared" si="15"/>
        <v>9</v>
      </c>
      <c r="J69">
        <v>68</v>
      </c>
      <c r="K69">
        <v>1</v>
      </c>
      <c r="L69" t="str">
        <f t="shared" si="9"/>
        <v>U1</v>
      </c>
      <c r="M69" t="s">
        <v>104</v>
      </c>
      <c r="N69" t="s">
        <v>108</v>
      </c>
    </row>
    <row r="70" spans="1:14" x14ac:dyDescent="0.35">
      <c r="A70" t="s">
        <v>65</v>
      </c>
      <c r="E70">
        <f t="shared" si="12"/>
        <v>3</v>
      </c>
      <c r="F70">
        <f t="shared" si="13"/>
        <v>5</v>
      </c>
      <c r="G70">
        <f t="shared" si="14"/>
        <v>8</v>
      </c>
      <c r="H70">
        <f t="shared" si="15"/>
        <v>9</v>
      </c>
      <c r="J70">
        <v>69</v>
      </c>
      <c r="K70">
        <v>1</v>
      </c>
      <c r="L70" t="str">
        <f t="shared" si="9"/>
        <v>U2</v>
      </c>
      <c r="M70" t="s">
        <v>105</v>
      </c>
      <c r="N70" t="s">
        <v>110</v>
      </c>
    </row>
    <row r="71" spans="1:14" x14ac:dyDescent="0.35">
      <c r="A71" t="s">
        <v>66</v>
      </c>
      <c r="E71">
        <f t="shared" si="12"/>
        <v>3</v>
      </c>
      <c r="F71">
        <f t="shared" si="13"/>
        <v>5</v>
      </c>
      <c r="G71">
        <f t="shared" si="14"/>
        <v>8</v>
      </c>
      <c r="H71">
        <f t="shared" si="15"/>
        <v>9</v>
      </c>
      <c r="J71">
        <v>70</v>
      </c>
      <c r="K71">
        <v>1</v>
      </c>
      <c r="L71" t="str">
        <f t="shared" si="9"/>
        <v>U3</v>
      </c>
      <c r="M71" t="s">
        <v>106</v>
      </c>
      <c r="N71" t="s">
        <v>109</v>
      </c>
    </row>
    <row r="72" spans="1:14" x14ac:dyDescent="0.35">
      <c r="A72" t="s">
        <v>67</v>
      </c>
      <c r="E72">
        <f t="shared" si="12"/>
        <v>3</v>
      </c>
      <c r="F72">
        <f t="shared" si="13"/>
        <v>5</v>
      </c>
      <c r="G72">
        <f t="shared" si="14"/>
        <v>8</v>
      </c>
      <c r="H72">
        <f t="shared" si="15"/>
        <v>9</v>
      </c>
      <c r="J72">
        <v>71</v>
      </c>
      <c r="K72">
        <v>1</v>
      </c>
      <c r="L72" t="str">
        <f t="shared" si="9"/>
        <v>U4</v>
      </c>
      <c r="M72" t="s">
        <v>105</v>
      </c>
      <c r="N72" t="s">
        <v>110</v>
      </c>
    </row>
    <row r="73" spans="1:14" x14ac:dyDescent="0.35">
      <c r="A73" t="s">
        <v>68</v>
      </c>
      <c r="E73">
        <f t="shared" si="12"/>
        <v>3</v>
      </c>
      <c r="F73">
        <f t="shared" si="13"/>
        <v>5</v>
      </c>
      <c r="G73">
        <f t="shared" si="14"/>
        <v>8</v>
      </c>
      <c r="H73">
        <f t="shared" si="15"/>
        <v>9</v>
      </c>
      <c r="J73">
        <v>72</v>
      </c>
      <c r="K73">
        <v>1</v>
      </c>
      <c r="L73" t="str">
        <f t="shared" si="9"/>
        <v>U5</v>
      </c>
      <c r="M73" t="s">
        <v>105</v>
      </c>
      <c r="N73" t="s">
        <v>110</v>
      </c>
    </row>
    <row r="74" spans="1:14" x14ac:dyDescent="0.35">
      <c r="A74" t="s">
        <v>69</v>
      </c>
      <c r="E74">
        <f t="shared" si="12"/>
        <v>3</v>
      </c>
      <c r="F74">
        <f t="shared" si="13"/>
        <v>5</v>
      </c>
      <c r="G74">
        <f t="shared" si="14"/>
        <v>8</v>
      </c>
      <c r="H74">
        <f t="shared" si="15"/>
        <v>9</v>
      </c>
      <c r="J74">
        <v>73</v>
      </c>
      <c r="K74">
        <v>1</v>
      </c>
      <c r="L74" t="str">
        <f t="shared" si="9"/>
        <v>U6</v>
      </c>
      <c r="M74" t="s">
        <v>107</v>
      </c>
      <c r="N74" t="s">
        <v>111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for V1.10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Schmidt</cp:lastModifiedBy>
  <cp:lastPrinted>2025-07-18T18:49:14Z</cp:lastPrinted>
  <dcterms:created xsi:type="dcterms:W3CDTF">2025-07-18T18:50:20Z</dcterms:created>
  <dcterms:modified xsi:type="dcterms:W3CDTF">2025-07-18T18:50:21Z</dcterms:modified>
</cp:coreProperties>
</file>