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FP_Module\K9HZ_LPF_V1.00_BOMs\"/>
    </mc:Choice>
  </mc:AlternateContent>
  <xr:revisionPtr revIDLastSave="0" documentId="13_ncr:1_{9EA4F8A4-5A45-4595-9047-C17EE12324E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41-WJS-10-band-LPF-filter" sheetId="1" r:id="rId1"/>
    <sheet name="Inductor Calcs" sheetId="2" r:id="rId2"/>
    <sheet name="Basi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2" l="1"/>
  <c r="W19" i="2"/>
  <c r="W20" i="2"/>
  <c r="W21" i="2"/>
  <c r="W22" i="2"/>
  <c r="W23" i="2"/>
  <c r="W24" i="2"/>
  <c r="W4" i="2"/>
  <c r="W5" i="2"/>
  <c r="W6" i="2"/>
  <c r="W9" i="2"/>
  <c r="W10" i="2"/>
  <c r="W11" i="2"/>
  <c r="W12" i="2"/>
  <c r="W13" i="2"/>
  <c r="W14" i="2"/>
  <c r="W15" i="2"/>
  <c r="W16" i="2"/>
  <c r="W17" i="2"/>
  <c r="W3" i="2"/>
  <c r="A52" i="1" l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V5" i="2"/>
  <c r="V6" i="2"/>
  <c r="V7" i="2"/>
  <c r="W7" i="2" s="1"/>
  <c r="V8" i="2"/>
  <c r="W8" i="2" s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<sst xmlns="http://schemas.openxmlformats.org/spreadsheetml/2006/main" count="329" uniqueCount="186">
  <si>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</si>
  <si>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</si>
  <si>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</si>
  <si>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</si>
  <si>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</si>
  <si>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</si>
  <si>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</si>
  <si>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</si>
  <si>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</si>
  <si>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</si>
  <si>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</si>
  <si>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</si>
  <si>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</si>
  <si>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</si>
  <si>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</si>
  <si>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</si>
  <si>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</si>
  <si>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</si>
  <si>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</si>
  <si>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</si>
  <si>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</si>
  <si>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</si>
  <si>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</si>
  <si>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</si>
  <si>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</si>
  <si>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</si>
  <si>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</si>
  <si>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</si>
  <si>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</si>
  <si>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</si>
  <si>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</si>
  <si>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</si>
  <si>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</si>
  <si>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</si>
  <si>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</si>
  <si>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</si>
  <si>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</si>
  <si>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</si>
  <si>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</si>
  <si>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</si>
  <si>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</si>
  <si>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</si>
  <si>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</si>
  <si>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</si>
  <si>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</si>
  <si>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</si>
  <si>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</si>
  <si>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</si>
  <si>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</si>
  <si>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</si>
  <si>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</si>
  <si>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</si>
  <si>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</si>
  <si>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</si>
  <si>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</si>
  <si>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</si>
  <si>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</si>
  <si>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</si>
  <si>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</si>
  <si>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</si>
  <si>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</si>
  <si>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</si>
  <si>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</si>
  <si>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</si>
  <si>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</si>
  <si>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</si>
  <si>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</si>
  <si>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</si>
  <si>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</si>
  <si>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</si>
  <si>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</si>
  <si>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</si>
  <si>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</si>
  <si>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</si>
  <si>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</si>
  <si>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</si>
  <si>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</si>
  <si>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</si>
  <si>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</si>
  <si>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</si>
  <si>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</si>
  <si>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</si>
  <si>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</si>
  <si>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</si>
  <si>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</si>
  <si>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</si>
  <si>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</si>
  <si>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</si>
  <si>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</si>
  <si>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</si>
  <si>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</si>
  <si>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</si>
  <si>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</si>
  <si>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</si>
  <si>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</si>
  <si>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</si>
  <si>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</si>
  <si>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</si>
  <si>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</si>
  <si>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</si>
  <si>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</si>
  <si>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</si>
  <si>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</si>
  <si>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</si>
  <si>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</si>
  <si>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</si>
  <si>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</si>
  <si>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</si>
  <si>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</si>
  <si>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</si>
  <si>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</si>
  <si>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</si>
  <si>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</si>
  <si>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</si>
  <si>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</si>
  <si>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</si>
  <si>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</si>
  <si>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</si>
  <si>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</si>
  <si>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</si>
  <si>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</si>
  <si>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</si>
  <si>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</si>
  <si>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</si>
  <si>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</si>
  <si>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</si>
  <si>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</si>
  <si>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</si>
  <si>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</si>
  <si>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</si>
  <si>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</si>
  <si>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</si>
  <si>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</si>
  <si>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</si>
  <si>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</si>
  <si>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</si>
  <si>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</si>
  <si>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</si>
  <si>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</si>
  <si>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</si>
  <si>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</si>
  <si>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</si>
  <si>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</si>
  <si>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</si>
  <si>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</si>
  <si>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</si>
  <si>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</si>
  <si>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</si>
  <si>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</si>
  <si>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</si>
  <si>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</si>
  <si>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</si>
  <si>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</si>
  <si>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</si>
  <si>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</si>
  <si>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</si>
  <si>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</si>
  <si>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</si>
  <si>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</si>
  <si>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</si>
  <si>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</si>
  <si>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</si>
  <si>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</si>
  <si>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14 Turns of #20 Wire on a T68-6 Core.</t>
  </si>
  <si>
    <t>16 Turns of #20 Wire on a T68-6 Core.</t>
  </si>
  <si>
    <t>17 Turns of #20 Wire on a T68-6 Core.</t>
  </si>
  <si>
    <t>9 Turns of #20 Wire on a T68-17 Core.</t>
  </si>
  <si>
    <t>10 Turns of #20 Wire on a T68-17 Core.</t>
  </si>
  <si>
    <t>29 Turns of #20 Wire on a T68-2 Core.</t>
  </si>
  <si>
    <t>30 Turns of #20 Wire on a T68-2 Core.</t>
  </si>
  <si>
    <t>8 Turns of #20 Wire on a T68-6 Core.</t>
  </si>
  <si>
    <t>17 Turns of #20 Wire on a T68-2 Core.</t>
  </si>
  <si>
    <t>18 Turns of #20 Wire on a T68-2 Core.</t>
  </si>
  <si>
    <t>21 Turns of #20 Wire on a T68-2 Core.</t>
  </si>
  <si>
    <t>22 Turns of #20 Wire on a T68-2 Core.</t>
  </si>
  <si>
    <t>T68-2 Cores</t>
  </si>
  <si>
    <t>T68-6 Cores</t>
  </si>
  <si>
    <t>T68-17 Cores</t>
  </si>
  <si>
    <t>KitsAndParts.com T41 V012.6 LPF Kit</t>
  </si>
  <si>
    <t>Feet #30 Transformer Wire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</si>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</sst>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opLeftCell="A7" workbookViewId="0">
      <selection activeCell="C9" sqref="C9"/>
    </sheetView>
  </sheetViews>
  <sheetFormatPr defaultRowHeight="14.5" x14ac:dyDescent="0.35"/>
  <cols>
    <col min="1" max="1" width="8.7265625" style="5"/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x14ac:dyDescent="0.35">
      <c r="A1" s="5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127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128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126</v>
      </c>
      <c r="B8" s="2" t="s">
        <v>23</v>
      </c>
      <c r="C8" s="3" t="s">
        <v>181</v>
      </c>
      <c r="D8" s="2" t="s">
        <v>126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75</v>
      </c>
    </row>
    <row r="27" spans="1:7" x14ac:dyDescent="0.35">
      <c r="A27" s="5">
        <v>1</v>
      </c>
      <c r="B27" t="s">
        <v>76</v>
      </c>
      <c r="C27" s="1" t="s">
        <v>77</v>
      </c>
      <c r="F27" t="s">
        <v>78</v>
      </c>
    </row>
    <row r="28" spans="1:7" ht="29" x14ac:dyDescent="0.35">
      <c r="A28" s="5">
        <v>24</v>
      </c>
      <c r="B28" t="s">
        <v>79</v>
      </c>
      <c r="C28" s="1" t="s">
        <v>80</v>
      </c>
      <c r="G28" t="s">
        <v>81</v>
      </c>
    </row>
    <row r="29" spans="1:7" x14ac:dyDescent="0.35">
      <c r="A29" s="5">
        <v>1</v>
      </c>
      <c r="B29" t="s">
        <v>82</v>
      </c>
      <c r="C29" s="1" t="s">
        <v>83</v>
      </c>
      <c r="G29" s="34" t="s">
        <v>166</v>
      </c>
    </row>
    <row r="30" spans="1:7" x14ac:dyDescent="0.35">
      <c r="A30" s="5">
        <v>2</v>
      </c>
      <c r="B30" t="s">
        <v>84</v>
      </c>
      <c r="C30" s="1" t="s">
        <v>85</v>
      </c>
      <c r="F30" s="34" t="s">
        <v>126</v>
      </c>
      <c r="G30" s="34" t="s">
        <v>167</v>
      </c>
    </row>
    <row r="31" spans="1:7" x14ac:dyDescent="0.35">
      <c r="A31" s="5">
        <v>1</v>
      </c>
      <c r="B31" t="s">
        <v>86</v>
      </c>
      <c r="C31" s="1" t="s">
        <v>87</v>
      </c>
      <c r="F31" s="34" t="s">
        <v>126</v>
      </c>
      <c r="G31" s="34" t="s">
        <v>170</v>
      </c>
    </row>
    <row r="32" spans="1:7" x14ac:dyDescent="0.35">
      <c r="A32" s="5">
        <v>2</v>
      </c>
      <c r="B32" t="s">
        <v>88</v>
      </c>
      <c r="C32" s="1" t="s">
        <v>89</v>
      </c>
      <c r="F32" s="34" t="s">
        <v>126</v>
      </c>
      <c r="G32" s="34" t="s">
        <v>170</v>
      </c>
    </row>
    <row r="33" spans="1:7" x14ac:dyDescent="0.35">
      <c r="A33" s="5">
        <v>2</v>
      </c>
      <c r="B33" t="s">
        <v>90</v>
      </c>
      <c r="C33" s="1" t="s">
        <v>91</v>
      </c>
      <c r="F33" s="34" t="s">
        <v>126</v>
      </c>
      <c r="G33" s="34" t="s">
        <v>170</v>
      </c>
    </row>
    <row r="34" spans="1:7" x14ac:dyDescent="0.35">
      <c r="A34" s="5">
        <v>1</v>
      </c>
      <c r="B34" t="s">
        <v>92</v>
      </c>
      <c r="C34" s="1" t="s">
        <v>93</v>
      </c>
      <c r="F34" s="34" t="s">
        <v>126</v>
      </c>
      <c r="G34" s="34" t="s">
        <v>170</v>
      </c>
    </row>
    <row r="35" spans="1:7" x14ac:dyDescent="0.35">
      <c r="A35" s="5">
        <v>1</v>
      </c>
      <c r="B35" t="s">
        <v>94</v>
      </c>
      <c r="C35" s="1" t="s">
        <v>95</v>
      </c>
      <c r="F35" s="34" t="s">
        <v>126</v>
      </c>
      <c r="G35" s="34" t="s">
        <v>158</v>
      </c>
    </row>
    <row r="36" spans="1:7" x14ac:dyDescent="0.35">
      <c r="A36" s="5">
        <v>2</v>
      </c>
      <c r="B36" t="s">
        <v>96</v>
      </c>
      <c r="C36" s="1" t="s">
        <v>97</v>
      </c>
      <c r="F36" s="34" t="s">
        <v>126</v>
      </c>
      <c r="G36" s="34" t="s">
        <v>159</v>
      </c>
    </row>
    <row r="37" spans="1:7" x14ac:dyDescent="0.35">
      <c r="A37" s="5">
        <v>1</v>
      </c>
      <c r="B37" t="s">
        <v>98</v>
      </c>
      <c r="C37" s="1" t="s">
        <v>99</v>
      </c>
      <c r="F37" s="34" t="s">
        <v>126</v>
      </c>
      <c r="G37" s="34" t="s">
        <v>159</v>
      </c>
    </row>
    <row r="38" spans="1:7" x14ac:dyDescent="0.35">
      <c r="A38" s="5">
        <v>2</v>
      </c>
      <c r="B38" t="s">
        <v>100</v>
      </c>
      <c r="C38" s="1" t="s">
        <v>101</v>
      </c>
      <c r="F38" s="34" t="s">
        <v>126</v>
      </c>
      <c r="G38" s="34" t="s">
        <v>160</v>
      </c>
    </row>
    <row r="39" spans="1:7" x14ac:dyDescent="0.35">
      <c r="A39" s="5">
        <v>1</v>
      </c>
      <c r="B39" t="s">
        <v>102</v>
      </c>
      <c r="C39" s="1" t="s">
        <v>103</v>
      </c>
      <c r="F39" s="34" t="s">
        <v>126</v>
      </c>
      <c r="G39" s="34" t="s">
        <v>160</v>
      </c>
    </row>
    <row r="40" spans="1:7" x14ac:dyDescent="0.35">
      <c r="A40" s="5">
        <v>2</v>
      </c>
      <c r="B40" t="s">
        <v>104</v>
      </c>
      <c r="C40" s="1" t="s">
        <v>105</v>
      </c>
      <c r="F40" s="34" t="s">
        <v>126</v>
      </c>
      <c r="G40" s="34" t="s">
        <v>161</v>
      </c>
    </row>
    <row r="41" spans="1:7" x14ac:dyDescent="0.35">
      <c r="A41" s="5">
        <v>1</v>
      </c>
      <c r="B41" t="s">
        <v>106</v>
      </c>
      <c r="C41" s="1" t="s">
        <v>107</v>
      </c>
      <c r="F41" s="34" t="s">
        <v>126</v>
      </c>
      <c r="G41" s="34" t="s">
        <v>162</v>
      </c>
    </row>
    <row r="42" spans="1:7" x14ac:dyDescent="0.35">
      <c r="A42" s="5">
        <v>2</v>
      </c>
      <c r="B42" t="s">
        <v>108</v>
      </c>
      <c r="C42" s="1" t="s">
        <v>109</v>
      </c>
      <c r="F42" s="34" t="s">
        <v>126</v>
      </c>
      <c r="G42" s="34" t="s">
        <v>163</v>
      </c>
    </row>
    <row r="43" spans="1:7" x14ac:dyDescent="0.35">
      <c r="A43" s="5">
        <v>1</v>
      </c>
      <c r="B43" t="s">
        <v>110</v>
      </c>
      <c r="C43" s="1" t="s">
        <v>111</v>
      </c>
      <c r="F43" s="34" t="s">
        <v>126</v>
      </c>
      <c r="G43" s="34" t="s">
        <v>164</v>
      </c>
    </row>
    <row r="44" spans="1:7" x14ac:dyDescent="0.35">
      <c r="A44" s="5">
        <v>2</v>
      </c>
      <c r="B44" t="s">
        <v>112</v>
      </c>
      <c r="C44" s="1" t="s">
        <v>113</v>
      </c>
      <c r="F44" s="34" t="s">
        <v>126</v>
      </c>
      <c r="G44" s="34" t="s">
        <v>165</v>
      </c>
    </row>
    <row r="45" spans="1:7" x14ac:dyDescent="0.35">
      <c r="A45" s="5">
        <v>1</v>
      </c>
      <c r="B45" t="s">
        <v>114</v>
      </c>
      <c r="C45" s="1" t="s">
        <v>115</v>
      </c>
      <c r="F45" s="34" t="s">
        <v>126</v>
      </c>
      <c r="G45" s="34" t="s">
        <v>171</v>
      </c>
    </row>
    <row r="46" spans="1:7" x14ac:dyDescent="0.35">
      <c r="A46" s="5">
        <v>2</v>
      </c>
      <c r="B46" t="s">
        <v>116</v>
      </c>
      <c r="C46" s="1" t="s">
        <v>117</v>
      </c>
      <c r="F46" s="34" t="s">
        <v>126</v>
      </c>
      <c r="G46" s="34" t="s">
        <v>172</v>
      </c>
    </row>
    <row r="47" spans="1:7" x14ac:dyDescent="0.35">
      <c r="A47" s="5">
        <v>1</v>
      </c>
      <c r="B47" t="s">
        <v>118</v>
      </c>
      <c r="C47" s="1" t="s">
        <v>119</v>
      </c>
      <c r="F47" s="34" t="s">
        <v>126</v>
      </c>
      <c r="G47" s="34" t="s">
        <v>173</v>
      </c>
    </row>
    <row r="48" spans="1:7" x14ac:dyDescent="0.35">
      <c r="A48" s="5">
        <v>2</v>
      </c>
      <c r="B48" t="s">
        <v>120</v>
      </c>
      <c r="C48" s="1" t="s">
        <v>121</v>
      </c>
      <c r="F48" s="34" t="s">
        <v>126</v>
      </c>
      <c r="G48" s="34" t="s">
        <v>174</v>
      </c>
    </row>
    <row r="49" spans="1:7" x14ac:dyDescent="0.35">
      <c r="A49" s="5">
        <v>1</v>
      </c>
      <c r="B49" t="s">
        <v>122</v>
      </c>
      <c r="C49" s="1" t="s">
        <v>123</v>
      </c>
      <c r="F49" s="34" t="s">
        <v>126</v>
      </c>
      <c r="G49" s="34" t="s">
        <v>168</v>
      </c>
    </row>
    <row r="50" spans="1:7" x14ac:dyDescent="0.35">
      <c r="A50" s="5">
        <v>2</v>
      </c>
      <c r="B50" t="s">
        <v>124</v>
      </c>
      <c r="C50" s="1" t="s">
        <v>125</v>
      </c>
      <c r="F50" s="34" t="s">
        <v>126</v>
      </c>
      <c r="G50" s="34" t="s">
        <v>169</v>
      </c>
    </row>
    <row r="51" spans="1:7" x14ac:dyDescent="0.35">
      <c r="A51" s="5">
        <f>A29+A30</f>
        <v>3</v>
      </c>
      <c r="B51" t="s">
        <v>177</v>
      </c>
      <c r="C51" s="1" t="s">
        <v>180</v>
      </c>
      <c r="F51" s="34" t="s">
        <v>126</v>
      </c>
      <c r="G51" s="34" t="s">
        <v>178</v>
      </c>
    </row>
    <row r="52" spans="1:7" x14ac:dyDescent="0.35">
      <c r="A52" s="5">
        <f>SUM(A31:A44)</f>
        <v>21</v>
      </c>
      <c r="B52" t="s">
        <v>176</v>
      </c>
      <c r="C52" s="1" t="s">
        <v>180</v>
      </c>
      <c r="G52" s="34" t="s">
        <v>178</v>
      </c>
    </row>
    <row r="53" spans="1:7" x14ac:dyDescent="0.35">
      <c r="A53" s="5">
        <f>A45+A46+A47+A48+A49+A50</f>
        <v>9</v>
      </c>
      <c r="B53" t="s">
        <v>175</v>
      </c>
      <c r="C53" s="1" t="s">
        <v>180</v>
      </c>
      <c r="G53" s="34" t="s">
        <v>178</v>
      </c>
    </row>
    <row r="54" spans="1:7" x14ac:dyDescent="0.35">
      <c r="A54" s="5">
        <v>38</v>
      </c>
      <c r="B54" t="s">
        <v>179</v>
      </c>
      <c r="C54" s="1" t="s">
        <v>180</v>
      </c>
      <c r="G54" s="34" t="s">
        <v>178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workbookViewId="0">
      <selection sqref="A1:XFD1048576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7265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5.6328125" style="5" customWidth="1"/>
    <col min="23" max="23" width="8.54296875" style="5" customWidth="1"/>
    <col min="24" max="24" width="8.7265625" style="5"/>
    <col min="25" max="25" width="9.54296875" style="5" bestFit="1" customWidth="1"/>
  </cols>
  <sheetData>
    <row r="1" spans="1:25" x14ac:dyDescent="0.35">
      <c r="A1" s="4" t="s">
        <v>137</v>
      </c>
      <c r="B1" s="4" t="s">
        <v>129</v>
      </c>
      <c r="C1" s="4" t="s">
        <v>138</v>
      </c>
      <c r="D1" s="4" t="s">
        <v>139</v>
      </c>
      <c r="E1" s="4" t="s">
        <v>140</v>
      </c>
      <c r="F1" s="4" t="s">
        <v>143</v>
      </c>
      <c r="G1" s="4" t="s">
        <v>134</v>
      </c>
      <c r="H1" s="4" t="s">
        <v>131</v>
      </c>
      <c r="I1" s="4" t="s">
        <v>144</v>
      </c>
      <c r="J1" s="4" t="s">
        <v>145</v>
      </c>
      <c r="K1" s="4" t="s">
        <v>132</v>
      </c>
      <c r="L1" s="4" t="s">
        <v>135</v>
      </c>
      <c r="M1" s="4" t="s">
        <v>146</v>
      </c>
      <c r="N1" s="4" t="s">
        <v>136</v>
      </c>
      <c r="O1" s="4" t="s">
        <v>147</v>
      </c>
      <c r="P1" s="4" t="s">
        <v>133</v>
      </c>
      <c r="Q1" s="27"/>
      <c r="R1" s="4" t="s">
        <v>141</v>
      </c>
      <c r="S1" s="4" t="s">
        <v>142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154</v>
      </c>
      <c r="Y1" s="4" t="s">
        <v>156</v>
      </c>
    </row>
    <row r="2" spans="1:25" x14ac:dyDescent="0.35">
      <c r="A2" s="4"/>
      <c r="B2" s="4" t="s">
        <v>130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126</v>
      </c>
      <c r="R2" s="4" t="s">
        <v>148</v>
      </c>
      <c r="S2" s="4"/>
      <c r="U2" s="4" t="s">
        <v>130</v>
      </c>
      <c r="V2" s="4" t="s">
        <v>130</v>
      </c>
      <c r="W2" s="4" t="s">
        <v>153</v>
      </c>
      <c r="X2" s="4" t="s">
        <v>155</v>
      </c>
      <c r="Y2" s="4" t="s">
        <v>155</v>
      </c>
    </row>
    <row r="3" spans="1:25" x14ac:dyDescent="0.35">
      <c r="A3" s="5">
        <v>1</v>
      </c>
      <c r="B3" s="5">
        <v>0.17</v>
      </c>
      <c r="C3" s="5" t="s">
        <v>83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133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5">
      <c r="A4" s="5">
        <v>2</v>
      </c>
      <c r="B4" s="5">
        <v>0.188</v>
      </c>
      <c r="C4" s="5" t="s">
        <v>85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133</v>
      </c>
      <c r="S4" s="5">
        <v>10</v>
      </c>
      <c r="T4" s="5">
        <v>2.1</v>
      </c>
      <c r="U4" s="5">
        <f t="shared" ref="U4:U24" si="3">B4</f>
        <v>0.188</v>
      </c>
      <c r="V4" s="8">
        <f t="shared" si="1"/>
        <v>0.21</v>
      </c>
      <c r="W4" s="33">
        <f t="shared" ref="W4:W24" si="4">(V4-U4)/V4</f>
        <v>0.10476190476190472</v>
      </c>
      <c r="X4" s="5">
        <v>10</v>
      </c>
      <c r="Y4" s="5">
        <f t="shared" ref="Y4:Y24" si="5">A4*X4</f>
        <v>20</v>
      </c>
    </row>
    <row r="5" spans="1:25" x14ac:dyDescent="0.35">
      <c r="A5" s="5">
        <v>1</v>
      </c>
      <c r="B5" s="5">
        <v>0.30499999999999999</v>
      </c>
      <c r="C5" s="5" t="s">
        <v>87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132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5">
      <c r="A6" s="5">
        <v>2</v>
      </c>
      <c r="B6" s="5">
        <v>0.33500000000000002</v>
      </c>
      <c r="C6" s="5" t="s">
        <v>89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132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5">
      <c r="A7" s="5">
        <v>2</v>
      </c>
      <c r="B7" s="5">
        <v>0.33700000000000002</v>
      </c>
      <c r="C7" s="5" t="s">
        <v>91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132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5">
      <c r="A8" s="5">
        <v>1</v>
      </c>
      <c r="B8" s="5">
        <v>0.34200000000000003</v>
      </c>
      <c r="C8" s="5" t="s">
        <v>93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132</v>
      </c>
      <c r="S8" s="5">
        <v>8</v>
      </c>
      <c r="T8" s="5">
        <v>4.7</v>
      </c>
      <c r="U8" s="5">
        <f t="shared" si="3"/>
        <v>0.34200000000000003</v>
      </c>
      <c r="V8" s="8">
        <f t="shared" si="1"/>
        <v>0.30080000000000001</v>
      </c>
      <c r="W8" s="33">
        <f t="shared" si="4"/>
        <v>-0.13696808510638303</v>
      </c>
      <c r="X8" s="5">
        <v>9</v>
      </c>
      <c r="Y8" s="5">
        <f t="shared" si="5"/>
        <v>9</v>
      </c>
    </row>
    <row r="9" spans="1:25" x14ac:dyDescent="0.35">
      <c r="A9" s="5">
        <v>1</v>
      </c>
      <c r="B9" s="5">
        <v>0.40600000000000003</v>
      </c>
      <c r="C9" s="5" t="s">
        <v>95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132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5">
      <c r="A10" s="5">
        <v>2</v>
      </c>
      <c r="B10" s="5">
        <v>0.44700000000000001</v>
      </c>
      <c r="C10" s="5" t="s">
        <v>97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132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5">
      <c r="A11" s="5">
        <v>1</v>
      </c>
      <c r="B11" s="5">
        <v>0.47099999999999997</v>
      </c>
      <c r="C11" s="5" t="s">
        <v>99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132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5">
      <c r="A12" s="5">
        <v>2</v>
      </c>
      <c r="B12" s="5">
        <v>0.51900000000000002</v>
      </c>
      <c r="C12" s="5" t="s">
        <v>101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132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5">
      <c r="A13" s="5">
        <v>1</v>
      </c>
      <c r="B13" s="5">
        <v>0.60799999999999998</v>
      </c>
      <c r="C13" s="5" t="s">
        <v>103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132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5">
      <c r="A14" s="5">
        <v>2</v>
      </c>
      <c r="B14" s="5">
        <v>0.67</v>
      </c>
      <c r="C14" s="5" t="s">
        <v>105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132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5">
      <c r="A15" s="5">
        <v>1</v>
      </c>
      <c r="B15" s="5">
        <v>0.84299999999999997</v>
      </c>
      <c r="C15" s="5" t="s">
        <v>107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132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5">
      <c r="A16" s="5">
        <v>2</v>
      </c>
      <c r="B16" s="5">
        <v>0.92800000000000005</v>
      </c>
      <c r="C16" s="5" t="s">
        <v>109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132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5">
      <c r="A17" s="5">
        <v>1</v>
      </c>
      <c r="B17" s="5">
        <v>1.22</v>
      </c>
      <c r="C17" s="5" t="s">
        <v>111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132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5">
      <c r="A18" s="5">
        <v>2</v>
      </c>
      <c r="B18" s="5">
        <v>1.34</v>
      </c>
      <c r="C18" s="5" t="s">
        <v>113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132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5">
      <c r="A19" s="5">
        <v>1</v>
      </c>
      <c r="B19" s="5">
        <v>1.6</v>
      </c>
      <c r="C19" s="5" t="s">
        <v>115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131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5">
      <c r="A20" s="5">
        <v>2</v>
      </c>
      <c r="B20" s="5">
        <v>1.76</v>
      </c>
      <c r="C20" s="5" t="s">
        <v>117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131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5">
      <c r="A21" s="5">
        <v>1</v>
      </c>
      <c r="B21" s="5">
        <v>2.4300000000000002</v>
      </c>
      <c r="C21" s="5" t="s">
        <v>119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131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5">
      <c r="A22" s="5">
        <v>2</v>
      </c>
      <c r="B22" s="5">
        <v>2.68</v>
      </c>
      <c r="C22" s="5" t="s">
        <v>121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131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5">
      <c r="A23" s="5">
        <v>1</v>
      </c>
      <c r="B23" s="5">
        <v>4.7300000000000004</v>
      </c>
      <c r="C23" s="5" t="s">
        <v>123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131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5">
      <c r="A24" s="16">
        <v>2</v>
      </c>
      <c r="B24" s="16">
        <v>5.21</v>
      </c>
      <c r="C24" s="16" t="s">
        <v>125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131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5">
      <c r="R25" s="5"/>
    </row>
    <row r="26" spans="1:26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5">
      <c r="Y27" s="5" t="s">
        <v>155</v>
      </c>
      <c r="Z27" s="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L27"/>
  <sheetViews>
    <sheetView tabSelected="1" topLeftCell="A5" workbookViewId="0">
      <selection activeCell="M14" sqref="M14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5.6328125" style="5" customWidth="1"/>
    <col min="9" max="9" width="8.54296875" style="5" customWidth="1"/>
    <col min="10" max="10" width="8.7265625" style="5"/>
    <col min="11" max="11" width="9.54296875" style="5" bestFit="1" customWidth="1"/>
  </cols>
  <sheetData>
    <row r="1" spans="1:11" x14ac:dyDescent="0.35">
      <c r="A1" s="4" t="s">
        <v>137</v>
      </c>
      <c r="B1" s="4" t="s">
        <v>129</v>
      </c>
      <c r="C1" s="4" t="s">
        <v>138</v>
      </c>
      <c r="D1" s="4" t="s">
        <v>141</v>
      </c>
      <c r="E1" s="4" t="s">
        <v>142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154</v>
      </c>
      <c r="K1" s="4" t="s">
        <v>156</v>
      </c>
    </row>
    <row r="2" spans="1:11" x14ac:dyDescent="0.35">
      <c r="A2" s="4"/>
      <c r="B2" s="4" t="s">
        <v>130</v>
      </c>
      <c r="C2" s="4"/>
      <c r="D2" s="4" t="s">
        <v>148</v>
      </c>
      <c r="E2" s="4"/>
      <c r="G2" s="4" t="s">
        <v>130</v>
      </c>
      <c r="H2" s="4" t="s">
        <v>130</v>
      </c>
      <c r="I2" s="4" t="s">
        <v>153</v>
      </c>
      <c r="J2" s="4" t="s">
        <v>155</v>
      </c>
      <c r="K2" s="4" t="s">
        <v>155</v>
      </c>
    </row>
    <row r="3" spans="1:11" x14ac:dyDescent="0.35">
      <c r="A3" s="5">
        <v>1</v>
      </c>
      <c r="B3" s="5">
        <v>0.17</v>
      </c>
      <c r="C3" s="35" t="s">
        <v>83</v>
      </c>
      <c r="D3" s="32" t="s">
        <v>133</v>
      </c>
      <c r="E3" s="5">
        <v>9</v>
      </c>
      <c r="F3" s="5">
        <v>2.1</v>
      </c>
      <c r="G3" s="5">
        <v>0.17</v>
      </c>
      <c r="H3" s="8">
        <v>0.1701</v>
      </c>
      <c r="I3" s="33">
        <v>5.8788947677830094E-4</v>
      </c>
      <c r="J3" s="5">
        <v>10</v>
      </c>
      <c r="K3" s="5">
        <v>10</v>
      </c>
    </row>
    <row r="4" spans="1:11" x14ac:dyDescent="0.35">
      <c r="A4" s="5">
        <v>2</v>
      </c>
      <c r="B4" s="5">
        <v>0.188</v>
      </c>
      <c r="C4" s="5" t="s">
        <v>182</v>
      </c>
      <c r="D4" s="32" t="s">
        <v>133</v>
      </c>
      <c r="E4" s="5">
        <v>10</v>
      </c>
      <c r="F4" s="5">
        <v>2.1</v>
      </c>
      <c r="G4" s="5">
        <v>0.188</v>
      </c>
      <c r="H4" s="8">
        <v>0.21</v>
      </c>
      <c r="I4" s="33">
        <v>0.10476190476190472</v>
      </c>
      <c r="J4" s="5">
        <v>10</v>
      </c>
      <c r="K4" s="5">
        <v>20</v>
      </c>
    </row>
    <row r="5" spans="1:11" x14ac:dyDescent="0.35">
      <c r="A5" s="5">
        <v>1</v>
      </c>
      <c r="B5" s="5">
        <v>0.30499999999999999</v>
      </c>
      <c r="C5" s="35" t="s">
        <v>87</v>
      </c>
      <c r="D5" s="31" t="s">
        <v>132</v>
      </c>
      <c r="E5" s="5">
        <v>8</v>
      </c>
      <c r="F5" s="5">
        <v>4.7</v>
      </c>
      <c r="G5" s="5">
        <v>0.30499999999999999</v>
      </c>
      <c r="H5" s="8">
        <v>0.30080000000000001</v>
      </c>
      <c r="I5" s="33">
        <v>-1.3962765957446747E-2</v>
      </c>
      <c r="J5" s="5">
        <v>9</v>
      </c>
      <c r="K5" s="5">
        <v>9</v>
      </c>
    </row>
    <row r="6" spans="1:11" x14ac:dyDescent="0.35">
      <c r="A6" s="5">
        <v>2</v>
      </c>
      <c r="B6" s="5">
        <v>0.33500000000000002</v>
      </c>
      <c r="C6" s="35" t="s">
        <v>89</v>
      </c>
      <c r="D6" s="31" t="s">
        <v>132</v>
      </c>
      <c r="E6" s="5">
        <v>8</v>
      </c>
      <c r="F6" s="5">
        <v>4.7</v>
      </c>
      <c r="G6" s="5">
        <v>0.33500000000000002</v>
      </c>
      <c r="H6" s="8">
        <v>0.30080000000000001</v>
      </c>
      <c r="I6" s="33">
        <v>-0.11369680851063832</v>
      </c>
      <c r="J6" s="5">
        <v>9</v>
      </c>
      <c r="K6" s="5">
        <v>18</v>
      </c>
    </row>
    <row r="7" spans="1:11" x14ac:dyDescent="0.35">
      <c r="A7" s="5">
        <v>2</v>
      </c>
      <c r="B7" s="5">
        <v>0.33700000000000002</v>
      </c>
      <c r="C7" s="35" t="s">
        <v>91</v>
      </c>
      <c r="D7" s="31" t="s">
        <v>132</v>
      </c>
      <c r="E7" s="5">
        <v>8</v>
      </c>
      <c r="F7" s="5">
        <v>4.7</v>
      </c>
      <c r="G7" s="5">
        <v>0.33700000000000002</v>
      </c>
      <c r="H7" s="8">
        <v>0.30080000000000001</v>
      </c>
      <c r="I7" s="33">
        <v>-0.12034574468085109</v>
      </c>
      <c r="J7" s="5">
        <v>9</v>
      </c>
      <c r="K7" s="5">
        <v>18</v>
      </c>
    </row>
    <row r="8" spans="1:11" x14ac:dyDescent="0.35">
      <c r="A8" s="5">
        <v>1</v>
      </c>
      <c r="B8" s="5">
        <v>0.34200000000000003</v>
      </c>
      <c r="C8" s="35" t="s">
        <v>93</v>
      </c>
      <c r="D8" s="31" t="s">
        <v>132</v>
      </c>
      <c r="E8" s="5">
        <v>8</v>
      </c>
      <c r="F8" s="5">
        <v>4.7</v>
      </c>
      <c r="G8" s="5">
        <v>0.34200000000000003</v>
      </c>
      <c r="H8" s="8">
        <v>0.30080000000000001</v>
      </c>
      <c r="I8" s="33">
        <v>-0.13696808510638303</v>
      </c>
      <c r="J8" s="5">
        <v>9</v>
      </c>
      <c r="K8" s="5">
        <v>9</v>
      </c>
    </row>
    <row r="9" spans="1:11" x14ac:dyDescent="0.35">
      <c r="A9" s="5">
        <v>1</v>
      </c>
      <c r="B9" s="5">
        <v>0.40600000000000003</v>
      </c>
      <c r="C9" s="35" t="s">
        <v>95</v>
      </c>
      <c r="D9" s="31" t="s">
        <v>132</v>
      </c>
      <c r="E9" s="5">
        <v>9</v>
      </c>
      <c r="F9" s="5">
        <v>4.7</v>
      </c>
      <c r="G9" s="5">
        <v>0.40600000000000003</v>
      </c>
      <c r="H9" s="8">
        <v>0.38069999999999998</v>
      </c>
      <c r="I9" s="33">
        <v>-6.6456527449435365E-2</v>
      </c>
      <c r="J9" s="5">
        <v>10</v>
      </c>
      <c r="K9" s="5">
        <v>10</v>
      </c>
    </row>
    <row r="10" spans="1:11" x14ac:dyDescent="0.35">
      <c r="A10" s="5">
        <v>2</v>
      </c>
      <c r="B10" s="5">
        <v>0.44700000000000001</v>
      </c>
      <c r="C10" s="35" t="s">
        <v>183</v>
      </c>
      <c r="D10" s="31" t="s">
        <v>132</v>
      </c>
      <c r="E10" s="5">
        <v>10</v>
      </c>
      <c r="F10" s="5">
        <v>4.7</v>
      </c>
      <c r="G10" s="5">
        <v>0.44700000000000001</v>
      </c>
      <c r="H10" s="8">
        <v>0.47</v>
      </c>
      <c r="I10" s="33">
        <v>4.8936170212765882E-2</v>
      </c>
      <c r="J10" s="5">
        <v>10</v>
      </c>
      <c r="K10" s="5">
        <v>20</v>
      </c>
    </row>
    <row r="11" spans="1:11" x14ac:dyDescent="0.35">
      <c r="A11" s="5">
        <v>1</v>
      </c>
      <c r="B11" s="5">
        <v>0.47099999999999997</v>
      </c>
      <c r="C11" s="35" t="s">
        <v>99</v>
      </c>
      <c r="D11" s="31" t="s">
        <v>132</v>
      </c>
      <c r="E11" s="5">
        <v>10</v>
      </c>
      <c r="F11" s="5">
        <v>4.7</v>
      </c>
      <c r="G11" s="5">
        <v>0.47099999999999997</v>
      </c>
      <c r="H11" s="8">
        <v>0.47</v>
      </c>
      <c r="I11" s="33">
        <v>-2.1276595744680873E-3</v>
      </c>
      <c r="J11" s="5">
        <v>10</v>
      </c>
      <c r="K11" s="5">
        <v>10</v>
      </c>
    </row>
    <row r="12" spans="1:11" x14ac:dyDescent="0.35">
      <c r="A12" s="5">
        <v>2</v>
      </c>
      <c r="B12" s="5">
        <v>0.51900000000000002</v>
      </c>
      <c r="C12" s="35" t="s">
        <v>185</v>
      </c>
      <c r="D12" s="31" t="s">
        <v>132</v>
      </c>
      <c r="E12" s="5">
        <v>11</v>
      </c>
      <c r="F12" s="5">
        <v>4.7</v>
      </c>
      <c r="G12" s="5">
        <v>0.51900000000000002</v>
      </c>
      <c r="H12" s="8">
        <v>0.56870000000000009</v>
      </c>
      <c r="I12" s="33">
        <v>8.739229822401981E-2</v>
      </c>
      <c r="J12" s="5">
        <v>11</v>
      </c>
      <c r="K12" s="5">
        <v>22</v>
      </c>
    </row>
    <row r="13" spans="1:11" x14ac:dyDescent="0.35">
      <c r="A13" s="5">
        <v>1</v>
      </c>
      <c r="B13" s="5">
        <v>0.60799999999999998</v>
      </c>
      <c r="C13" s="37" t="s">
        <v>103</v>
      </c>
      <c r="D13" s="31" t="s">
        <v>132</v>
      </c>
      <c r="E13" s="5">
        <v>11</v>
      </c>
      <c r="F13" s="5">
        <v>4.7</v>
      </c>
      <c r="G13" s="5">
        <v>0.60799999999999998</v>
      </c>
      <c r="H13" s="8">
        <v>0.56870000000000009</v>
      </c>
      <c r="I13" s="33">
        <v>-6.9104976261649173E-2</v>
      </c>
      <c r="J13" s="5">
        <v>11</v>
      </c>
      <c r="K13" s="5">
        <v>11</v>
      </c>
    </row>
    <row r="14" spans="1:11" x14ac:dyDescent="0.35">
      <c r="A14" s="5">
        <v>2</v>
      </c>
      <c r="B14" s="5">
        <v>0.67</v>
      </c>
      <c r="C14" s="35" t="s">
        <v>184</v>
      </c>
      <c r="D14" s="31" t="s">
        <v>132</v>
      </c>
      <c r="E14" s="5">
        <v>12</v>
      </c>
      <c r="F14" s="5">
        <v>4.7</v>
      </c>
      <c r="G14" s="5">
        <v>0.67</v>
      </c>
      <c r="H14" s="8">
        <v>0.67680000000000007</v>
      </c>
      <c r="I14" s="33">
        <v>1.0047281323877109E-2</v>
      </c>
      <c r="J14" s="5">
        <v>12</v>
      </c>
      <c r="K14" s="5">
        <v>24</v>
      </c>
    </row>
    <row r="15" spans="1:11" x14ac:dyDescent="0.35">
      <c r="A15" s="5">
        <v>1</v>
      </c>
      <c r="B15" s="5">
        <v>0.84299999999999997</v>
      </c>
      <c r="C15" s="35" t="s">
        <v>107</v>
      </c>
      <c r="D15" s="31" t="s">
        <v>132</v>
      </c>
      <c r="E15" s="5">
        <v>13</v>
      </c>
      <c r="F15" s="5">
        <v>4.7</v>
      </c>
      <c r="G15" s="5">
        <v>0.84299999999999997</v>
      </c>
      <c r="H15" s="8">
        <v>0.79430000000000012</v>
      </c>
      <c r="I15" s="33">
        <v>-6.1311846909228057E-2</v>
      </c>
      <c r="J15" s="5">
        <v>13</v>
      </c>
      <c r="K15" s="5">
        <v>13</v>
      </c>
    </row>
    <row r="16" spans="1:11" x14ac:dyDescent="0.35">
      <c r="A16" s="5">
        <v>2</v>
      </c>
      <c r="B16" s="5">
        <v>0.92800000000000005</v>
      </c>
      <c r="C16" s="35" t="s">
        <v>109</v>
      </c>
      <c r="D16" s="31" t="s">
        <v>132</v>
      </c>
      <c r="E16" s="5">
        <v>14</v>
      </c>
      <c r="F16" s="5">
        <v>4.7</v>
      </c>
      <c r="G16" s="5">
        <v>0.92800000000000005</v>
      </c>
      <c r="H16" s="8">
        <v>0.92120000000000002</v>
      </c>
      <c r="I16" s="33">
        <v>-7.3816760746852235E-3</v>
      </c>
      <c r="J16" s="5">
        <v>14</v>
      </c>
      <c r="K16" s="5">
        <v>28</v>
      </c>
    </row>
    <row r="17" spans="1:12" x14ac:dyDescent="0.35">
      <c r="A17" s="5">
        <v>1</v>
      </c>
      <c r="B17" s="5">
        <v>1.22</v>
      </c>
      <c r="C17" s="35" t="s">
        <v>111</v>
      </c>
      <c r="D17" s="31" t="s">
        <v>132</v>
      </c>
      <c r="E17" s="5">
        <v>16</v>
      </c>
      <c r="F17" s="5">
        <v>4.7</v>
      </c>
      <c r="G17" s="5">
        <v>1.22</v>
      </c>
      <c r="H17" s="8">
        <v>1.2032</v>
      </c>
      <c r="I17" s="33">
        <v>-1.3962765957446747E-2</v>
      </c>
      <c r="J17" s="5">
        <v>15</v>
      </c>
      <c r="K17" s="5">
        <v>15</v>
      </c>
    </row>
    <row r="18" spans="1:12" x14ac:dyDescent="0.35">
      <c r="A18" s="5">
        <v>2</v>
      </c>
      <c r="B18" s="5">
        <v>1.34</v>
      </c>
      <c r="C18" s="35" t="s">
        <v>113</v>
      </c>
      <c r="D18" s="31" t="s">
        <v>132</v>
      </c>
      <c r="E18" s="5">
        <v>17</v>
      </c>
      <c r="F18" s="5">
        <v>4.7</v>
      </c>
      <c r="G18" s="5">
        <v>1.34</v>
      </c>
      <c r="H18" s="8">
        <v>1.3583000000000001</v>
      </c>
      <c r="I18" s="33">
        <v>1.3472723257012429E-2</v>
      </c>
      <c r="J18" s="5">
        <v>16</v>
      </c>
      <c r="K18" s="5">
        <v>32</v>
      </c>
    </row>
    <row r="19" spans="1:12" x14ac:dyDescent="0.35">
      <c r="A19" s="5">
        <v>1</v>
      </c>
      <c r="B19" s="5">
        <v>1.6</v>
      </c>
      <c r="C19" s="35" t="s">
        <v>115</v>
      </c>
      <c r="D19" s="29" t="s">
        <v>131</v>
      </c>
      <c r="E19" s="5">
        <v>17</v>
      </c>
      <c r="F19" s="5">
        <v>5.7</v>
      </c>
      <c r="G19" s="5">
        <v>1.6</v>
      </c>
      <c r="H19" s="8">
        <v>1.6473</v>
      </c>
      <c r="I19" s="33">
        <v>2.8713652643719965E-2</v>
      </c>
      <c r="J19" s="5">
        <v>16</v>
      </c>
      <c r="K19" s="5">
        <v>16</v>
      </c>
    </row>
    <row r="20" spans="1:12" x14ac:dyDescent="0.35">
      <c r="A20" s="5">
        <v>2</v>
      </c>
      <c r="B20" s="5">
        <v>1.76</v>
      </c>
      <c r="C20" s="35" t="s">
        <v>117</v>
      </c>
      <c r="D20" s="29" t="s">
        <v>131</v>
      </c>
      <c r="E20" s="5">
        <v>18</v>
      </c>
      <c r="F20" s="5">
        <v>5.7</v>
      </c>
      <c r="G20" s="5">
        <v>1.76</v>
      </c>
      <c r="H20" s="8">
        <v>1.8468</v>
      </c>
      <c r="I20" s="33">
        <v>4.7000216590859858E-2</v>
      </c>
      <c r="J20" s="5">
        <v>17</v>
      </c>
      <c r="K20" s="5">
        <v>34</v>
      </c>
    </row>
    <row r="21" spans="1:12" x14ac:dyDescent="0.35">
      <c r="A21" s="5">
        <v>1</v>
      </c>
      <c r="B21" s="5">
        <v>2.4300000000000002</v>
      </c>
      <c r="C21" s="35" t="s">
        <v>119</v>
      </c>
      <c r="D21" s="29" t="s">
        <v>131</v>
      </c>
      <c r="E21" s="5">
        <v>21</v>
      </c>
      <c r="F21" s="5">
        <v>5.7</v>
      </c>
      <c r="G21" s="5">
        <v>2.4300000000000002</v>
      </c>
      <c r="H21" s="8">
        <v>2.5137000000000005</v>
      </c>
      <c r="I21" s="33">
        <v>3.3297529538131164E-2</v>
      </c>
      <c r="J21" s="5">
        <v>19</v>
      </c>
      <c r="K21" s="5">
        <v>19</v>
      </c>
    </row>
    <row r="22" spans="1:12" x14ac:dyDescent="0.35">
      <c r="A22" s="5">
        <v>2</v>
      </c>
      <c r="B22" s="5">
        <v>2.68</v>
      </c>
      <c r="C22" s="35" t="s">
        <v>121</v>
      </c>
      <c r="D22" s="29" t="s">
        <v>131</v>
      </c>
      <c r="E22" s="5">
        <v>22</v>
      </c>
      <c r="F22" s="5">
        <v>5.7</v>
      </c>
      <c r="G22" s="5">
        <v>2.68</v>
      </c>
      <c r="H22" s="8">
        <v>2.7588000000000004</v>
      </c>
      <c r="I22" s="33">
        <v>2.856314339567935E-2</v>
      </c>
      <c r="J22" s="5">
        <v>20</v>
      </c>
      <c r="K22" s="5">
        <v>40</v>
      </c>
    </row>
    <row r="23" spans="1:12" x14ac:dyDescent="0.35">
      <c r="A23" s="5">
        <v>1</v>
      </c>
      <c r="B23" s="5">
        <v>4.7300000000000004</v>
      </c>
      <c r="C23" s="35" t="s">
        <v>123</v>
      </c>
      <c r="D23" s="29" t="s">
        <v>131</v>
      </c>
      <c r="E23" s="5">
        <v>29</v>
      </c>
      <c r="F23" s="5">
        <v>5.7</v>
      </c>
      <c r="G23" s="5">
        <v>4.7300000000000004</v>
      </c>
      <c r="H23" s="8">
        <v>4.7936999999999994</v>
      </c>
      <c r="I23" s="33">
        <v>1.3288274193211713E-2</v>
      </c>
      <c r="J23" s="5">
        <v>26</v>
      </c>
      <c r="K23" s="5">
        <v>26</v>
      </c>
    </row>
    <row r="24" spans="1:12" x14ac:dyDescent="0.35">
      <c r="A24" s="16">
        <v>2</v>
      </c>
      <c r="B24" s="16">
        <v>5.21</v>
      </c>
      <c r="C24" s="36" t="s">
        <v>125</v>
      </c>
      <c r="D24" s="30" t="s">
        <v>131</v>
      </c>
      <c r="E24" s="16">
        <v>30</v>
      </c>
      <c r="F24" s="5">
        <v>5.7</v>
      </c>
      <c r="G24" s="5">
        <v>5.21</v>
      </c>
      <c r="H24" s="8">
        <v>5.13</v>
      </c>
      <c r="I24" s="33">
        <v>-1.5594541910331399E-2</v>
      </c>
      <c r="J24" s="5">
        <v>26</v>
      </c>
      <c r="K24" s="5">
        <v>52</v>
      </c>
    </row>
    <row r="25" spans="1:12" x14ac:dyDescent="0.35">
      <c r="D25" s="5"/>
    </row>
    <row r="26" spans="1:12" x14ac:dyDescent="0.35">
      <c r="A26" s="4">
        <v>33</v>
      </c>
      <c r="K26" s="5">
        <v>456</v>
      </c>
      <c r="L26" s="5">
        <v>38</v>
      </c>
    </row>
    <row r="27" spans="1:12" x14ac:dyDescent="0.35">
      <c r="K27" s="5" t="s">
        <v>155</v>
      </c>
      <c r="L27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Basis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2024-02-07T07:23:31Z</dcterms:modified>
</cp:coreProperties>
</file>