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ad\Documents\GitHub\T41\T41_V012_Files_01-15-24\T41_V012_BOMs\Source Files\"/>
    </mc:Choice>
  </mc:AlternateContent>
  <xr:revisionPtr revIDLastSave="0" documentId="13_ncr:1_{16C79061-1595-459D-A67D-7B9AEE1D8E5A}"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<sst xmlns="http://schemas.openxmlformats.org/spreadsheetml/2006/main" count="377" uniqueCount="257">
  <si>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</si>
  <si>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</si>
  <si>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</si>
  <si>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</si>
  <si>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</si>
  <si>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</si>
  <si>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</si>
  <si>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</si>
  <si>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</si>
  <si>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</si>
  <si>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</si>
  <si>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</si>
  <si>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</si>
  <si>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</si>
  <si>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</si>
  <si>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</si>
  <si>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</si>
  <si>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</si>
  <si>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</si>
  <si>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</si>
  <si>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</si>
  <si>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</si>
  <si>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</si>
  <si>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</si>
  <si>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</si>
  <si>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</si>
  <si>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</si>
  <si>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</si>
  <si>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</si>
  <si>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</si>
  <si>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</si>
  <si>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</si>
  <si>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</si>
  <si>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</si>
  <si>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</si>
  <si>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</si>
  <si>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</si>
  <si>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</si>
  <si>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</si>
  <si>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</si>
  <si>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</si>
  <si>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</si>
  <si>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</si>
  <si>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</si>
  <si>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</si>
  <si>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</si>
  <si>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</si>
  <si>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</si>
  <si>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</si>
  <si>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</si>
  <si>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</si>
  <si>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</si>
  <si>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</si>
  <si>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</si>
  <si>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</si>
  <si>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</si>
  <si>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</si>
  <si>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</si>
  <si>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</si>
  <si>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</si>
  <si>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</si>
  <si>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</si>
  <si>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</si>
  <si>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</si>
  <si>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</si>
  <si>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</si>
  <si>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</si>
  <si>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</si>
  <si>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</si>
  <si>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</si>
  <si>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</si>
  <si>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</si>
  <si>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</si>
  <si>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</si>
  <si>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</si>
  <si>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</si>
  <si>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</si>
  <si>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</si>
  <si>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</si>
  <si>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</si>
  <si>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</si>
  <si>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</si>
  <si>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</si>
  <si>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</si>
  <si>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</si>
  <si>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</si>
  <si>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</si>
  <si>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</si>
  <si>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</si>
  <si>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</si>
  <si>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</si>
  <si>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</si>
  <si>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</si>
  <si>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</si>
  <si>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</si>
  <si>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</si>
  <si>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</si>
  <si>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</si>
  <si>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</si>
  <si>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</si>
  <si>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</si>
  <si>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</si>
  <si>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</si>
  <si>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</si>
  <si>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</si>
  <si>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</si>
  <si>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</si>
  <si>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</si>
  <si>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</si>
  <si>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</si>
  <si>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712-CONSMA001-G</t>
  </si>
  <si>
    <t>J3</t>
  </si>
  <si>
    <t>2-Position Molex Terminal Block</t>
  </si>
  <si>
    <t>538-39880-4302</t>
  </si>
  <si>
    <t>J4</t>
  </si>
  <si>
    <t>IDC2x5 Male Box Connector</t>
  </si>
  <si>
    <t>A-2939</t>
  </si>
  <si>
    <t>L1</t>
  </si>
  <si>
    <t>10uH SMD Incurtor</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</si>
  <si>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</si>
  <si>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</si>
  <si>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</si>
  <si>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</si>
  <si>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</si>
  <si>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</si>
  <si>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</si>
  <si>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</si>
  <si>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</si>
  <si>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</si>
  <si>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</si>
  <si>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</si>
  <si>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</si>
  <si>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</si>
  <si>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</si>
  <si>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</si>
  <si>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</si>
  <si>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</si>
  <si>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</si>
  <si>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</si>
  <si>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</si>
  <si>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</si>
  <si>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</si>
  <si>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</si>
  <si>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</si>
  <si>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</si>
  <si>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</si>
  <si>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</si>
  <si>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</si>
  <si>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</si>
  <si>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</si>
  <si>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</si>
  <si>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</si>
  <si>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</si>
  <si>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</si>
  <si>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</si>
  <si>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</si>
  <si>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</si>
  <si>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</si>
  <si>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</si>
  <si>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</si>
  <si>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</si>
  <si>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</si>
  <si>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</si>
  <si>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</si>
  <si>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</si>
  <si>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</si>
  <si>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</si>
  <si>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</si>
  <si>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</si>
  <si>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</si>
  <si>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</si>
  <si>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</si>
  <si>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</si>
  <si>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</si>
  <si>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</si>
  <si>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</si>
  <si>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</si>
  <si>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</si>
  <si>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</si>
  <si>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</si>
  <si>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</si>
  <si>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</si>
  <si>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</si>
  <si>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</si>
  <si>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</si>
  <si>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</si>
  <si>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</si>
  <si>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</si>
  <si>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</si>
  <si>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</si>
  <si>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</si>
  <si>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</si>
  <si>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</si>
  <si>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</si>
  <si>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</si>
  <si>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</si>
  <si>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</si>
  <si>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</si>
  <si>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</si>
  <si>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</si>
  <si>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</si>
  <si>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</si>
  <si>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</si>
  <si>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</si>
  <si>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</si>
  <si>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</si>
  <si>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</si>
  <si>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</si>
  <si>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</si>
  <si>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</si>
  <si>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</si>
  <si>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</si>
  <si>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</si>
  <si>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</si>
  <si>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</si>
  <si>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</si>
  <si>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</si>
  <si>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</si>
  <si>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</si>
  <si>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</si>
  <si>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</si>
  <si>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</si>
  <si>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</si>
  <si>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</si>
  <si>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</si>
  <si>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</si>
  <si>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</si>
  <si>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</si>
  <si>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</si>
  <si>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</si>
  <si>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</si>
  <si>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</si>
  <si>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</si>
  <si>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</si>
  <si>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</si>
  <si>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</si>
  <si>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</si>
  <si>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</si>
  <si>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</si>
  <si>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</si>
  <si>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</si>
  <si>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</si>
  <si>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</si>
  <si>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</si>
  <si>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</si>
  <si>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</si>
  <si>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</si>
  <si>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</si>
  <si>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</si>
  <si>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</si>
  <si>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</si>
  <si>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</si>
  <si>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</si>
  <si>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</si>
  <si>
    <t>SMA Female Coax Connector</t>
  </si>
  <si>
    <t>70-IFSC2020DER100M01</t>
  </si>
  <si>
    <t>490-10814-1-ND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</si>
</sst>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
      <sz val="12"/>
      <color rgb="FF444444"/>
      <name val="Calibri"/>
      <family val="2"/>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9">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xf numFmtId="0" fontId="8" fillId="0" borderId="0" xfId="0" applyFont="1"/>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zoomScale="80" zoomScaleNormal="80" workbookViewId="0">
      <selection activeCell="G35" sqref="G35"/>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8.542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253</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7" x14ac:dyDescent="0.35">
      <c r="A33" s="1">
        <v>2</v>
      </c>
      <c r="B33" s="3" t="s">
        <v>94</v>
      </c>
      <c r="C33" s="3" t="s">
        <v>95</v>
      </c>
      <c r="D33" s="3" t="s">
        <v>96</v>
      </c>
    </row>
    <row r="34" spans="1:7" x14ac:dyDescent="0.35">
      <c r="A34" s="1">
        <v>2</v>
      </c>
      <c r="B34" s="3" t="s">
        <v>97</v>
      </c>
      <c r="C34" s="3" t="s">
        <v>98</v>
      </c>
      <c r="D34" s="3" t="s">
        <v>99</v>
      </c>
    </row>
    <row r="35" spans="1:7" x14ac:dyDescent="0.35">
      <c r="A35" s="1">
        <v>2</v>
      </c>
      <c r="B35" s="3" t="s">
        <v>100</v>
      </c>
      <c r="C35" s="3" t="s">
        <v>101</v>
      </c>
      <c r="D35" s="3" t="s">
        <v>102</v>
      </c>
    </row>
    <row r="36" spans="1:7" x14ac:dyDescent="0.35">
      <c r="A36" s="1">
        <v>2</v>
      </c>
      <c r="B36" s="3" t="s">
        <v>103</v>
      </c>
      <c r="C36" s="3" t="s">
        <v>104</v>
      </c>
      <c r="D36" s="3" t="s">
        <v>105</v>
      </c>
    </row>
    <row r="37" spans="1:7" x14ac:dyDescent="0.35">
      <c r="A37" s="1">
        <v>4</v>
      </c>
      <c r="B37" s="3" t="s">
        <v>106</v>
      </c>
      <c r="C37" s="3" t="s">
        <v>107</v>
      </c>
      <c r="D37" s="3" t="s">
        <v>108</v>
      </c>
    </row>
    <row r="38" spans="1:7" x14ac:dyDescent="0.35">
      <c r="A38" s="1">
        <v>4</v>
      </c>
      <c r="B38" s="2" t="s">
        <v>109</v>
      </c>
      <c r="C38" s="3" t="s">
        <v>254</v>
      </c>
      <c r="D38" s="3" t="s">
        <v>110</v>
      </c>
    </row>
    <row r="39" spans="1:7" x14ac:dyDescent="0.35">
      <c r="A39" s="1">
        <v>1</v>
      </c>
      <c r="B39" s="2" t="s">
        <v>111</v>
      </c>
      <c r="C39" s="3" t="s">
        <v>112</v>
      </c>
      <c r="D39" s="3" t="s">
        <v>113</v>
      </c>
    </row>
    <row r="40" spans="1:7" x14ac:dyDescent="0.35">
      <c r="A40" s="1">
        <v>1</v>
      </c>
      <c r="B40" s="2" t="s">
        <v>114</v>
      </c>
      <c r="C40" s="3" t="s">
        <v>115</v>
      </c>
      <c r="F40" s="3" t="s">
        <v>116</v>
      </c>
    </row>
    <row r="41" spans="1:7" x14ac:dyDescent="0.35">
      <c r="A41" s="1">
        <v>1</v>
      </c>
      <c r="B41" s="2" t="s">
        <v>117</v>
      </c>
      <c r="C41" s="3" t="s">
        <v>118</v>
      </c>
      <c r="D41" s="3" t="s">
        <v>255</v>
      </c>
      <c r="E41" s="28" t="s">
        <v>256</v>
      </c>
    </row>
    <row r="42" spans="1:7" x14ac:dyDescent="0.35">
      <c r="A42" s="1">
        <v>1</v>
      </c>
      <c r="B42" s="2" t="s">
        <v>119</v>
      </c>
      <c r="C42" s="3" t="s">
        <v>120</v>
      </c>
      <c r="D42" s="3" t="s">
        <v>121</v>
      </c>
    </row>
    <row r="43" spans="1:7" x14ac:dyDescent="0.35">
      <c r="A43" s="1">
        <v>2</v>
      </c>
      <c r="B43" s="7" t="s">
        <v>122</v>
      </c>
      <c r="C43" s="3" t="s">
        <v>123</v>
      </c>
      <c r="G43" s="3" t="s">
        <v>124</v>
      </c>
    </row>
    <row r="44" spans="1:7" x14ac:dyDescent="0.35">
      <c r="A44" s="1">
        <v>2</v>
      </c>
      <c r="B44" s="7" t="s">
        <v>125</v>
      </c>
      <c r="C44" s="3" t="s">
        <v>126</v>
      </c>
      <c r="G44" s="3" t="s">
        <v>127</v>
      </c>
    </row>
    <row r="45" spans="1:7" x14ac:dyDescent="0.35">
      <c r="A45" s="1">
        <v>2</v>
      </c>
      <c r="B45" s="7" t="s">
        <v>128</v>
      </c>
      <c r="C45" s="3" t="s">
        <v>129</v>
      </c>
      <c r="G45" s="3" t="s">
        <v>130</v>
      </c>
    </row>
    <row r="46" spans="1:7" x14ac:dyDescent="0.35">
      <c r="A46" s="1">
        <v>2</v>
      </c>
      <c r="B46" s="7" t="s">
        <v>131</v>
      </c>
      <c r="C46" s="3" t="s">
        <v>132</v>
      </c>
      <c r="G46" s="3" t="s">
        <v>133</v>
      </c>
    </row>
    <row r="47" spans="1:7" x14ac:dyDescent="0.35">
      <c r="A47" s="1">
        <v>2</v>
      </c>
      <c r="B47" s="7" t="s">
        <v>134</v>
      </c>
      <c r="C47" s="3" t="s">
        <v>135</v>
      </c>
      <c r="G47" s="3" t="s">
        <v>136</v>
      </c>
    </row>
    <row r="48" spans="1:7" x14ac:dyDescent="0.35">
      <c r="A48" s="1">
        <v>2</v>
      </c>
      <c r="B48" s="7" t="s">
        <v>137</v>
      </c>
      <c r="C48" s="3" t="s">
        <v>138</v>
      </c>
      <c r="G48" s="3" t="s">
        <v>139</v>
      </c>
    </row>
    <row r="49" spans="1:7" x14ac:dyDescent="0.35">
      <c r="A49" s="1">
        <v>2</v>
      </c>
      <c r="B49" s="7" t="s">
        <v>140</v>
      </c>
      <c r="C49" s="3" t="s">
        <v>141</v>
      </c>
      <c r="G49" s="3" t="s">
        <v>142</v>
      </c>
    </row>
    <row r="50" spans="1:7" x14ac:dyDescent="0.35">
      <c r="A50" s="1">
        <v>2</v>
      </c>
      <c r="B50" s="7" t="s">
        <v>143</v>
      </c>
      <c r="C50" s="3" t="s">
        <v>144</v>
      </c>
      <c r="G50" s="3" t="s">
        <v>145</v>
      </c>
    </row>
    <row r="51" spans="1:7" x14ac:dyDescent="0.35">
      <c r="A51" s="1">
        <v>3</v>
      </c>
      <c r="B51" s="7" t="s">
        <v>146</v>
      </c>
      <c r="C51" s="3" t="s">
        <v>147</v>
      </c>
      <c r="G51" s="3" t="s">
        <v>148</v>
      </c>
    </row>
    <row r="52" spans="1:7" x14ac:dyDescent="0.35">
      <c r="A52" s="1">
        <v>2</v>
      </c>
      <c r="B52" s="7" t="s">
        <v>149</v>
      </c>
      <c r="C52" s="3" t="s">
        <v>150</v>
      </c>
      <c r="G52" s="3" t="s">
        <v>151</v>
      </c>
    </row>
    <row r="53" spans="1:7" x14ac:dyDescent="0.35">
      <c r="A53" s="1">
        <v>2</v>
      </c>
      <c r="B53" s="7" t="s">
        <v>152</v>
      </c>
      <c r="C53" s="3" t="s">
        <v>153</v>
      </c>
      <c r="G53" s="3" t="s">
        <v>151</v>
      </c>
    </row>
    <row r="54" spans="1:7" x14ac:dyDescent="0.35">
      <c r="A54" s="1">
        <v>2</v>
      </c>
      <c r="B54" s="7" t="s">
        <v>154</v>
      </c>
      <c r="C54" s="3" t="s">
        <v>155</v>
      </c>
      <c r="G54" s="3" t="s">
        <v>156</v>
      </c>
    </row>
    <row r="55" spans="1:7" x14ac:dyDescent="0.35">
      <c r="A55" s="1">
        <v>3</v>
      </c>
      <c r="B55" s="7" t="s">
        <v>157</v>
      </c>
      <c r="C55" s="3" t="s">
        <v>158</v>
      </c>
      <c r="G55" s="3" t="s">
        <v>159</v>
      </c>
    </row>
    <row r="56" spans="1:7" x14ac:dyDescent="0.35">
      <c r="A56" s="1">
        <v>1</v>
      </c>
      <c r="B56" s="7" t="s">
        <v>160</v>
      </c>
      <c r="C56" s="3" t="s">
        <v>161</v>
      </c>
      <c r="G56" s="3" t="s">
        <v>162</v>
      </c>
    </row>
    <row r="57" spans="1:7" x14ac:dyDescent="0.35">
      <c r="A57" s="1">
        <v>1</v>
      </c>
      <c r="B57" s="7" t="s">
        <v>163</v>
      </c>
      <c r="C57" s="3" t="s">
        <v>164</v>
      </c>
      <c r="G57" s="3" t="s">
        <v>165</v>
      </c>
    </row>
    <row r="58" spans="1:7" x14ac:dyDescent="0.35">
      <c r="A58" s="1">
        <v>2</v>
      </c>
      <c r="B58" s="7" t="s">
        <v>166</v>
      </c>
      <c r="C58" s="3" t="s">
        <v>167</v>
      </c>
      <c r="G58" s="3" t="s">
        <v>168</v>
      </c>
    </row>
    <row r="59" spans="1:7" x14ac:dyDescent="0.35">
      <c r="A59" s="1">
        <v>2</v>
      </c>
      <c r="B59" s="7" t="s">
        <v>169</v>
      </c>
      <c r="C59" s="3" t="s">
        <v>170</v>
      </c>
      <c r="G59" s="3" t="s">
        <v>171</v>
      </c>
    </row>
    <row r="60" spans="1:7" x14ac:dyDescent="0.35">
      <c r="A60" s="1">
        <v>2</v>
      </c>
      <c r="B60" s="7" t="s">
        <v>172</v>
      </c>
      <c r="C60" s="3" t="s">
        <v>173</v>
      </c>
      <c r="G60" s="3" t="s">
        <v>174</v>
      </c>
    </row>
    <row r="61" spans="1:7" x14ac:dyDescent="0.35">
      <c r="A61" s="1">
        <v>1</v>
      </c>
      <c r="B61" s="7" t="s">
        <v>175</v>
      </c>
      <c r="C61" s="3" t="s">
        <v>176</v>
      </c>
      <c r="G61" s="3" t="s">
        <v>177</v>
      </c>
    </row>
    <row r="62" spans="1:7" x14ac:dyDescent="0.35">
      <c r="A62" s="1">
        <v>3</v>
      </c>
      <c r="B62" s="7" t="s">
        <v>178</v>
      </c>
      <c r="C62" s="3" t="s">
        <v>179</v>
      </c>
      <c r="G62" s="3" t="s">
        <v>177</v>
      </c>
    </row>
    <row r="63" spans="1:7" x14ac:dyDescent="0.35">
      <c r="A63" s="1">
        <v>2</v>
      </c>
      <c r="B63" s="7" t="s">
        <v>180</v>
      </c>
      <c r="C63" s="3" t="s">
        <v>181</v>
      </c>
      <c r="G63" s="3" t="s">
        <v>182</v>
      </c>
    </row>
    <row r="64" spans="1:7" x14ac:dyDescent="0.35">
      <c r="A64" s="1">
        <v>2</v>
      </c>
      <c r="B64" s="7" t="s">
        <v>183</v>
      </c>
      <c r="C64" s="3" t="s">
        <v>184</v>
      </c>
      <c r="G64" s="3" t="s">
        <v>185</v>
      </c>
    </row>
    <row r="65" spans="1:8" x14ac:dyDescent="0.35">
      <c r="A65" s="1">
        <v>1</v>
      </c>
      <c r="B65" s="7" t="s">
        <v>186</v>
      </c>
      <c r="C65" s="3" t="s">
        <v>187</v>
      </c>
      <c r="G65" s="3" t="s">
        <v>188</v>
      </c>
      <c r="H65" s="3" t="s">
        <v>252</v>
      </c>
    </row>
    <row r="66" spans="1:8" x14ac:dyDescent="0.35">
      <c r="A66" s="1">
        <v>8</v>
      </c>
      <c r="B66" s="7" t="s">
        <v>189</v>
      </c>
      <c r="C66" s="3" t="s">
        <v>190</v>
      </c>
      <c r="D66" s="3" t="s">
        <v>191</v>
      </c>
    </row>
    <row r="67" spans="1:8" x14ac:dyDescent="0.35">
      <c r="A67" s="1">
        <v>1</v>
      </c>
      <c r="B67" s="2" t="s">
        <v>192</v>
      </c>
      <c r="C67" s="3" t="s">
        <v>193</v>
      </c>
      <c r="D67" s="3" t="s">
        <v>194</v>
      </c>
    </row>
    <row r="68" spans="1:8" x14ac:dyDescent="0.35">
      <c r="A68" s="1">
        <v>1</v>
      </c>
      <c r="B68" s="2" t="s">
        <v>195</v>
      </c>
      <c r="C68" s="3" t="s">
        <v>196</v>
      </c>
      <c r="D68" s="3" t="s">
        <v>197</v>
      </c>
    </row>
    <row r="69" spans="1:8" ht="62" x14ac:dyDescent="0.35">
      <c r="A69" s="1">
        <v>21</v>
      </c>
      <c r="B69" s="7" t="s">
        <v>198</v>
      </c>
      <c r="C69" s="3" t="s">
        <v>199</v>
      </c>
      <c r="D69" s="3" t="s">
        <v>200</v>
      </c>
    </row>
    <row r="70" spans="1:8" ht="31" x14ac:dyDescent="0.35">
      <c r="A70" s="1">
        <v>11</v>
      </c>
      <c r="B70" s="7" t="s">
        <v>201</v>
      </c>
      <c r="C70" s="3" t="s">
        <v>202</v>
      </c>
      <c r="D70" s="3" t="s">
        <v>203</v>
      </c>
    </row>
    <row r="71" spans="1:8" x14ac:dyDescent="0.35">
      <c r="A71" s="1">
        <v>19</v>
      </c>
      <c r="C71" s="8" t="s">
        <v>204</v>
      </c>
      <c r="G71" s="3" t="s">
        <v>205</v>
      </c>
    </row>
    <row r="72" spans="1:8" x14ac:dyDescent="0.35">
      <c r="A72" s="1">
        <v>6</v>
      </c>
      <c r="C72" s="9" t="s">
        <v>206</v>
      </c>
      <c r="G72" s="3" t="s">
        <v>205</v>
      </c>
    </row>
    <row r="73" spans="1:8" x14ac:dyDescent="0.35">
      <c r="A73" s="1">
        <v>1</v>
      </c>
      <c r="C73" s="8" t="s">
        <v>207</v>
      </c>
      <c r="G73" s="3" t="s">
        <v>205</v>
      </c>
    </row>
    <row r="74" spans="1:8" x14ac:dyDescent="0.35">
      <c r="A74" s="1">
        <v>4</v>
      </c>
      <c r="C74" s="8" t="s">
        <v>208</v>
      </c>
      <c r="G74" s="3" t="s">
        <v>205</v>
      </c>
    </row>
    <row r="75" spans="1:8" x14ac:dyDescent="0.35">
      <c r="A75" s="1">
        <v>13</v>
      </c>
      <c r="C75" s="8" t="s">
        <v>209</v>
      </c>
      <c r="G75" s="3" t="s">
        <v>205</v>
      </c>
    </row>
    <row r="76" spans="1:8" x14ac:dyDescent="0.35">
      <c r="A76" s="1">
        <v>2</v>
      </c>
      <c r="C76" s="9" t="s">
        <v>210</v>
      </c>
      <c r="G76" s="3" t="s">
        <v>205</v>
      </c>
    </row>
    <row r="77" spans="1:8" x14ac:dyDescent="0.35">
      <c r="A77" s="1">
        <v>1</v>
      </c>
      <c r="C77" s="2" t="s">
        <v>211</v>
      </c>
      <c r="G77" s="3" t="s">
        <v>205</v>
      </c>
    </row>
  </sheetData>
  <pageMargins left="0.7" right="0.7" top="0.75" bottom="0.75" header="0.511811023622047" footer="0.511811023622047"/>
  <pageSetup paperSize="3" scale="9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212</v>
      </c>
      <c r="C1" s="11" t="s">
        <v>213</v>
      </c>
      <c r="D1" s="11" t="s">
        <v>1</v>
      </c>
      <c r="E1" s="13"/>
      <c r="F1" s="14" t="s">
        <v>214</v>
      </c>
      <c r="G1" s="14" t="s">
        <v>215</v>
      </c>
      <c r="H1" s="14" t="s">
        <v>216</v>
      </c>
      <c r="I1" s="14" t="s">
        <v>217</v>
      </c>
      <c r="J1" s="14" t="s">
        <v>218</v>
      </c>
      <c r="K1" s="14" t="s">
        <v>219</v>
      </c>
      <c r="L1" s="14" t="s">
        <v>220</v>
      </c>
      <c r="M1" s="15" t="s">
        <v>221</v>
      </c>
      <c r="N1" s="15" t="s">
        <v>222</v>
      </c>
      <c r="O1" s="15" t="s">
        <v>223</v>
      </c>
      <c r="P1" s="15" t="s">
        <v>224</v>
      </c>
      <c r="Q1" s="15" t="s">
        <v>225</v>
      </c>
      <c r="R1" s="15" t="s">
        <v>226</v>
      </c>
      <c r="S1" s="15" t="s">
        <v>227</v>
      </c>
      <c r="T1" s="15" t="s">
        <v>228</v>
      </c>
      <c r="U1" s="15" t="s">
        <v>229</v>
      </c>
      <c r="V1" s="15" t="s">
        <v>230</v>
      </c>
      <c r="W1" s="13"/>
      <c r="X1" s="16" t="s">
        <v>231</v>
      </c>
      <c r="Y1" s="16" t="s">
        <v>232</v>
      </c>
      <c r="Z1" s="11" t="s">
        <v>233</v>
      </c>
      <c r="AA1" s="14" t="s">
        <v>220</v>
      </c>
      <c r="AB1" s="14" t="s">
        <v>218</v>
      </c>
      <c r="AC1" s="14" t="s">
        <v>215</v>
      </c>
      <c r="AD1" s="14" t="s">
        <v>217</v>
      </c>
      <c r="AE1" s="14" t="s">
        <v>214</v>
      </c>
      <c r="AF1" s="15" t="s">
        <v>227</v>
      </c>
      <c r="AG1" s="13"/>
      <c r="AH1" s="11" t="s">
        <v>234</v>
      </c>
      <c r="AI1" s="10" t="s">
        <v>235</v>
      </c>
      <c r="AJ1" s="11" t="s">
        <v>236</v>
      </c>
      <c r="AL1" s="11" t="s">
        <v>237</v>
      </c>
      <c r="AM1" s="11" t="s">
        <v>238</v>
      </c>
    </row>
    <row r="2" spans="1:39" x14ac:dyDescent="0.35">
      <c r="A2" s="10" t="s">
        <v>239</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240</v>
      </c>
      <c r="Y2" s="12" t="s">
        <v>240</v>
      </c>
      <c r="Z2" s="11" t="s">
        <v>241</v>
      </c>
      <c r="AA2" s="14">
        <v>0.49</v>
      </c>
      <c r="AB2" s="14">
        <v>2.5</v>
      </c>
      <c r="AC2" s="17">
        <v>4</v>
      </c>
      <c r="AD2" s="14">
        <f>I2</f>
        <v>3</v>
      </c>
      <c r="AE2" s="14">
        <v>8</v>
      </c>
      <c r="AF2" s="15">
        <v>55</v>
      </c>
      <c r="AG2" s="13"/>
      <c r="AH2" s="11" t="s">
        <v>242</v>
      </c>
      <c r="AI2" s="11" t="s">
        <v>243</v>
      </c>
      <c r="AJ2" s="11" t="s">
        <v>244</v>
      </c>
      <c r="AL2" s="11" t="s">
        <v>244</v>
      </c>
      <c r="AM2" s="11" t="s">
        <v>245</v>
      </c>
    </row>
    <row r="3" spans="1:39" x14ac:dyDescent="0.35">
      <c r="A3" s="10" t="s">
        <v>246</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247</v>
      </c>
    </row>
    <row r="4" spans="1:39" x14ac:dyDescent="0.35">
      <c r="A4" s="10" t="s">
        <v>248</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241</v>
      </c>
      <c r="B6" s="11">
        <v>1</v>
      </c>
      <c r="C6" s="10" t="s">
        <v>187</v>
      </c>
      <c r="D6" s="18" t="s">
        <v>186</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220</v>
      </c>
      <c r="AM6" s="11">
        <v>19</v>
      </c>
    </row>
    <row r="7" spans="1:39" x14ac:dyDescent="0.35">
      <c r="B7" s="11">
        <v>2</v>
      </c>
      <c r="C7" s="10" t="s">
        <v>184</v>
      </c>
      <c r="D7" s="18" t="s">
        <v>183</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214</v>
      </c>
      <c r="AM7" s="11">
        <v>6</v>
      </c>
    </row>
    <row r="8" spans="1:39" x14ac:dyDescent="0.35">
      <c r="B8" s="11">
        <v>2</v>
      </c>
      <c r="C8" s="10" t="s">
        <v>181</v>
      </c>
      <c r="D8" s="18" t="s">
        <v>180</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215</v>
      </c>
      <c r="AM8" s="11">
        <v>1</v>
      </c>
    </row>
    <row r="9" spans="1:39" x14ac:dyDescent="0.35">
      <c r="B9" s="11">
        <v>3</v>
      </c>
      <c r="C9" s="10" t="s">
        <v>179</v>
      </c>
      <c r="D9" s="18" t="s">
        <v>178</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217</v>
      </c>
      <c r="AM9" s="11">
        <v>4</v>
      </c>
    </row>
    <row r="10" spans="1:39" x14ac:dyDescent="0.35">
      <c r="B10" s="11">
        <v>1</v>
      </c>
      <c r="C10" s="10" t="s">
        <v>176</v>
      </c>
      <c r="D10" s="18" t="s">
        <v>175</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218</v>
      </c>
      <c r="AM10" s="11">
        <v>13</v>
      </c>
    </row>
    <row r="11" spans="1:39" x14ac:dyDescent="0.35">
      <c r="B11" s="11">
        <v>2</v>
      </c>
      <c r="C11" s="10" t="s">
        <v>173</v>
      </c>
      <c r="D11" s="18" t="s">
        <v>172</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227</v>
      </c>
      <c r="AM11" s="11">
        <v>2</v>
      </c>
    </row>
    <row r="12" spans="1:39" x14ac:dyDescent="0.35">
      <c r="B12" s="11">
        <v>2</v>
      </c>
      <c r="C12" s="10" t="s">
        <v>170</v>
      </c>
      <c r="D12" s="18" t="s">
        <v>169</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167</v>
      </c>
      <c r="D13" s="18" t="s">
        <v>166</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164</v>
      </c>
      <c r="D14" s="18" t="s">
        <v>163</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13</v>
      </c>
      <c r="AC14" s="22" t="s">
        <v>13</v>
      </c>
      <c r="AD14" s="22"/>
      <c r="AE14" s="22"/>
      <c r="AF14" s="21"/>
      <c r="AG14" s="19"/>
      <c r="AH14" s="25">
        <f t="shared" si="4"/>
        <v>3.7575757575757851E-3</v>
      </c>
      <c r="AI14" s="21">
        <v>14</v>
      </c>
      <c r="AJ14" s="21">
        <f t="shared" si="5"/>
        <v>14</v>
      </c>
    </row>
    <row r="15" spans="1:39" x14ac:dyDescent="0.35">
      <c r="B15" s="11">
        <v>1</v>
      </c>
      <c r="C15" s="10" t="s">
        <v>161</v>
      </c>
      <c r="D15" s="18" t="s">
        <v>160</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13</v>
      </c>
      <c r="AB15" s="22" t="s">
        <v>13</v>
      </c>
      <c r="AC15" s="24">
        <f>$Z15*$Z15*AC$2</f>
        <v>400</v>
      </c>
      <c r="AD15" s="22"/>
      <c r="AE15" s="22"/>
      <c r="AF15" s="21"/>
      <c r="AG15" s="19"/>
      <c r="AH15" s="25">
        <f>(AC15-X15)/X15</f>
        <v>0</v>
      </c>
      <c r="AI15" s="21">
        <v>6</v>
      </c>
      <c r="AJ15" s="21">
        <f t="shared" si="5"/>
        <v>6</v>
      </c>
    </row>
    <row r="16" spans="1:39" x14ac:dyDescent="0.35">
      <c r="B16" s="11">
        <v>3</v>
      </c>
      <c r="C16" s="10" t="s">
        <v>158</v>
      </c>
      <c r="D16" s="18" t="s">
        <v>157</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13</v>
      </c>
      <c r="AC16" s="22" t="s">
        <v>13</v>
      </c>
      <c r="AD16" s="22"/>
      <c r="AE16" s="22"/>
      <c r="AF16" s="21"/>
      <c r="AG16" s="19"/>
      <c r="AH16" s="25">
        <f>(AA16-X16)/X16</f>
        <v>1.1499999999999894E-2</v>
      </c>
      <c r="AI16" s="21">
        <v>18</v>
      </c>
      <c r="AJ16" s="21">
        <f t="shared" si="5"/>
        <v>54</v>
      </c>
    </row>
    <row r="17" spans="2:39" x14ac:dyDescent="0.35">
      <c r="B17" s="11">
        <v>2</v>
      </c>
      <c r="C17" s="10" t="s">
        <v>249</v>
      </c>
      <c r="D17" s="18" t="s">
        <v>154</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13</v>
      </c>
      <c r="AB17" s="24">
        <f>$Z17*$Z17*AB$2</f>
        <v>722.5</v>
      </c>
      <c r="AC17" s="22" t="s">
        <v>13</v>
      </c>
      <c r="AD17" s="22"/>
      <c r="AE17" s="22"/>
      <c r="AF17" s="21"/>
      <c r="AG17" s="19"/>
      <c r="AH17" s="25">
        <f>(AB17-X17)/X17</f>
        <v>3.472222222222222E-3</v>
      </c>
      <c r="AI17" s="21">
        <v>11</v>
      </c>
      <c r="AJ17" s="21">
        <f t="shared" si="5"/>
        <v>22</v>
      </c>
    </row>
    <row r="18" spans="2:39" x14ac:dyDescent="0.35">
      <c r="B18" s="11">
        <v>2</v>
      </c>
      <c r="C18" s="10" t="s">
        <v>153</v>
      </c>
      <c r="D18" s="18" t="s">
        <v>152</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150</v>
      </c>
      <c r="D19" s="18" t="s">
        <v>149</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13</v>
      </c>
      <c r="AB19" s="24">
        <f>$Z19*$Z19*AB$2</f>
        <v>810</v>
      </c>
      <c r="AC19" s="22" t="s">
        <v>13</v>
      </c>
      <c r="AD19" s="22"/>
      <c r="AE19" s="22"/>
      <c r="AG19" s="19"/>
      <c r="AH19" s="25">
        <f>(AB19-X19)/X19</f>
        <v>-3.5714285714285712E-2</v>
      </c>
      <c r="AI19" s="21">
        <v>10</v>
      </c>
      <c r="AJ19" s="21">
        <f t="shared" si="5"/>
        <v>20</v>
      </c>
    </row>
    <row r="20" spans="2:39" x14ac:dyDescent="0.35">
      <c r="B20" s="11">
        <v>3</v>
      </c>
      <c r="C20" s="10" t="s">
        <v>147</v>
      </c>
      <c r="D20" s="18" t="s">
        <v>146</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144</v>
      </c>
      <c r="D21" s="18" t="s">
        <v>143</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141</v>
      </c>
      <c r="D22" s="18" t="s">
        <v>140</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13</v>
      </c>
      <c r="AB22" s="22" t="s">
        <v>13</v>
      </c>
      <c r="AC22" s="22" t="s">
        <v>13</v>
      </c>
      <c r="AD22" s="24">
        <f>$Z22*$Z22*AD$2</f>
        <v>2028</v>
      </c>
      <c r="AG22" s="19"/>
      <c r="AH22" s="25">
        <f>(AD22-X22)/X22</f>
        <v>1.4E-2</v>
      </c>
      <c r="AI22" s="21">
        <v>14</v>
      </c>
      <c r="AJ22" s="21">
        <f t="shared" si="5"/>
        <v>28</v>
      </c>
    </row>
    <row r="23" spans="2:39" x14ac:dyDescent="0.35">
      <c r="B23" s="11">
        <v>2</v>
      </c>
      <c r="C23" s="10" t="s">
        <v>138</v>
      </c>
      <c r="D23" s="18" t="s">
        <v>137</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13</v>
      </c>
      <c r="AB23" s="22" t="s">
        <v>13</v>
      </c>
      <c r="AC23" s="22" t="s">
        <v>13</v>
      </c>
      <c r="AD23" s="24">
        <f>$Z23*$Z23*AD$2</f>
        <v>2187</v>
      </c>
      <c r="AE23" s="22"/>
      <c r="AG23" s="19"/>
      <c r="AH23" s="25">
        <f>(AD23-X23)/X23</f>
        <v>-5.909090909090909E-3</v>
      </c>
      <c r="AI23" s="21">
        <f>Z23*AI$3</f>
        <v>14.040000000000001</v>
      </c>
      <c r="AJ23" s="21">
        <f t="shared" si="5"/>
        <v>28.080000000000002</v>
      </c>
    </row>
    <row r="24" spans="2:39" x14ac:dyDescent="0.35">
      <c r="B24" s="11">
        <v>2</v>
      </c>
      <c r="C24" s="10" t="s">
        <v>135</v>
      </c>
      <c r="D24" s="18" t="s">
        <v>134</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13</v>
      </c>
      <c r="AB24" s="24">
        <f>$Z24*$Z24*AB$2</f>
        <v>3610</v>
      </c>
      <c r="AC24" s="22" t="s">
        <v>13</v>
      </c>
      <c r="AD24" s="22" t="s">
        <v>13</v>
      </c>
      <c r="AE24" s="22"/>
      <c r="AG24" s="19"/>
      <c r="AH24" s="25">
        <f>(AB24-X24)/X24</f>
        <v>2.7777777777777779E-3</v>
      </c>
      <c r="AI24" s="21">
        <v>20</v>
      </c>
      <c r="AJ24" s="21">
        <f t="shared" si="5"/>
        <v>40</v>
      </c>
    </row>
    <row r="25" spans="2:39" x14ac:dyDescent="0.35">
      <c r="B25" s="11">
        <v>2</v>
      </c>
      <c r="C25" s="10" t="s">
        <v>132</v>
      </c>
      <c r="D25" s="18" t="s">
        <v>131</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13</v>
      </c>
      <c r="AB25" s="22" t="s">
        <v>13</v>
      </c>
      <c r="AC25" s="22" t="s">
        <v>13</v>
      </c>
      <c r="AD25" s="22" t="s">
        <v>13</v>
      </c>
      <c r="AE25" s="24">
        <f>$Z25*$Z25*AE$2</f>
        <v>3872</v>
      </c>
      <c r="AF25" s="22" t="s">
        <v>13</v>
      </c>
      <c r="AG25" s="19"/>
      <c r="AH25" s="25">
        <f>(AE25-X25)/X25</f>
        <v>-7.1794871794871795E-3</v>
      </c>
      <c r="AI25" s="21">
        <v>12</v>
      </c>
      <c r="AJ25" s="21">
        <f t="shared" si="5"/>
        <v>24</v>
      </c>
    </row>
    <row r="26" spans="2:39" x14ac:dyDescent="0.35">
      <c r="B26" s="11">
        <v>2</v>
      </c>
      <c r="C26" s="10" t="s">
        <v>129</v>
      </c>
      <c r="D26" s="18" t="s">
        <v>128</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13</v>
      </c>
      <c r="AB26" s="22" t="s">
        <v>13</v>
      </c>
      <c r="AC26" s="22" t="s">
        <v>13</v>
      </c>
      <c r="AD26" s="22" t="s">
        <v>13</v>
      </c>
      <c r="AE26" s="24">
        <f>$Z26*$Z26*AE$2</f>
        <v>5000</v>
      </c>
      <c r="AF26" s="22" t="s">
        <v>13</v>
      </c>
      <c r="AG26" s="19"/>
      <c r="AH26" s="25">
        <f>(AE26-X26)/X26</f>
        <v>-3.8461538461538464E-2</v>
      </c>
      <c r="AI26" s="21">
        <f>Z26*AI$3</f>
        <v>13</v>
      </c>
      <c r="AJ26" s="21">
        <f t="shared" si="5"/>
        <v>26</v>
      </c>
    </row>
    <row r="27" spans="2:39" x14ac:dyDescent="0.35">
      <c r="B27" s="11">
        <v>2</v>
      </c>
      <c r="C27" s="10" t="s">
        <v>126</v>
      </c>
      <c r="D27" s="18" t="s">
        <v>125</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13</v>
      </c>
      <c r="AB27" s="22" t="s">
        <v>13</v>
      </c>
      <c r="AC27" s="22" t="s">
        <v>13</v>
      </c>
      <c r="AD27" s="22" t="s">
        <v>13</v>
      </c>
      <c r="AE27" s="24">
        <f>$Z27*$Z27*AE$2</f>
        <v>5408</v>
      </c>
      <c r="AF27" s="22" t="s">
        <v>13</v>
      </c>
      <c r="AG27" s="19"/>
      <c r="AH27" s="25">
        <f>(AE27-X27)/X27</f>
        <v>-3.4285714285714287E-2</v>
      </c>
      <c r="AI27" s="21">
        <v>14</v>
      </c>
      <c r="AJ27" s="21">
        <f t="shared" si="5"/>
        <v>28</v>
      </c>
    </row>
    <row r="28" spans="2:39" x14ac:dyDescent="0.35">
      <c r="B28" s="11">
        <v>2</v>
      </c>
      <c r="C28" s="10" t="s">
        <v>123</v>
      </c>
      <c r="D28" s="18" t="s">
        <v>122</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13</v>
      </c>
      <c r="AB28" s="22" t="s">
        <v>13</v>
      </c>
      <c r="AC28" s="22" t="s">
        <v>13</v>
      </c>
      <c r="AD28" s="22" t="s">
        <v>13</v>
      </c>
      <c r="AE28" s="22" t="s">
        <v>13</v>
      </c>
      <c r="AF28" s="24">
        <f>$Z28*$Z28*AF$2</f>
        <v>10780</v>
      </c>
      <c r="AG28" s="19"/>
      <c r="AH28" s="25">
        <f>(AF28-X28)/X28</f>
        <v>-0.02</v>
      </c>
      <c r="AI28" s="21">
        <v>8</v>
      </c>
      <c r="AJ28" s="21">
        <f t="shared" si="5"/>
        <v>16</v>
      </c>
    </row>
    <row r="29" spans="2:39" x14ac:dyDescent="0.35">
      <c r="F29" s="11" t="s">
        <v>13</v>
      </c>
      <c r="H29" s="11" t="s">
        <v>13</v>
      </c>
      <c r="I29" s="16" t="s">
        <v>13</v>
      </c>
      <c r="T29" s="11" t="s">
        <v>13</v>
      </c>
    </row>
    <row r="30" spans="2:39" x14ac:dyDescent="0.35">
      <c r="B30" s="10">
        <f>SUM(B6:B28)</f>
        <v>45</v>
      </c>
      <c r="Z30" s="11" t="s">
        <v>13</v>
      </c>
      <c r="AJ30" s="21">
        <f>SUM(AJ6:AJ28)</f>
        <v>511.08</v>
      </c>
      <c r="AK30" s="11" t="s">
        <v>250</v>
      </c>
      <c r="AL30" s="21">
        <f>AJ30/12</f>
        <v>42.589999999999996</v>
      </c>
      <c r="AM30" s="10" t="s">
        <v>251</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2024-07-31T15:13:30Z</cp:lastPrinted>
  <dcterms:created xsi:type="dcterms:W3CDTF">2024-01-23T20:56:14Z</dcterms:created>
  <dcterms:modified xsi:type="dcterms:W3CDTF">2024-09-29T02:26:41Z</dcterms:modified>
  <dc:language>en-US</dc:language>
</cp:coreProperties>
</file>