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Source Files\"/>
    </mc:Choice>
  </mc:AlternateContent>
  <xr:revisionPtr revIDLastSave="0" documentId="13_ncr:1_{A29D5B90-6263-4B3B-A889-A08E91FCB4F7}" xr6:coauthVersionLast="47" xr6:coauthVersionMax="47" xr10:uidLastSave="{00000000-0000-0000-0000-000000000000}"/>
  <bookViews>
    <workbookView xWindow="-110" yWindow="-110" windowWidth="19420" windowHeight="10420" tabRatio="500" firstSheet="1" activeTab="1" xr2:uid="{00000000-000D-0000-FFFF-FFFF00000000}"/>
  </bookViews>
  <sheets>
    <sheet name="Summary" sheetId="1" r:id="rId1"/>
    <sheet name="Overall RF Board" sheetId="2" r:id="rId2"/>
    <sheet name="Base RF Board" sheetId="3" r:id="rId3"/>
    <sheet name="Board As Second RX" sheetId="9" r:id="rId4"/>
    <sheet name="TCXO Option" sheetId="4" r:id="rId5"/>
    <sheet name="MF Option" sheetId="5" r:id="rId6"/>
    <sheet name="I2C Control" sheetId="6" r:id="rId7"/>
    <sheet name="TX Gain Control" sheetId="7" r:id="rId8"/>
    <sheet name="RX Gain Control" sheetId="8" r:id="rId9"/>
  </sheets>
  <definedNames>
    <definedName name="_xlnm.Print_Area" localSheetId="1">'Overall RF Board'!$A$1:$H$60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9" l="1"/>
  <c r="H6" i="9"/>
  <c r="H5" i="9"/>
  <c r="H6" i="3"/>
  <c r="H5" i="3"/>
  <c r="H6" i="2"/>
  <c r="H53" i="3"/>
  <c r="H58" i="2"/>
  <c r="H16" i="2"/>
  <c r="H15" i="3"/>
  <c r="A37" i="9"/>
  <c r="D13" i="1" s="1"/>
  <c r="H36" i="9"/>
  <c r="H35" i="9"/>
  <c r="H34" i="9"/>
  <c r="H33" i="9"/>
  <c r="H32" i="9"/>
  <c r="H31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" i="9"/>
  <c r="H3" i="9"/>
  <c r="H2" i="9"/>
  <c r="A5" i="8"/>
  <c r="H4" i="8"/>
  <c r="H3" i="8"/>
  <c r="H2" i="8"/>
  <c r="H5" i="8" s="1"/>
  <c r="E9" i="1" s="1"/>
  <c r="A5" i="7"/>
  <c r="H4" i="7"/>
  <c r="H3" i="7"/>
  <c r="H2" i="7"/>
  <c r="H5" i="7" s="1"/>
  <c r="E8" i="1" s="1"/>
  <c r="A5" i="6"/>
  <c r="H4" i="6"/>
  <c r="H3" i="6"/>
  <c r="H2" i="6"/>
  <c r="H5" i="6" s="1"/>
  <c r="E7" i="1" s="1"/>
  <c r="A7" i="5"/>
  <c r="H6" i="5"/>
  <c r="H5" i="5"/>
  <c r="H4" i="5"/>
  <c r="H7" i="5" s="1"/>
  <c r="H3" i="5"/>
  <c r="H2" i="5"/>
  <c r="A5" i="4"/>
  <c r="H4" i="4"/>
  <c r="H3" i="4"/>
  <c r="H2" i="4"/>
  <c r="H5" i="4" s="1"/>
  <c r="E6" i="1" s="1"/>
  <c r="A55" i="3"/>
  <c r="D5" i="1" s="1"/>
  <c r="H54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4" i="3"/>
  <c r="H13" i="3"/>
  <c r="H12" i="3"/>
  <c r="H11" i="3"/>
  <c r="H10" i="3"/>
  <c r="H9" i="3"/>
  <c r="H8" i="3"/>
  <c r="H7" i="3"/>
  <c r="H4" i="3"/>
  <c r="H3" i="3"/>
  <c r="H2" i="3"/>
  <c r="A60" i="2"/>
  <c r="H59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D9" i="1"/>
  <c r="D8" i="1"/>
  <c r="D7" i="1"/>
  <c r="D6" i="1"/>
  <c r="H55" i="3" l="1"/>
  <c r="E5" i="1" s="1"/>
  <c r="H37" i="9"/>
  <c r="E13" i="1" s="1"/>
  <c r="D11" i="1"/>
  <c r="H60" i="2"/>
  <c r="E11" i="1"/>
</calcChain>
</file>

<file path=xl/sharedStrings.xml><?xml version="1.0" encoding="utf-8"?>
<sst xmlns="http://schemas.openxmlformats.org/spreadsheetml/2006/main" count="789" uniqueCount="356">
  <si>
    <t>T41 V012.6 RF Board Parts (Less PCB)</t>
  </si>
  <si>
    <t>SEQUENCE</t>
  </si>
  <si>
    <t>BUILD OPTION</t>
  </si>
  <si>
    <t>PARTS</t>
  </si>
  <si>
    <t>COST</t>
  </si>
  <si>
    <t>Base Board</t>
  </si>
  <si>
    <t>TXCO Option</t>
  </si>
  <si>
    <t>I2C Control Option</t>
  </si>
  <si>
    <t>TX Gain Control Option</t>
  </si>
  <si>
    <t>RX Gain Control Option</t>
  </si>
  <si>
    <t>MF Option</t>
  </si>
  <si>
    <t>Qty</t>
  </si>
  <si>
    <t>Description</t>
  </si>
  <si>
    <t>Designator</t>
  </si>
  <si>
    <t>Mouser Part #</t>
  </si>
  <si>
    <t>Digikey Part #</t>
  </si>
  <si>
    <t>TaydaElectronics</t>
  </si>
  <si>
    <t>Price (USD)</t>
  </si>
  <si>
    <t>Ext.: (USD)</t>
  </si>
  <si>
    <t>Mouser #</t>
  </si>
  <si>
    <t>Mfr. #</t>
  </si>
  <si>
    <t>Manufacturer</t>
  </si>
  <si>
    <t>10uF 50V SMD 1206 Capacitor</t>
  </si>
  <si>
    <t>C1, C3, C11, C12, C14, C32, C35, C36, C39, C41, C42, C48, C51, C57, C60, C67, C71</t>
  </si>
  <si>
    <t>80-C1206C106K4P</t>
  </si>
  <si>
    <t>C1206C106K4PACTU</t>
  </si>
  <si>
    <t>KEMET</t>
  </si>
  <si>
    <t>Multilayer Ceramic Capacitors MLCC - SMD/SMT 16V 10uF X5R 1206 10%</t>
  </si>
  <si>
    <t>1uF 50V SMD 1206 Capacitor</t>
  </si>
  <si>
    <t>C2, C9, C15, C24</t>
  </si>
  <si>
    <t>187-CL31B105KBHNNNE</t>
  </si>
  <si>
    <t>CL31B105KBHNNNE</t>
  </si>
  <si>
    <t>Samsung Electro-Mechanics</t>
  </si>
  <si>
    <t>Multilayer Ceramic Capacitors MLCC - SMD/SMT 1uF+/-10% 50V X7R 32 1206</t>
  </si>
  <si>
    <t>10nF 50V SMD 1206 Capacitor</t>
  </si>
  <si>
    <t>C4, C10, C17, C28, C37, C54</t>
  </si>
  <si>
    <t>80-C1206C103K5R7210</t>
  </si>
  <si>
    <t>C1206C103K5RAC7210</t>
  </si>
  <si>
    <t>Multilayer Ceramic Capacitors MLCC - SMD/SMT 50V 0.01uF X7R 1206 10%</t>
  </si>
  <si>
    <t>80-C1206C680J5HACTU</t>
  </si>
  <si>
    <t>C1206C680J5HACTU</t>
  </si>
  <si>
    <t>Multilayer Ceramic Capacitors MLCC - SMD/SMT 50V 68pF X8R 1206 5%</t>
  </si>
  <si>
    <t>0.1uF 50V SMD 1206 Capacitor</t>
  </si>
  <si>
    <t>C6, C7, C13, C16, C18, C20, C22, C23, C25, C26, C27, C29, C30, C31, C40, C43, C45, C47, C49, C52, C53, C55, C56, C58, C59, C61, C62, C63, C64, C65, C66, C68, C70, C72, C73, C74, C75, C77, C79, C80, C83, C84</t>
  </si>
  <si>
    <t>C1206C104K5RACTU</t>
  </si>
  <si>
    <t>80-C1206C104K5R</t>
  </si>
  <si>
    <t>Multilayer Ceramic Capacitors MLCC - SMD/SMT 50V 0.1uF X7R 1206 10%</t>
  </si>
  <si>
    <t>2.2nF 50V SMD 1206 Capacitor</t>
  </si>
  <si>
    <t>C33, C46</t>
  </si>
  <si>
    <t>80-C1206C222K5RAC</t>
  </si>
  <si>
    <t>C1206C222K5RAC</t>
  </si>
  <si>
    <t>Multilayer Ceramic Capacitors MLCC - SMD/SMT 50V 2200pF X7R 1206 10%</t>
  </si>
  <si>
    <t>0.2uF 50V SMD 1206 Capacitor</t>
  </si>
  <si>
    <t>C34, C38, C44, C50</t>
  </si>
  <si>
    <t xml:space="preserve"> 581-12065C204KAT4A</t>
  </si>
  <si>
    <t>581-12065C204KAT4A</t>
  </si>
  <si>
    <t>12065C204KAT4A</t>
  </si>
  <si>
    <t>KYOCERA AVX</t>
  </si>
  <si>
    <t>Multilayer Ceramic Capacitors MLCC - SMD/SMT 50V 0.2uF X7R 1206 10%</t>
  </si>
  <si>
    <t>470uF 25V Aluminum Electroylitic Cap</t>
  </si>
  <si>
    <t>C69</t>
  </si>
  <si>
    <t xml:space="preserve"> 667-ECA-1EM471</t>
  </si>
  <si>
    <t>667-ECA-1EM471</t>
  </si>
  <si>
    <t>ECA-1EM471</t>
  </si>
  <si>
    <t>Panasonic</t>
  </si>
  <si>
    <t>Aluminum Electrolytic Capacitors - Radial Leaded 470UF 25V ALUM LYTIC RADIAL</t>
  </si>
  <si>
    <t>100pF 50V SMD 1206 Capacitor</t>
  </si>
  <si>
    <t>C76, C78, C81, C82</t>
  </si>
  <si>
    <t>80-C1206C101K5GAC</t>
  </si>
  <si>
    <t>C1206C101K5GAC</t>
  </si>
  <si>
    <t>Multilayer Ceramic Capacitors MLCC - SMD/SMT 50V 100pF C0G 1206 10%</t>
  </si>
  <si>
    <t>IQ_Out, IQ_In, 1/8" Stereo Jack</t>
  </si>
  <si>
    <t>J1, J5</t>
  </si>
  <si>
    <t>490-SJ1-3515N</t>
  </si>
  <si>
    <t>SJ1-3515N</t>
  </si>
  <si>
    <t>CUI Devices</t>
  </si>
  <si>
    <t>Phone Connectors Audio Jacks</t>
  </si>
  <si>
    <t>RF_IN, RF_OUT  SMA Female</t>
  </si>
  <si>
    <t>J2, J6</t>
  </si>
  <si>
    <t>712-CONSMA001-G</t>
  </si>
  <si>
    <t xml:space="preserve"> </t>
  </si>
  <si>
    <t>712-CONREVSMA001-G</t>
  </si>
  <si>
    <t>CONREVSMA001-G</t>
  </si>
  <si>
    <t>TE Connectivity</t>
  </si>
  <si>
    <t>RF Connectors / Coaxial Connectors RP-SMA Female PCB Mount - Gold</t>
  </si>
  <si>
    <t>RFControl  - IDC 2x5 Box Male Index</t>
  </si>
  <si>
    <t>J3</t>
  </si>
  <si>
    <t>A-2939</t>
  </si>
  <si>
    <t>12-13.8V - Molex Terminal Block</t>
  </si>
  <si>
    <t>J4</t>
  </si>
  <si>
    <t>538-39880-4302</t>
  </si>
  <si>
    <t>39880-4302</t>
  </si>
  <si>
    <t>Molex</t>
  </si>
  <si>
    <t>Fixed Terminal Blocks LOW PROFILE 5.08 2 A W PROFILE 5.08 2 ASY</t>
  </si>
  <si>
    <t>AttenuatorBypass - IDC 1x2</t>
  </si>
  <si>
    <t>JP3, JP13</t>
  </si>
  <si>
    <t>A-4662/ A-5770</t>
  </si>
  <si>
    <t>PrescalarBypass - IDC 1x2</t>
  </si>
  <si>
    <t>JP18, JP19</t>
  </si>
  <si>
    <t>FB SMD 1206 600 Ohm 1A</t>
  </si>
  <si>
    <t>L1, L2, L3, L5, L6, L7, L8, L9, L107</t>
  </si>
  <si>
    <t>875-HZ1206E601R-10</t>
  </si>
  <si>
    <t>HZ1206E601R-10</t>
  </si>
  <si>
    <t>Laird Performance Materials</t>
  </si>
  <si>
    <t>Ferrite Beads 600ohms 100MHz .5A Monolithic 1206 SMD</t>
  </si>
  <si>
    <t xml:space="preserve">1.5uH SMD 1206 Inductor </t>
  </si>
  <si>
    <t>L4, L10</t>
  </si>
  <si>
    <t>81-LQM31PN1R5M00L</t>
  </si>
  <si>
    <t>LQM31PN1R5M00L</t>
  </si>
  <si>
    <t>Murata</t>
  </si>
  <si>
    <t>Power Inductors - SMD 1.5  UH  20%</t>
  </si>
  <si>
    <t>L11, L12, L13</t>
  </si>
  <si>
    <t>81-1264EY-100MP3</t>
  </si>
  <si>
    <t>1264EY-100M=P3</t>
  </si>
  <si>
    <t>Power Inductors - SMD 10   UH  20%</t>
  </si>
  <si>
    <t>BS170 TO-92 Transistor</t>
  </si>
  <si>
    <t>Q1</t>
  </si>
  <si>
    <t>512-BS170</t>
  </si>
  <si>
    <t>BS170</t>
  </si>
  <si>
    <t>onsemi</t>
  </si>
  <si>
    <t>MOSFET FET 60V 5.0 MOHM TO92</t>
  </si>
  <si>
    <t>2K Ohm SMD 1206 Resistor</t>
  </si>
  <si>
    <t>R1, R13</t>
  </si>
  <si>
    <t>667-ERA-8AEB202V</t>
  </si>
  <si>
    <t>ERA-8AEB202V</t>
  </si>
  <si>
    <t>Thin Film Resistors - SMD 1206 2.0Kohm 0.1% 25ppm</t>
  </si>
  <si>
    <t>5.1K Ohm SMD 1206 Resistor</t>
  </si>
  <si>
    <t>R2, R3, R5, R6, R10, R11, R17, R18</t>
  </si>
  <si>
    <t>652-CR1206JW-512ELF</t>
  </si>
  <si>
    <t>CR1206-JW-512ELF</t>
  </si>
  <si>
    <t>Bourns</t>
  </si>
  <si>
    <t>Thick Film Resistors - SMD 5.1K 5%</t>
  </si>
  <si>
    <t>100 Ohm SMD 1206 Resistor</t>
  </si>
  <si>
    <t>R4, R8, R16, R22, R54</t>
  </si>
  <si>
    <t>652-CR1206FX-1000ELF</t>
  </si>
  <si>
    <t>CR1206-FX-1000ELF</t>
  </si>
  <si>
    <t>Thick Film Resistors - SMD 100ohm 1%</t>
  </si>
  <si>
    <t>10K Ohm SMD 1206 Resistor</t>
  </si>
  <si>
    <t>R7, R9, R12, R20, R21, R23, R24, R28, R30, R39, R44, R47, R53, R55</t>
  </si>
  <si>
    <t>652-CR1206JW-103ELF</t>
  </si>
  <si>
    <t>CR1206-JW-103ELF</t>
  </si>
  <si>
    <t>Thick Film Resistors - SMD 10K 5%</t>
  </si>
  <si>
    <t>36.5 Ohm SMD 1206 Resistor</t>
  </si>
  <si>
    <t>R14</t>
  </si>
  <si>
    <t>71-CRCW120636.5-E3</t>
  </si>
  <si>
    <t>CRCW120636R5FKEA</t>
  </si>
  <si>
    <t>Vishay</t>
  </si>
  <si>
    <t>Thick Film Resistors - SMD 1/4watt 36.5ohms 1%</t>
  </si>
  <si>
    <t>510 Ohm SMD 1206 Resistor</t>
  </si>
  <si>
    <t>R15, R19</t>
  </si>
  <si>
    <t>652-CR1206FX-5100ELF</t>
  </si>
  <si>
    <t>CR1206-FX-5100ELF</t>
  </si>
  <si>
    <t>Thick Film Resistors - SMD 510ohm 1%</t>
  </si>
  <si>
    <t>10K Ohm 1% SMD 1206 Resistor</t>
  </si>
  <si>
    <t>R25, R29, R32, R36, R41, R46</t>
  </si>
  <si>
    <t>652-CR1206FX-1002ELF</t>
  </si>
  <si>
    <t>CR1206-FX-1002ELF</t>
  </si>
  <si>
    <t>Thick Film Resistors - SMD 10K 1%</t>
  </si>
  <si>
    <t>2.2K Ohm SMD 1206 Resistor</t>
  </si>
  <si>
    <t>R26, R34, R49, R50, R51, R52, R60, R61, R62, R63</t>
  </si>
  <si>
    <t>71-CRCW12062K20JNEAC</t>
  </si>
  <si>
    <t>CRCW12062K20JNEAC</t>
  </si>
  <si>
    <t>Thick Film Resistors - SMD 1/4Watt 2.2Kohms 5% Commercial Use</t>
  </si>
  <si>
    <t>49.9 Ohm 1% SMD 1206 Resistor</t>
  </si>
  <si>
    <t>R27, R33, R38, R43</t>
  </si>
  <si>
    <t>71-CRCW120649R9FKEAC</t>
  </si>
  <si>
    <t>CRCW120649R9FKEAC</t>
  </si>
  <si>
    <t>Thick Film Resistors - SMD 1/4Watt 49.9ohms 1% Commercial Use</t>
  </si>
  <si>
    <t>2.2K Ohm 1% SMD 1206 Resistor</t>
  </si>
  <si>
    <t>R31, R45</t>
  </si>
  <si>
    <t>652-CR1206FX-2201ELF</t>
  </si>
  <si>
    <t>CR1206-FX-2201ELF</t>
  </si>
  <si>
    <t>Thick Film Resistors - SMD 2.2K 1%</t>
  </si>
  <si>
    <t>0 Ohm SMD 1206 Resistor</t>
  </si>
  <si>
    <t>R40, R42</t>
  </si>
  <si>
    <t>71-CRCW12060000Z0EAC</t>
  </si>
  <si>
    <t>CRCW12060000Z0EAC</t>
  </si>
  <si>
    <t>Thick Film Resistors - SMD 1/4Watt 0ohms Commercial Use</t>
  </si>
  <si>
    <t>100K Ohm SMD 1206 Resistor</t>
  </si>
  <si>
    <t>71-CRCW1206100KFKEAC</t>
  </si>
  <si>
    <t>CRCW1206100KFKEAC</t>
  </si>
  <si>
    <t>Thick Film Resistors - SMD 1/4Watt 100Kohms 1% Commercial Use</t>
  </si>
  <si>
    <t>1.8K Ohm SMD 1206 Resistor</t>
  </si>
  <si>
    <t>R56</t>
  </si>
  <si>
    <t>652-CR1206FX-1801ELF</t>
  </si>
  <si>
    <t>CR1206-FX-1801ELF</t>
  </si>
  <si>
    <t>Thick Film Resistors - SMD 1.8K 1%</t>
  </si>
  <si>
    <t>330 Ohm SMD 1206 Resistor</t>
  </si>
  <si>
    <t>R57</t>
  </si>
  <si>
    <t>652-CR1206FX-3300ELF</t>
  </si>
  <si>
    <t>CR1206-FX-3300ELF</t>
  </si>
  <si>
    <t>Thick Film Resistors - SMD 330ohm 1%</t>
  </si>
  <si>
    <t>51K Ohm SMD 1206 Resistor</t>
  </si>
  <si>
    <t>R58</t>
  </si>
  <si>
    <t>652-CR1206FX-5102ELF</t>
  </si>
  <si>
    <t>CR1206-FX-5102ELF</t>
  </si>
  <si>
    <t>Thick Film Resistors - SMD 51K 1%</t>
  </si>
  <si>
    <t>1.2K Ohm SMD 1206 Resistor</t>
  </si>
  <si>
    <t>R59</t>
  </si>
  <si>
    <t>652-CR1206FX-1201ELF</t>
  </si>
  <si>
    <t>CR1206-FX-1201ELF</t>
  </si>
  <si>
    <t>Thick Film Resistors - SMD 1.2K 1%</t>
  </si>
  <si>
    <t>TestPoint</t>
  </si>
  <si>
    <t>TP1, TP2, TP3, TP4, TP5, TP6, TP7, TP8, TP9, TP10, TP11, TP12, TP13, TP14, TP15, TP16, TP17, TP18</t>
  </si>
  <si>
    <t>A-4662</t>
  </si>
  <si>
    <t>ADT1-1+</t>
  </si>
  <si>
    <t>TR1</t>
  </si>
  <si>
    <t>139-ADT1-1</t>
  </si>
  <si>
    <t>Mini-Circuits</t>
  </si>
  <si>
    <t>Audio Transformers / Signal Transformers RF XFMR / SURF MOUNT /    RoHS</t>
  </si>
  <si>
    <t>ADT2-1T+</t>
  </si>
  <si>
    <t>TR2</t>
  </si>
  <si>
    <t>139-ADT2-1T</t>
  </si>
  <si>
    <t>74CBTLV3253DR in SOIC-16</t>
  </si>
  <si>
    <t>U1, U4</t>
  </si>
  <si>
    <t>595-74CBTLV3253DR</t>
  </si>
  <si>
    <t>296-9132-1-ND</t>
  </si>
  <si>
    <t>PSA-8A+</t>
  </si>
  <si>
    <t>U2</t>
  </si>
  <si>
    <t>139-PSA-8A</t>
  </si>
  <si>
    <t>RF Amplifier ML AMPL / SURF MOUNT /    RoHS</t>
  </si>
  <si>
    <t>U3, U12</t>
  </si>
  <si>
    <t>81-PE4312C-Z</t>
  </si>
  <si>
    <t>PE4312C-Z</t>
  </si>
  <si>
    <t>pSemi</t>
  </si>
  <si>
    <t>Attenuators Green 20 lead 4x4 QFN</t>
  </si>
  <si>
    <t>74LVC1G04DCKR</t>
  </si>
  <si>
    <t>U5, U10, U18</t>
  </si>
  <si>
    <t>595-SN74LVC1G04DCKR</t>
  </si>
  <si>
    <t>595-SN74LVC1G04DBVR</t>
  </si>
  <si>
    <t>SN74LVC1G04DBVR</t>
  </si>
  <si>
    <t>Texas Instruments</t>
  </si>
  <si>
    <t>Inverters Single</t>
  </si>
  <si>
    <t>MC33078</t>
  </si>
  <si>
    <t>595-MC33078DR</t>
  </si>
  <si>
    <t>595-MC33078DGKR</t>
  </si>
  <si>
    <t>MC33078DGKR</t>
  </si>
  <si>
    <t>Operational Amplifiers - Op Amps Dual Hi-Sp Lo-Noise Op Amp</t>
  </si>
  <si>
    <t>LM358B</t>
  </si>
  <si>
    <t>U16</t>
  </si>
  <si>
    <t>595-LM358BIDR</t>
  </si>
  <si>
    <t>MASWSS0179</t>
  </si>
  <si>
    <t>U7, U9, U19, U20</t>
  </si>
  <si>
    <t>937-MASWSS0179-T</t>
  </si>
  <si>
    <t>MASWSS0179TR-3000</t>
  </si>
  <si>
    <t>MACOM</t>
  </si>
  <si>
    <t>RF Switch ICs DC-2.0GHz IL &lt;.5dB@900MHz</t>
  </si>
  <si>
    <t>Si5351A-B-GT</t>
  </si>
  <si>
    <t>U11</t>
  </si>
  <si>
    <t>634-SI5351A-B-GT</t>
  </si>
  <si>
    <t>SI5351A-B-GT</t>
  </si>
  <si>
    <t>Skyworks</t>
  </si>
  <si>
    <t>Clock Generators &amp; Support Products I2C program, any-frequency, any-output, Xtal reference, 3-output LVCMOS clock generator</t>
  </si>
  <si>
    <t>MAR-3SM+</t>
  </si>
  <si>
    <t>U13</t>
  </si>
  <si>
    <t>139-MAR-3SM</t>
  </si>
  <si>
    <t>RF Amplifier ML AMPL / SURF MT /       RoHS</t>
  </si>
  <si>
    <t>LM7805CT</t>
  </si>
  <si>
    <t>U14</t>
  </si>
  <si>
    <t>926-LM7805CT</t>
  </si>
  <si>
    <t>Linear Voltage Regulators 1.5-A, 35-V, linear voltage regulator 3-TO-220 0 to 125</t>
  </si>
  <si>
    <t>LM1117T-3.3</t>
  </si>
  <si>
    <t>U15</t>
  </si>
  <si>
    <t>926-LM1117T-3.3/NOPB</t>
  </si>
  <si>
    <t>LM1117T-3.3/NOPB</t>
  </si>
  <si>
    <t>LDO Voltage Regulators 800MA LDO LINEAR REG</t>
  </si>
  <si>
    <t>LM317LIDR</t>
  </si>
  <si>
    <t>U17</t>
  </si>
  <si>
    <t>595-LM317LIDR</t>
  </si>
  <si>
    <t>863-LM317LZREG</t>
  </si>
  <si>
    <t>LM317LZREG</t>
  </si>
  <si>
    <t>Linear Voltage Regulators POS VLTG REGULATR 100mA ADJUST OUTPUT</t>
  </si>
  <si>
    <t>MCP23017_SO</t>
  </si>
  <si>
    <t>U21</t>
  </si>
  <si>
    <t>579-MCP23017-E/SO</t>
  </si>
  <si>
    <t>MCP23017-E/SO</t>
  </si>
  <si>
    <t>Microchip</t>
  </si>
  <si>
    <t>Interface - I/O Expanders 16bit Input/Output Exp I2C interface</t>
  </si>
  <si>
    <t>HMC434E</t>
  </si>
  <si>
    <t>U22, U23</t>
  </si>
  <si>
    <t>584-HMC434ETR</t>
  </si>
  <si>
    <t>HMC434ETR</t>
  </si>
  <si>
    <t>Analog Devices Inc.</t>
  </si>
  <si>
    <t>Prescaler InGaP HBT Divide-by-8 SMT, DC - 8 GHz</t>
  </si>
  <si>
    <t>ECS-TX053-S3</t>
  </si>
  <si>
    <t>Y1</t>
  </si>
  <si>
    <t>520-TXO53S333250BNTR</t>
  </si>
  <si>
    <t>520-TXO53S333400BNTR</t>
  </si>
  <si>
    <t>ECS-TXO53-S3-33-400-BN-TR</t>
  </si>
  <si>
    <t>ECS</t>
  </si>
  <si>
    <t>TCXO Oscillators 40.000 MHz 3.3V CMOS TCXO +/-280 ppb -40 - +85C 5x3.2 mm</t>
  </si>
  <si>
    <t>25MHz</t>
  </si>
  <si>
    <t>Y2</t>
  </si>
  <si>
    <t>520-250-18-5PX-GM-TR</t>
  </si>
  <si>
    <t>644-1041-1-ND</t>
  </si>
  <si>
    <t>ECS-250-18-5PX-GM-TR</t>
  </si>
  <si>
    <t>Crystals 25.000 MHz 18 pF CSM-7X +/-30/30 ppm -20 - +70C RoHS</t>
  </si>
  <si>
    <t>Shorting Jumper for IDC pins</t>
  </si>
  <si>
    <t>-</t>
  </si>
  <si>
    <t>A-1324</t>
  </si>
  <si>
    <t>C6, C7, C13, C16, C18, C20, C22, C23, C25, C26, C27, C30, C31, C40, C43, C45, C47, C52, C53, C55, C56, C58, C59, C61, C62, C63, C64, C65, C68, C70, C72, C73</t>
  </si>
  <si>
    <t>L1, L2, L3, L5, L6, L8, L9, L107</t>
  </si>
  <si>
    <t>R7, R9, R12, R20, R21, R23, R30, R39, R44, R47</t>
  </si>
  <si>
    <t>R26, R34, R50, R52</t>
  </si>
  <si>
    <t>652-CR1206FX-3300EL</t>
  </si>
  <si>
    <t>74LVC1G04</t>
  </si>
  <si>
    <t>U5, U10</t>
  </si>
  <si>
    <t>U6, U8, U106, U107</t>
  </si>
  <si>
    <t>U7, U9</t>
  </si>
  <si>
    <t>C49</t>
  </si>
  <si>
    <t>L7</t>
  </si>
  <si>
    <t>C74, C75, C77, C79, C83, C84</t>
  </si>
  <si>
    <t>U18</t>
  </si>
  <si>
    <t>U19, U20</t>
  </si>
  <si>
    <t>C80</t>
  </si>
  <si>
    <t>R49, R51, R60, R61, R62, R63</t>
  </si>
  <si>
    <t>C66</t>
  </si>
  <si>
    <t>R53, R55</t>
  </si>
  <si>
    <t>U12</t>
  </si>
  <si>
    <t>C29</t>
  </si>
  <si>
    <t>R24, R28</t>
  </si>
  <si>
    <t>U3</t>
  </si>
  <si>
    <t>PE4312 (or DAT-31R5A-PP+)</t>
  </si>
  <si>
    <t>J1</t>
  </si>
  <si>
    <t>C4, C10, C17, C28</t>
  </si>
  <si>
    <t>L1, L2, L3, L6, L107</t>
  </si>
  <si>
    <t>U1</t>
  </si>
  <si>
    <t>R7, R9, R12, R20, R21, R23</t>
  </si>
  <si>
    <t>TP1, TP2, TP3, TP4, TP5, TP6, TP15, TP16, TP17, TP18</t>
  </si>
  <si>
    <t>C1, C3, C11, C12, C14, C67, C71</t>
  </si>
  <si>
    <t>R4, R8, R16, R22</t>
  </si>
  <si>
    <t>L4</t>
  </si>
  <si>
    <t>C6, C7, C13, C16, C18, C20, C22, C23, C25, C26, C27,  C52, C68, C70, C72, C73</t>
  </si>
  <si>
    <t>J2</t>
  </si>
  <si>
    <t>U5</t>
  </si>
  <si>
    <t>JP4</t>
  </si>
  <si>
    <t>Calibration Enable - IDC 1x2</t>
  </si>
  <si>
    <t>IQ_Out, 1/8" Stereo Jack</t>
  </si>
  <si>
    <t>RF_IN, SMA Female</t>
  </si>
  <si>
    <t>Built as RX #2 Base Bd</t>
  </si>
  <si>
    <t>50-ECS-TXO53-S3-33-250-BN-TRCT-ND - Cut Tape (CT)</t>
  </si>
  <si>
    <r>
      <t xml:space="preserve">R48, </t>
    </r>
    <r>
      <rPr>
        <b/>
        <sz val="11"/>
        <color rgb="FFFF0000"/>
        <rFont val="Calibri"/>
        <family val="2"/>
      </rPr>
      <t>R73</t>
    </r>
  </si>
  <si>
    <t>NOTE:  R73 is stacked on top of C73</t>
  </si>
  <si>
    <t>490-HSE-B20250-040H</t>
  </si>
  <si>
    <t>Heatsink for U14</t>
  </si>
  <si>
    <t>For U14</t>
  </si>
  <si>
    <t>C5, C21</t>
  </si>
  <si>
    <t>C8, C19</t>
  </si>
  <si>
    <t>105pF 50V SMD 1206 Capacitor</t>
  </si>
  <si>
    <t>180pF 50V SMD 1206 Capacitor</t>
  </si>
  <si>
    <t>791-1206B181K160CT</t>
  </si>
  <si>
    <t>581-12065C101KAT2A</t>
  </si>
  <si>
    <t>10uH 20% SMD 2424 Inductor</t>
  </si>
  <si>
    <t>R35, R37, R40, R42</t>
  </si>
  <si>
    <t>70-IFSC2020DER100M01</t>
  </si>
  <si>
    <t>490-10814-1-ND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</si>
</sst>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11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6" fillId="0" borderId="0" xfId="1" applyBorder="1" applyProtection="1"/>
    <xf numFmtId="0" fontId="0" fillId="0" borderId="1" xfId="0" applyBorder="1" applyAlignment="1">
      <alignment horizontal="center"/>
    </xf>
    <xf numFmtId="164" fontId="6" fillId="0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6" fillId="0" borderId="0" xfId="1" applyBorder="1" applyAlignment="1" applyProtection="1">
      <alignment horizontal="center"/>
    </xf>
    <xf numFmtId="164" fontId="6" fillId="0" borderId="2" xfId="1" applyBorder="1" applyProtection="1"/>
    <xf numFmtId="164" fontId="0" fillId="0" borderId="0" xfId="0" applyNumberFormat="1"/>
    <xf numFmtId="164" fontId="0" fillId="0" borderId="2" xfId="0" applyNumberFormat="1" applyBorder="1"/>
    <xf numFmtId="164" fontId="6" fillId="0" borderId="0" xfId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6" fillId="2" borderId="0" xfId="1" applyFill="1" applyBorder="1" applyProtection="1"/>
    <xf numFmtId="0" fontId="5" fillId="2" borderId="0" xfId="0" applyFont="1" applyFill="1"/>
    <xf numFmtId="0" fontId="0" fillId="2" borderId="2" xfId="0" applyFill="1" applyBorder="1" applyAlignment="1">
      <alignment horizontal="center"/>
    </xf>
    <xf numFmtId="164" fontId="6" fillId="2" borderId="2" xfId="1" applyFill="1" applyBorder="1" applyProtection="1"/>
    <xf numFmtId="164" fontId="0" fillId="2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G11" sqref="G11"/>
    </sheetView>
  </sheetViews>
  <sheetFormatPr defaultColWidth="8.54296875" defaultRowHeight="14.5" x14ac:dyDescent="0.35"/>
  <cols>
    <col min="1" max="1" width="19.453125" customWidth="1"/>
    <col min="2" max="2" width="20.1796875" customWidth="1"/>
    <col min="3" max="3" width="3.26953125" customWidth="1"/>
    <col min="4" max="4" width="14" customWidth="1"/>
    <col min="5" max="5" width="14.6328125" customWidth="1"/>
  </cols>
  <sheetData>
    <row r="1" spans="1:5" ht="26" x14ac:dyDescent="0.6">
      <c r="A1" s="1" t="s">
        <v>0</v>
      </c>
    </row>
    <row r="2" spans="1:5" ht="26" x14ac:dyDescent="0.6">
      <c r="A2" s="1"/>
    </row>
    <row r="3" spans="1:5" ht="18.5" x14ac:dyDescent="0.45">
      <c r="A3" s="2" t="s">
        <v>1</v>
      </c>
      <c r="B3" s="2" t="s">
        <v>2</v>
      </c>
      <c r="C3" s="3"/>
      <c r="D3" s="2" t="s">
        <v>3</v>
      </c>
      <c r="E3" s="2" t="s">
        <v>4</v>
      </c>
    </row>
    <row r="5" spans="1:5" x14ac:dyDescent="0.35">
      <c r="A5" s="4">
        <v>1</v>
      </c>
      <c r="B5" t="s">
        <v>5</v>
      </c>
      <c r="D5" s="4">
        <f>'Base RF Board'!A55</f>
        <v>192</v>
      </c>
      <c r="E5" s="5">
        <f>'Base RF Board'!H55</f>
        <v>59.249000000000009</v>
      </c>
    </row>
    <row r="6" spans="1:5" x14ac:dyDescent="0.35">
      <c r="A6" s="4">
        <v>2</v>
      </c>
      <c r="B6" t="s">
        <v>6</v>
      </c>
      <c r="D6" s="4">
        <f>'TCXO Option'!A5</f>
        <v>3</v>
      </c>
      <c r="E6" s="5">
        <f>'TCXO Option'!H5</f>
        <v>10.049999999999999</v>
      </c>
    </row>
    <row r="7" spans="1:5" x14ac:dyDescent="0.35">
      <c r="A7" s="4">
        <v>3</v>
      </c>
      <c r="B7" t="s">
        <v>7</v>
      </c>
      <c r="D7" s="4">
        <f>'I2C Control'!A5</f>
        <v>8</v>
      </c>
      <c r="E7" s="5">
        <f>'I2C Control'!H5</f>
        <v>2.0700000000000003</v>
      </c>
    </row>
    <row r="8" spans="1:5" x14ac:dyDescent="0.35">
      <c r="A8" s="4">
        <v>4</v>
      </c>
      <c r="B8" t="s">
        <v>8</v>
      </c>
      <c r="D8" s="4">
        <f>'TX Gain Control'!A5</f>
        <v>4</v>
      </c>
      <c r="E8" s="5">
        <f>'TX Gain Control'!H5</f>
        <v>5.41</v>
      </c>
    </row>
    <row r="9" spans="1:5" x14ac:dyDescent="0.35">
      <c r="A9" s="4">
        <v>5</v>
      </c>
      <c r="B9" t="s">
        <v>9</v>
      </c>
      <c r="D9" s="4">
        <f>'RX Gain Control'!A5</f>
        <v>4</v>
      </c>
      <c r="E9" s="5">
        <f>'RX Gain Control'!H5</f>
        <v>5.41</v>
      </c>
    </row>
    <row r="10" spans="1:5" x14ac:dyDescent="0.35">
      <c r="A10" s="4">
        <v>6</v>
      </c>
      <c r="B10" t="s">
        <v>10</v>
      </c>
      <c r="D10" s="4">
        <v>15</v>
      </c>
      <c r="E10" s="5">
        <v>28.21</v>
      </c>
    </row>
    <row r="11" spans="1:5" x14ac:dyDescent="0.35">
      <c r="D11" s="6">
        <f>SUM(D5:D10)</f>
        <v>226</v>
      </c>
      <c r="E11" s="7">
        <f>SUM(E5:E10)</f>
        <v>110.399</v>
      </c>
    </row>
    <row r="13" spans="1:5" x14ac:dyDescent="0.35">
      <c r="A13" s="4">
        <v>7</v>
      </c>
      <c r="B13" t="s">
        <v>339</v>
      </c>
      <c r="D13" s="4">
        <f>'Board As Second RX'!A37</f>
        <v>105</v>
      </c>
      <c r="E13" s="20">
        <f>'Board As Second RX'!H37</f>
        <v>40.028999999999996</v>
      </c>
    </row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62"/>
  <sheetViews>
    <sheetView tabSelected="1" topLeftCell="A17" zoomScaleNormal="100" workbookViewId="0">
      <selection activeCell="E22" sqref="E2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style="4" customWidth="1"/>
    <col min="8" max="8" width="9.7265625" style="4" customWidth="1"/>
    <col min="9" max="9" width="22.08984375" hidden="1" customWidth="1"/>
    <col min="10" max="11" width="24.6328125" hidden="1" customWidth="1"/>
    <col min="12" max="12" width="108.90625" hidden="1" customWidth="1"/>
  </cols>
  <sheetData>
    <row r="1" spans="1:12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12</v>
      </c>
    </row>
    <row r="2" spans="1:12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  <c r="I2" t="s">
        <v>24</v>
      </c>
      <c r="J2" t="s">
        <v>25</v>
      </c>
      <c r="K2" t="s">
        <v>26</v>
      </c>
      <c r="L2" t="s">
        <v>27</v>
      </c>
    </row>
    <row r="3" spans="1:12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  <c r="I3" t="s">
        <v>30</v>
      </c>
      <c r="J3" t="s">
        <v>31</v>
      </c>
      <c r="K3" t="s">
        <v>32</v>
      </c>
      <c r="L3" t="s">
        <v>33</v>
      </c>
    </row>
    <row r="4" spans="1:12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  <c r="I4" t="s">
        <v>36</v>
      </c>
      <c r="J4" t="s">
        <v>37</v>
      </c>
      <c r="K4" t="s">
        <v>26</v>
      </c>
      <c r="L4" t="s">
        <v>38</v>
      </c>
    </row>
    <row r="5" spans="1:12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  <c r="I5" t="s">
        <v>39</v>
      </c>
      <c r="J5" t="s">
        <v>40</v>
      </c>
      <c r="K5" t="s">
        <v>26</v>
      </c>
      <c r="L5" t="s">
        <v>41</v>
      </c>
    </row>
    <row r="6" spans="1:12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12" ht="58" x14ac:dyDescent="0.35">
      <c r="A7" s="4">
        <v>42</v>
      </c>
      <c r="B7" t="s">
        <v>42</v>
      </c>
      <c r="C7" s="8" t="s">
        <v>43</v>
      </c>
      <c r="D7" t="s">
        <v>44</v>
      </c>
      <c r="G7" s="11">
        <v>5.3999999999999999E-2</v>
      </c>
      <c r="H7" s="11">
        <f t="shared" si="0"/>
        <v>2.2679999999999998</v>
      </c>
      <c r="I7" t="s">
        <v>45</v>
      </c>
      <c r="J7" t="s">
        <v>44</v>
      </c>
      <c r="K7" t="s">
        <v>26</v>
      </c>
      <c r="L7" t="s">
        <v>46</v>
      </c>
    </row>
    <row r="8" spans="1:12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  <c r="I8" t="s">
        <v>49</v>
      </c>
      <c r="J8" t="s">
        <v>50</v>
      </c>
      <c r="K8" t="s">
        <v>26</v>
      </c>
      <c r="L8" t="s">
        <v>51</v>
      </c>
    </row>
    <row r="9" spans="1:12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  <c r="I9" t="s">
        <v>55</v>
      </c>
      <c r="J9" t="s">
        <v>56</v>
      </c>
      <c r="K9" t="s">
        <v>57</v>
      </c>
      <c r="L9" t="s">
        <v>58</v>
      </c>
    </row>
    <row r="10" spans="1:12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  <c r="I10" t="s">
        <v>62</v>
      </c>
      <c r="J10" t="s">
        <v>63</v>
      </c>
      <c r="K10" t="s">
        <v>64</v>
      </c>
      <c r="L10" t="s">
        <v>65</v>
      </c>
    </row>
    <row r="11" spans="1:12" x14ac:dyDescent="0.35">
      <c r="A11" s="4">
        <v>4</v>
      </c>
      <c r="B11" t="s">
        <v>66</v>
      </c>
      <c r="C11" s="8" t="s">
        <v>67</v>
      </c>
      <c r="D11" t="s">
        <v>68</v>
      </c>
      <c r="G11" s="11">
        <v>0.12</v>
      </c>
      <c r="H11" s="11">
        <f t="shared" si="0"/>
        <v>0.48</v>
      </c>
      <c r="I11" t="s">
        <v>68</v>
      </c>
      <c r="J11" t="s">
        <v>69</v>
      </c>
      <c r="K11" t="s">
        <v>26</v>
      </c>
      <c r="L11" t="s">
        <v>70</v>
      </c>
    </row>
    <row r="12" spans="1:12" x14ac:dyDescent="0.35">
      <c r="A12" s="4">
        <v>2</v>
      </c>
      <c r="B12" t="s">
        <v>71</v>
      </c>
      <c r="C12" s="8" t="s">
        <v>72</v>
      </c>
      <c r="D12" t="s">
        <v>73</v>
      </c>
      <c r="G12" s="11">
        <v>1.41</v>
      </c>
      <c r="H12" s="11">
        <f t="shared" si="0"/>
        <v>2.82</v>
      </c>
      <c r="I12" t="s">
        <v>73</v>
      </c>
      <c r="J12" t="s">
        <v>74</v>
      </c>
      <c r="K12" t="s">
        <v>75</v>
      </c>
      <c r="L12" t="s">
        <v>76</v>
      </c>
    </row>
    <row r="13" spans="1:12" x14ac:dyDescent="0.35">
      <c r="A13" s="4">
        <v>2</v>
      </c>
      <c r="B13" t="s">
        <v>77</v>
      </c>
      <c r="C13" s="8" t="s">
        <v>78</v>
      </c>
      <c r="D13" t="s">
        <v>79</v>
      </c>
      <c r="E13" t="s">
        <v>80</v>
      </c>
      <c r="G13" s="11">
        <v>3.35</v>
      </c>
      <c r="H13" s="11">
        <f t="shared" si="0"/>
        <v>6.7</v>
      </c>
      <c r="I13" t="s">
        <v>81</v>
      </c>
      <c r="J13" t="s">
        <v>82</v>
      </c>
      <c r="K13" t="s">
        <v>83</v>
      </c>
      <c r="L13" t="s">
        <v>84</v>
      </c>
    </row>
    <row r="14" spans="1:12" x14ac:dyDescent="0.35">
      <c r="A14" s="4">
        <v>1</v>
      </c>
      <c r="B14" t="s">
        <v>85</v>
      </c>
      <c r="C14" s="8" t="s">
        <v>86</v>
      </c>
      <c r="F14" t="s">
        <v>87</v>
      </c>
      <c r="G14" s="11">
        <v>0.14000000000000001</v>
      </c>
      <c r="H14" s="11">
        <f t="shared" si="0"/>
        <v>0.14000000000000001</v>
      </c>
    </row>
    <row r="15" spans="1:12" x14ac:dyDescent="0.35">
      <c r="A15" s="4">
        <v>1</v>
      </c>
      <c r="B15" t="s">
        <v>88</v>
      </c>
      <c r="C15" s="8" t="s">
        <v>89</v>
      </c>
      <c r="D15" t="s">
        <v>90</v>
      </c>
      <c r="G15" s="11">
        <v>1.1200000000000001</v>
      </c>
      <c r="H15" s="11">
        <f t="shared" si="0"/>
        <v>1.1200000000000001</v>
      </c>
      <c r="I15" t="s">
        <v>90</v>
      </c>
      <c r="J15" t="s">
        <v>91</v>
      </c>
      <c r="K15" t="s">
        <v>92</v>
      </c>
      <c r="L15" t="s">
        <v>93</v>
      </c>
    </row>
    <row r="16" spans="1:12" x14ac:dyDescent="0.35">
      <c r="A16" s="4">
        <v>1</v>
      </c>
      <c r="B16" t="s">
        <v>336</v>
      </c>
      <c r="C16" s="8" t="s">
        <v>335</v>
      </c>
      <c r="F16" t="s">
        <v>96</v>
      </c>
      <c r="G16" s="11">
        <v>0.02</v>
      </c>
      <c r="H16" s="11">
        <f t="shared" si="0"/>
        <v>0.02</v>
      </c>
    </row>
    <row r="17" spans="1:12" x14ac:dyDescent="0.35">
      <c r="A17" s="4">
        <v>2</v>
      </c>
      <c r="B17" t="s">
        <v>94</v>
      </c>
      <c r="C17" s="8" t="s">
        <v>95</v>
      </c>
      <c r="F17" t="s">
        <v>96</v>
      </c>
      <c r="G17" s="11">
        <v>0.02</v>
      </c>
      <c r="H17" s="11">
        <f t="shared" si="0"/>
        <v>0.04</v>
      </c>
    </row>
    <row r="18" spans="1:12" x14ac:dyDescent="0.35">
      <c r="A18" s="4">
        <v>2</v>
      </c>
      <c r="B18" t="s">
        <v>97</v>
      </c>
      <c r="C18" s="8" t="s">
        <v>98</v>
      </c>
      <c r="F18" t="s">
        <v>96</v>
      </c>
      <c r="G18" s="11">
        <v>0.02</v>
      </c>
      <c r="H18" s="11">
        <f t="shared" si="0"/>
        <v>0.04</v>
      </c>
    </row>
    <row r="19" spans="1:12" x14ac:dyDescent="0.35">
      <c r="A19" s="4">
        <v>9</v>
      </c>
      <c r="B19" t="s">
        <v>99</v>
      </c>
      <c r="C19" s="8" t="s">
        <v>100</v>
      </c>
      <c r="D19" t="s">
        <v>101</v>
      </c>
      <c r="G19" s="11">
        <v>0.14000000000000001</v>
      </c>
      <c r="H19" s="11">
        <f t="shared" si="0"/>
        <v>1.2600000000000002</v>
      </c>
      <c r="I19" t="s">
        <v>101</v>
      </c>
      <c r="J19" t="s">
        <v>102</v>
      </c>
      <c r="K19" t="s">
        <v>103</v>
      </c>
      <c r="L19" t="s">
        <v>104</v>
      </c>
    </row>
    <row r="20" spans="1:12" x14ac:dyDescent="0.35">
      <c r="A20" s="4">
        <v>2</v>
      </c>
      <c r="B20" t="s">
        <v>105</v>
      </c>
      <c r="C20" s="8" t="s">
        <v>106</v>
      </c>
      <c r="D20" t="s">
        <v>107</v>
      </c>
      <c r="G20" s="11">
        <v>0.35</v>
      </c>
      <c r="H20" s="11">
        <f t="shared" si="0"/>
        <v>0.7</v>
      </c>
      <c r="I20" t="s">
        <v>107</v>
      </c>
      <c r="J20" t="s">
        <v>108</v>
      </c>
      <c r="K20" t="s">
        <v>109</v>
      </c>
      <c r="L20" t="s">
        <v>110</v>
      </c>
    </row>
    <row r="21" spans="1:12" x14ac:dyDescent="0.35">
      <c r="A21" s="4">
        <v>3</v>
      </c>
      <c r="B21" t="s">
        <v>352</v>
      </c>
      <c r="C21" s="8" t="s">
        <v>111</v>
      </c>
      <c r="D21" t="s">
        <v>354</v>
      </c>
      <c r="E21" t="s">
        <v>355</v>
      </c>
      <c r="G21" s="11">
        <v>0.47</v>
      </c>
      <c r="H21" s="11">
        <f t="shared" si="0"/>
        <v>1.41</v>
      </c>
      <c r="I21" t="s">
        <v>112</v>
      </c>
      <c r="J21" t="s">
        <v>113</v>
      </c>
      <c r="K21" t="s">
        <v>109</v>
      </c>
      <c r="L21" t="s">
        <v>114</v>
      </c>
    </row>
    <row r="22" spans="1:12" x14ac:dyDescent="0.35">
      <c r="A22" s="4">
        <v>1</v>
      </c>
      <c r="B22" t="s">
        <v>115</v>
      </c>
      <c r="C22" s="8" t="s">
        <v>116</v>
      </c>
      <c r="D22" t="s">
        <v>117</v>
      </c>
      <c r="G22" s="11">
        <v>0.37</v>
      </c>
      <c r="H22" s="11">
        <f t="shared" si="0"/>
        <v>0.37</v>
      </c>
      <c r="I22" t="s">
        <v>117</v>
      </c>
      <c r="J22" t="s">
        <v>118</v>
      </c>
      <c r="K22" t="s">
        <v>119</v>
      </c>
      <c r="L22" t="s">
        <v>120</v>
      </c>
    </row>
    <row r="23" spans="1:12" x14ac:dyDescent="0.35">
      <c r="A23" s="4">
        <v>2</v>
      </c>
      <c r="B23" t="s">
        <v>121</v>
      </c>
      <c r="C23" s="8" t="s">
        <v>122</v>
      </c>
      <c r="D23" t="s">
        <v>123</v>
      </c>
      <c r="G23" s="11">
        <v>0.59</v>
      </c>
      <c r="H23" s="11">
        <f t="shared" si="0"/>
        <v>1.18</v>
      </c>
      <c r="I23" t="s">
        <v>123</v>
      </c>
      <c r="J23" t="s">
        <v>124</v>
      </c>
      <c r="K23" t="s">
        <v>64</v>
      </c>
      <c r="L23" t="s">
        <v>125</v>
      </c>
    </row>
    <row r="24" spans="1:12" x14ac:dyDescent="0.35">
      <c r="A24" s="4">
        <v>8</v>
      </c>
      <c r="B24" t="s">
        <v>126</v>
      </c>
      <c r="C24" s="8" t="s">
        <v>127</v>
      </c>
      <c r="D24" t="s">
        <v>128</v>
      </c>
      <c r="G24" s="11">
        <v>0.1</v>
      </c>
      <c r="H24" s="11">
        <f t="shared" si="0"/>
        <v>0.8</v>
      </c>
      <c r="I24" t="s">
        <v>128</v>
      </c>
      <c r="J24" t="s">
        <v>129</v>
      </c>
      <c r="K24" t="s">
        <v>130</v>
      </c>
      <c r="L24" t="s">
        <v>131</v>
      </c>
    </row>
    <row r="25" spans="1:12" x14ac:dyDescent="0.35">
      <c r="A25" s="4">
        <v>5</v>
      </c>
      <c r="B25" t="s">
        <v>132</v>
      </c>
      <c r="C25" s="8" t="s">
        <v>133</v>
      </c>
      <c r="D25" t="s">
        <v>134</v>
      </c>
      <c r="G25" s="11">
        <v>0.1</v>
      </c>
      <c r="H25" s="11">
        <f t="shared" si="0"/>
        <v>0.5</v>
      </c>
      <c r="I25" t="s">
        <v>134</v>
      </c>
      <c r="J25" t="s">
        <v>135</v>
      </c>
      <c r="K25" t="s">
        <v>130</v>
      </c>
      <c r="L25" t="s">
        <v>136</v>
      </c>
    </row>
    <row r="26" spans="1:12" ht="29" x14ac:dyDescent="0.35">
      <c r="A26" s="4">
        <v>14</v>
      </c>
      <c r="B26" t="s">
        <v>137</v>
      </c>
      <c r="C26" s="8" t="s">
        <v>138</v>
      </c>
      <c r="D26" t="s">
        <v>139</v>
      </c>
      <c r="G26" s="11">
        <v>1.7000000000000001E-2</v>
      </c>
      <c r="H26" s="11">
        <f t="shared" si="0"/>
        <v>0.23800000000000002</v>
      </c>
      <c r="I26" t="s">
        <v>139</v>
      </c>
      <c r="J26" t="s">
        <v>140</v>
      </c>
      <c r="K26" t="s">
        <v>130</v>
      </c>
      <c r="L26" t="s">
        <v>141</v>
      </c>
    </row>
    <row r="27" spans="1:12" x14ac:dyDescent="0.35">
      <c r="A27" s="4">
        <v>1</v>
      </c>
      <c r="B27" t="s">
        <v>142</v>
      </c>
      <c r="C27" s="8" t="s">
        <v>143</v>
      </c>
      <c r="D27" t="s">
        <v>144</v>
      </c>
      <c r="G27" s="11">
        <v>0.1</v>
      </c>
      <c r="H27" s="11">
        <f t="shared" si="0"/>
        <v>0.1</v>
      </c>
      <c r="I27" t="s">
        <v>144</v>
      </c>
      <c r="J27" t="s">
        <v>145</v>
      </c>
      <c r="K27" t="s">
        <v>146</v>
      </c>
      <c r="L27" t="s">
        <v>147</v>
      </c>
    </row>
    <row r="28" spans="1:12" x14ac:dyDescent="0.35">
      <c r="A28" s="4">
        <v>2</v>
      </c>
      <c r="B28" t="s">
        <v>148</v>
      </c>
      <c r="C28" s="8" t="s">
        <v>149</v>
      </c>
      <c r="D28" t="s">
        <v>150</v>
      </c>
      <c r="G28" s="11">
        <v>0.1</v>
      </c>
      <c r="H28" s="11">
        <f t="shared" si="0"/>
        <v>0.2</v>
      </c>
      <c r="I28" t="s">
        <v>150</v>
      </c>
      <c r="J28" t="s">
        <v>151</v>
      </c>
      <c r="K28" t="s">
        <v>130</v>
      </c>
      <c r="L28" t="s">
        <v>152</v>
      </c>
    </row>
    <row r="29" spans="1:12" x14ac:dyDescent="0.35">
      <c r="A29" s="4">
        <v>6</v>
      </c>
      <c r="B29" t="s">
        <v>153</v>
      </c>
      <c r="C29" s="8" t="s">
        <v>154</v>
      </c>
      <c r="D29" t="s">
        <v>155</v>
      </c>
      <c r="G29" s="11">
        <v>0.1</v>
      </c>
      <c r="H29" s="11">
        <f t="shared" si="0"/>
        <v>0.60000000000000009</v>
      </c>
      <c r="I29" t="s">
        <v>155</v>
      </c>
      <c r="J29" t="s">
        <v>156</v>
      </c>
      <c r="K29" t="s">
        <v>130</v>
      </c>
      <c r="L29" t="s">
        <v>157</v>
      </c>
    </row>
    <row r="30" spans="1:12" x14ac:dyDescent="0.35">
      <c r="A30" s="4">
        <v>10</v>
      </c>
      <c r="B30" t="s">
        <v>158</v>
      </c>
      <c r="C30" s="8" t="s">
        <v>159</v>
      </c>
      <c r="D30" t="s">
        <v>160</v>
      </c>
      <c r="G30" s="11">
        <v>3.5999999999999997E-2</v>
      </c>
      <c r="H30" s="11">
        <f t="shared" si="0"/>
        <v>0.36</v>
      </c>
      <c r="I30" t="s">
        <v>160</v>
      </c>
      <c r="J30" t="s">
        <v>161</v>
      </c>
      <c r="K30" t="s">
        <v>146</v>
      </c>
      <c r="L30" t="s">
        <v>162</v>
      </c>
    </row>
    <row r="31" spans="1:12" x14ac:dyDescent="0.35">
      <c r="A31" s="4">
        <v>4</v>
      </c>
      <c r="B31" t="s">
        <v>163</v>
      </c>
      <c r="C31" s="8" t="s">
        <v>164</v>
      </c>
      <c r="D31" s="12" t="s">
        <v>165</v>
      </c>
      <c r="G31" s="11">
        <v>0.1</v>
      </c>
      <c r="H31" s="11">
        <f t="shared" si="0"/>
        <v>0.4</v>
      </c>
      <c r="I31" t="s">
        <v>165</v>
      </c>
      <c r="J31" t="s">
        <v>166</v>
      </c>
      <c r="K31" t="s">
        <v>146</v>
      </c>
      <c r="L31" t="s">
        <v>167</v>
      </c>
    </row>
    <row r="32" spans="1:12" x14ac:dyDescent="0.35">
      <c r="A32" s="4">
        <v>2</v>
      </c>
      <c r="B32" t="s">
        <v>168</v>
      </c>
      <c r="C32" s="8" t="s">
        <v>169</v>
      </c>
      <c r="D32" t="s">
        <v>170</v>
      </c>
      <c r="G32" s="11">
        <v>0.1</v>
      </c>
      <c r="H32" s="11">
        <f t="shared" si="0"/>
        <v>0.2</v>
      </c>
      <c r="I32" t="s">
        <v>170</v>
      </c>
      <c r="J32" t="s">
        <v>171</v>
      </c>
      <c r="K32" t="s">
        <v>130</v>
      </c>
      <c r="L32" t="s">
        <v>172</v>
      </c>
    </row>
    <row r="33" spans="1:12" x14ac:dyDescent="0.35">
      <c r="A33" s="4">
        <v>4</v>
      </c>
      <c r="B33" t="s">
        <v>173</v>
      </c>
      <c r="C33" s="8" t="s">
        <v>353</v>
      </c>
      <c r="D33" t="s">
        <v>175</v>
      </c>
      <c r="G33" s="11">
        <v>0.1</v>
      </c>
      <c r="H33" s="11">
        <f t="shared" si="0"/>
        <v>0.4</v>
      </c>
      <c r="I33" t="s">
        <v>175</v>
      </c>
      <c r="J33" t="s">
        <v>176</v>
      </c>
      <c r="K33" t="s">
        <v>146</v>
      </c>
      <c r="L33" t="s">
        <v>177</v>
      </c>
    </row>
    <row r="34" spans="1:12" x14ac:dyDescent="0.35">
      <c r="A34" s="4">
        <v>2</v>
      </c>
      <c r="B34" t="s">
        <v>178</v>
      </c>
      <c r="C34" s="8" t="s">
        <v>341</v>
      </c>
      <c r="D34" t="s">
        <v>179</v>
      </c>
      <c r="G34" s="11">
        <v>0.1</v>
      </c>
      <c r="H34" s="11">
        <f t="shared" si="0"/>
        <v>0.2</v>
      </c>
      <c r="I34" t="s">
        <v>179</v>
      </c>
      <c r="J34" t="s">
        <v>180</v>
      </c>
      <c r="K34" t="s">
        <v>146</v>
      </c>
      <c r="L34" t="s">
        <v>181</v>
      </c>
    </row>
    <row r="35" spans="1:12" x14ac:dyDescent="0.35">
      <c r="A35" s="4">
        <v>1</v>
      </c>
      <c r="B35" t="s">
        <v>182</v>
      </c>
      <c r="C35" s="8" t="s">
        <v>183</v>
      </c>
      <c r="D35" t="s">
        <v>184</v>
      </c>
      <c r="G35" s="11">
        <v>0.1</v>
      </c>
      <c r="H35" s="11">
        <f t="shared" ref="H35:H59" si="1">G35*A35</f>
        <v>0.1</v>
      </c>
      <c r="I35" t="s">
        <v>184</v>
      </c>
      <c r="J35" t="s">
        <v>185</v>
      </c>
      <c r="K35" t="s">
        <v>130</v>
      </c>
      <c r="L35" t="s">
        <v>186</v>
      </c>
    </row>
    <row r="36" spans="1:12" x14ac:dyDescent="0.35">
      <c r="A36" s="4">
        <v>1</v>
      </c>
      <c r="B36" t="s">
        <v>187</v>
      </c>
      <c r="C36" s="8" t="s">
        <v>188</v>
      </c>
      <c r="D36" t="s">
        <v>189</v>
      </c>
      <c r="G36" s="11">
        <v>0.1</v>
      </c>
      <c r="H36" s="11">
        <f t="shared" si="1"/>
        <v>0.1</v>
      </c>
      <c r="I36" t="s">
        <v>189</v>
      </c>
      <c r="J36" t="s">
        <v>190</v>
      </c>
      <c r="K36" t="s">
        <v>130</v>
      </c>
      <c r="L36" t="s">
        <v>191</v>
      </c>
    </row>
    <row r="37" spans="1:12" x14ac:dyDescent="0.35">
      <c r="A37" s="4">
        <v>1</v>
      </c>
      <c r="B37" t="s">
        <v>192</v>
      </c>
      <c r="C37" s="8" t="s">
        <v>193</v>
      </c>
      <c r="D37" t="s">
        <v>194</v>
      </c>
      <c r="G37" s="11">
        <v>0.1</v>
      </c>
      <c r="H37" s="11">
        <f t="shared" si="1"/>
        <v>0.1</v>
      </c>
      <c r="I37" t="s">
        <v>194</v>
      </c>
      <c r="J37" t="s">
        <v>195</v>
      </c>
      <c r="K37" t="s">
        <v>130</v>
      </c>
      <c r="L37" t="s">
        <v>196</v>
      </c>
    </row>
    <row r="38" spans="1:12" x14ac:dyDescent="0.35">
      <c r="A38" s="4">
        <v>1</v>
      </c>
      <c r="B38" t="s">
        <v>197</v>
      </c>
      <c r="C38" s="8" t="s">
        <v>198</v>
      </c>
      <c r="D38" t="s">
        <v>199</v>
      </c>
      <c r="G38" s="11">
        <v>0.1</v>
      </c>
      <c r="H38" s="11">
        <f t="shared" si="1"/>
        <v>0.1</v>
      </c>
      <c r="I38" t="s">
        <v>199</v>
      </c>
      <c r="J38" t="s">
        <v>200</v>
      </c>
      <c r="K38" t="s">
        <v>130</v>
      </c>
      <c r="L38" t="s">
        <v>201</v>
      </c>
    </row>
    <row r="39" spans="1:12" ht="29" x14ac:dyDescent="0.35">
      <c r="A39" s="4">
        <v>18</v>
      </c>
      <c r="B39" t="s">
        <v>202</v>
      </c>
      <c r="C39" s="8" t="s">
        <v>203</v>
      </c>
      <c r="F39" t="s">
        <v>204</v>
      </c>
      <c r="G39" s="11">
        <v>2.8000000000000001E-2</v>
      </c>
      <c r="H39" s="11">
        <f t="shared" si="1"/>
        <v>0.504</v>
      </c>
    </row>
    <row r="40" spans="1:12" x14ac:dyDescent="0.35">
      <c r="A40" s="4">
        <v>1</v>
      </c>
      <c r="B40" t="s">
        <v>205</v>
      </c>
      <c r="C40" s="8" t="s">
        <v>206</v>
      </c>
      <c r="D40" t="s">
        <v>207</v>
      </c>
      <c r="G40" s="11">
        <v>4.0199999999999996</v>
      </c>
      <c r="H40" s="11">
        <f t="shared" si="1"/>
        <v>4.0199999999999996</v>
      </c>
      <c r="I40" t="s">
        <v>207</v>
      </c>
      <c r="J40" t="s">
        <v>205</v>
      </c>
      <c r="K40" t="s">
        <v>208</v>
      </c>
      <c r="L40" t="s">
        <v>209</v>
      </c>
    </row>
    <row r="41" spans="1:12" x14ac:dyDescent="0.35">
      <c r="A41" s="4">
        <v>1</v>
      </c>
      <c r="B41" t="s">
        <v>210</v>
      </c>
      <c r="C41" s="8" t="s">
        <v>211</v>
      </c>
      <c r="D41" t="s">
        <v>212</v>
      </c>
      <c r="G41" s="11">
        <v>5.17</v>
      </c>
      <c r="H41" s="11">
        <f t="shared" si="1"/>
        <v>5.17</v>
      </c>
      <c r="I41" t="s">
        <v>212</v>
      </c>
      <c r="J41" t="s">
        <v>210</v>
      </c>
      <c r="K41" t="s">
        <v>208</v>
      </c>
      <c r="L41" t="s">
        <v>209</v>
      </c>
    </row>
    <row r="42" spans="1:12" x14ac:dyDescent="0.35">
      <c r="A42" s="4">
        <v>2</v>
      </c>
      <c r="B42" t="s">
        <v>213</v>
      </c>
      <c r="C42" s="8" t="s">
        <v>214</v>
      </c>
      <c r="D42" t="s">
        <v>215</v>
      </c>
      <c r="E42" t="s">
        <v>216</v>
      </c>
      <c r="G42" s="11">
        <v>0.85</v>
      </c>
      <c r="H42" s="11">
        <f t="shared" si="1"/>
        <v>1.7</v>
      </c>
    </row>
    <row r="43" spans="1:12" x14ac:dyDescent="0.35">
      <c r="A43" s="4">
        <v>1</v>
      </c>
      <c r="B43" t="s">
        <v>217</v>
      </c>
      <c r="C43" s="8" t="s">
        <v>218</v>
      </c>
      <c r="D43" t="s">
        <v>219</v>
      </c>
      <c r="G43" s="11">
        <v>3.6</v>
      </c>
      <c r="H43" s="11">
        <f t="shared" si="1"/>
        <v>3.6</v>
      </c>
      <c r="I43" t="s">
        <v>219</v>
      </c>
      <c r="J43" t="s">
        <v>217</v>
      </c>
      <c r="K43" t="s">
        <v>208</v>
      </c>
      <c r="L43" t="s">
        <v>220</v>
      </c>
    </row>
    <row r="44" spans="1:12" x14ac:dyDescent="0.35">
      <c r="A44" s="4">
        <v>2</v>
      </c>
      <c r="B44" t="s">
        <v>322</v>
      </c>
      <c r="C44" s="8" t="s">
        <v>221</v>
      </c>
      <c r="D44" t="s">
        <v>222</v>
      </c>
      <c r="E44" t="s">
        <v>80</v>
      </c>
      <c r="G44" s="11">
        <v>5.32</v>
      </c>
      <c r="H44" s="11">
        <f t="shared" si="1"/>
        <v>10.64</v>
      </c>
      <c r="I44" t="s">
        <v>222</v>
      </c>
      <c r="J44" t="s">
        <v>223</v>
      </c>
      <c r="K44" t="s">
        <v>224</v>
      </c>
      <c r="L44" t="s">
        <v>225</v>
      </c>
    </row>
    <row r="45" spans="1:12" x14ac:dyDescent="0.35">
      <c r="A45" s="4">
        <v>3</v>
      </c>
      <c r="B45" t="s">
        <v>226</v>
      </c>
      <c r="C45" s="8" t="s">
        <v>227</v>
      </c>
      <c r="D45" s="13" t="s">
        <v>228</v>
      </c>
      <c r="E45" t="s">
        <v>80</v>
      </c>
      <c r="G45" s="11">
        <v>0.33</v>
      </c>
      <c r="H45" s="11">
        <f t="shared" si="1"/>
        <v>0.99</v>
      </c>
      <c r="I45" t="s">
        <v>229</v>
      </c>
      <c r="J45" t="s">
        <v>230</v>
      </c>
      <c r="K45" t="s">
        <v>231</v>
      </c>
      <c r="L45" t="s">
        <v>232</v>
      </c>
    </row>
    <row r="46" spans="1:12" x14ac:dyDescent="0.35">
      <c r="A46" s="4">
        <v>4</v>
      </c>
      <c r="B46" t="s">
        <v>233</v>
      </c>
      <c r="C46" s="8" t="s">
        <v>307</v>
      </c>
      <c r="D46" t="s">
        <v>234</v>
      </c>
      <c r="G46" s="11">
        <v>0.84</v>
      </c>
      <c r="H46" s="11">
        <f t="shared" si="1"/>
        <v>3.36</v>
      </c>
      <c r="I46" t="s">
        <v>235</v>
      </c>
      <c r="J46" t="s">
        <v>236</v>
      </c>
      <c r="K46" t="s">
        <v>231</v>
      </c>
      <c r="L46" t="s">
        <v>237</v>
      </c>
    </row>
    <row r="47" spans="1:12" x14ac:dyDescent="0.35">
      <c r="A47" s="4">
        <v>1</v>
      </c>
      <c r="B47" t="s">
        <v>238</v>
      </c>
      <c r="C47" s="8" t="s">
        <v>239</v>
      </c>
      <c r="D47" t="s">
        <v>240</v>
      </c>
      <c r="G47" s="11">
        <v>0.47</v>
      </c>
      <c r="H47" s="11">
        <f t="shared" si="1"/>
        <v>0.47</v>
      </c>
    </row>
    <row r="48" spans="1:12" x14ac:dyDescent="0.35">
      <c r="A48" s="4">
        <v>4</v>
      </c>
      <c r="B48" t="s">
        <v>241</v>
      </c>
      <c r="C48" s="8" t="s">
        <v>242</v>
      </c>
      <c r="D48" t="s">
        <v>243</v>
      </c>
      <c r="G48" s="11">
        <v>1.03</v>
      </c>
      <c r="H48" s="11">
        <f t="shared" si="1"/>
        <v>4.12</v>
      </c>
      <c r="I48" t="s">
        <v>243</v>
      </c>
      <c r="J48" t="s">
        <v>244</v>
      </c>
      <c r="K48" t="s">
        <v>245</v>
      </c>
      <c r="L48" t="s">
        <v>246</v>
      </c>
    </row>
    <row r="49" spans="1:12" x14ac:dyDescent="0.35">
      <c r="A49" s="4">
        <v>1</v>
      </c>
      <c r="B49" t="s">
        <v>247</v>
      </c>
      <c r="C49" s="8" t="s">
        <v>248</v>
      </c>
      <c r="D49" t="s">
        <v>249</v>
      </c>
      <c r="G49" s="11">
        <v>2.14</v>
      </c>
      <c r="H49" s="11">
        <f t="shared" si="1"/>
        <v>2.14</v>
      </c>
      <c r="I49" t="s">
        <v>249</v>
      </c>
      <c r="J49" t="s">
        <v>250</v>
      </c>
      <c r="K49" t="s">
        <v>251</v>
      </c>
      <c r="L49" t="s">
        <v>252</v>
      </c>
    </row>
    <row r="50" spans="1:12" x14ac:dyDescent="0.35">
      <c r="A50" s="4">
        <v>1</v>
      </c>
      <c r="B50" t="s">
        <v>253</v>
      </c>
      <c r="C50" s="8" t="s">
        <v>254</v>
      </c>
      <c r="D50" t="s">
        <v>255</v>
      </c>
      <c r="G50" s="11">
        <v>1.87</v>
      </c>
      <c r="H50" s="11">
        <f t="shared" si="1"/>
        <v>1.87</v>
      </c>
      <c r="I50" t="s">
        <v>255</v>
      </c>
      <c r="J50" t="s">
        <v>253</v>
      </c>
      <c r="K50" t="s">
        <v>208</v>
      </c>
      <c r="L50" t="s">
        <v>256</v>
      </c>
    </row>
    <row r="51" spans="1:12" x14ac:dyDescent="0.35">
      <c r="A51" s="4">
        <v>1</v>
      </c>
      <c r="B51" t="s">
        <v>257</v>
      </c>
      <c r="C51" s="8" t="s">
        <v>258</v>
      </c>
      <c r="D51" t="s">
        <v>259</v>
      </c>
      <c r="G51" s="11">
        <v>2.46</v>
      </c>
      <c r="H51" s="11">
        <f t="shared" si="1"/>
        <v>2.46</v>
      </c>
      <c r="I51" t="s">
        <v>259</v>
      </c>
      <c r="J51" t="s">
        <v>257</v>
      </c>
      <c r="K51" t="s">
        <v>231</v>
      </c>
      <c r="L51" t="s">
        <v>260</v>
      </c>
    </row>
    <row r="52" spans="1:12" x14ac:dyDescent="0.35">
      <c r="A52" s="4">
        <v>1</v>
      </c>
      <c r="B52" t="s">
        <v>261</v>
      </c>
      <c r="C52" s="8" t="s">
        <v>262</v>
      </c>
      <c r="D52" t="s">
        <v>263</v>
      </c>
      <c r="G52" s="11">
        <v>1.69</v>
      </c>
      <c r="H52" s="11">
        <f t="shared" si="1"/>
        <v>1.69</v>
      </c>
      <c r="I52" t="s">
        <v>263</v>
      </c>
      <c r="J52" t="s">
        <v>264</v>
      </c>
      <c r="K52" t="s">
        <v>231</v>
      </c>
      <c r="L52" t="s">
        <v>265</v>
      </c>
    </row>
    <row r="53" spans="1:12" x14ac:dyDescent="0.35">
      <c r="A53" s="4">
        <v>1</v>
      </c>
      <c r="B53" t="s">
        <v>266</v>
      </c>
      <c r="C53" s="8" t="s">
        <v>267</v>
      </c>
      <c r="D53" t="s">
        <v>268</v>
      </c>
      <c r="G53" s="11">
        <v>0.46</v>
      </c>
      <c r="H53" s="11">
        <f t="shared" si="1"/>
        <v>0.46</v>
      </c>
      <c r="I53" t="s">
        <v>269</v>
      </c>
      <c r="J53" t="s">
        <v>270</v>
      </c>
      <c r="K53" t="s">
        <v>119</v>
      </c>
      <c r="L53" t="s">
        <v>271</v>
      </c>
    </row>
    <row r="54" spans="1:12" x14ac:dyDescent="0.35">
      <c r="A54" s="4">
        <v>1</v>
      </c>
      <c r="B54" t="s">
        <v>272</v>
      </c>
      <c r="C54" s="8" t="s">
        <v>273</v>
      </c>
      <c r="D54" t="s">
        <v>274</v>
      </c>
      <c r="G54" s="11">
        <v>1.42</v>
      </c>
      <c r="H54" s="11">
        <f t="shared" si="1"/>
        <v>1.42</v>
      </c>
      <c r="I54" t="s">
        <v>274</v>
      </c>
      <c r="J54" t="s">
        <v>275</v>
      </c>
      <c r="K54" t="s">
        <v>276</v>
      </c>
      <c r="L54" t="s">
        <v>277</v>
      </c>
    </row>
    <row r="55" spans="1:12" s="26" customFormat="1" x14ac:dyDescent="0.35">
      <c r="A55" s="27">
        <v>2</v>
      </c>
      <c r="B55" s="26" t="s">
        <v>278</v>
      </c>
      <c r="C55" s="28" t="s">
        <v>279</v>
      </c>
      <c r="D55" s="26" t="s">
        <v>280</v>
      </c>
      <c r="G55" s="33">
        <v>12.52</v>
      </c>
      <c r="H55" s="33">
        <f t="shared" si="1"/>
        <v>25.04</v>
      </c>
      <c r="I55" s="26" t="s">
        <v>280</v>
      </c>
      <c r="J55" s="26" t="s">
        <v>281</v>
      </c>
      <c r="K55" s="26" t="s">
        <v>282</v>
      </c>
      <c r="L55" s="26" t="s">
        <v>283</v>
      </c>
    </row>
    <row r="56" spans="1:12" x14ac:dyDescent="0.35">
      <c r="A56" s="4">
        <v>1</v>
      </c>
      <c r="B56" t="s">
        <v>284</v>
      </c>
      <c r="C56" s="8" t="s">
        <v>285</v>
      </c>
      <c r="D56" t="s">
        <v>286</v>
      </c>
      <c r="E56" t="s">
        <v>80</v>
      </c>
      <c r="G56" s="11">
        <v>9.86</v>
      </c>
      <c r="H56" s="11">
        <f t="shared" si="1"/>
        <v>9.86</v>
      </c>
      <c r="I56" t="s">
        <v>287</v>
      </c>
      <c r="J56" t="s">
        <v>288</v>
      </c>
      <c r="K56" t="s">
        <v>289</v>
      </c>
      <c r="L56" t="s">
        <v>290</v>
      </c>
    </row>
    <row r="57" spans="1:12" x14ac:dyDescent="0.35">
      <c r="A57" s="4">
        <v>1</v>
      </c>
      <c r="B57" t="s">
        <v>291</v>
      </c>
      <c r="C57" s="8" t="s">
        <v>292</v>
      </c>
      <c r="D57" t="s">
        <v>293</v>
      </c>
      <c r="E57" t="s">
        <v>294</v>
      </c>
      <c r="G57" s="11">
        <v>0.45</v>
      </c>
      <c r="H57" s="11">
        <f t="shared" si="1"/>
        <v>0.45</v>
      </c>
      <c r="I57" t="s">
        <v>293</v>
      </c>
      <c r="J57" t="s">
        <v>295</v>
      </c>
      <c r="K57" t="s">
        <v>289</v>
      </c>
      <c r="L57" t="s">
        <v>296</v>
      </c>
    </row>
    <row r="58" spans="1:12" ht="15.5" x14ac:dyDescent="0.35">
      <c r="A58" s="4">
        <v>1</v>
      </c>
      <c r="B58" s="23" t="s">
        <v>344</v>
      </c>
      <c r="C58" s="8" t="s">
        <v>345</v>
      </c>
      <c r="D58" s="22" t="s">
        <v>343</v>
      </c>
      <c r="G58" s="11">
        <v>0.7</v>
      </c>
      <c r="H58" s="11">
        <f t="shared" si="1"/>
        <v>0.7</v>
      </c>
    </row>
    <row r="59" spans="1:12" x14ac:dyDescent="0.35">
      <c r="A59" s="14">
        <v>4</v>
      </c>
      <c r="B59" t="s">
        <v>297</v>
      </c>
      <c r="C59" s="8" t="s">
        <v>298</v>
      </c>
      <c r="F59" t="s">
        <v>299</v>
      </c>
      <c r="G59" s="11">
        <v>0.02</v>
      </c>
      <c r="H59" s="15">
        <f t="shared" si="1"/>
        <v>0.08</v>
      </c>
    </row>
    <row r="60" spans="1:12" x14ac:dyDescent="0.35">
      <c r="A60" s="4">
        <f>SUM(A2:A59)</f>
        <v>226</v>
      </c>
      <c r="D60" t="s">
        <v>80</v>
      </c>
      <c r="H60" s="16">
        <f>SUM(H2:H59)</f>
        <v>110.04300000000001</v>
      </c>
    </row>
    <row r="62" spans="1:12" x14ac:dyDescent="0.35">
      <c r="B62" s="21" t="s">
        <v>342</v>
      </c>
    </row>
  </sheetData>
  <pageMargins left="0.7" right="0.7" top="0.75" bottom="0.75" header="0.511811023622047" footer="0.511811023622047"/>
  <pageSetup paperSize="5" scale="8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"/>
  <sheetViews>
    <sheetView topLeftCell="A15" zoomScaleNormal="100" workbookViewId="0">
      <selection activeCell="E21" sqref="E21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ht="29" x14ac:dyDescent="0.35">
      <c r="A2" s="4">
        <v>17</v>
      </c>
      <c r="B2" t="s">
        <v>22</v>
      </c>
      <c r="C2" s="8" t="s">
        <v>23</v>
      </c>
      <c r="D2" t="s">
        <v>24</v>
      </c>
      <c r="G2" s="11">
        <v>0.13900000000000001</v>
      </c>
      <c r="H2" s="11">
        <f t="shared" ref="H2:H34" si="0">G2*A2</f>
        <v>2.3630000000000004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6</v>
      </c>
      <c r="B4" t="s">
        <v>34</v>
      </c>
      <c r="C4" s="8" t="s">
        <v>35</v>
      </c>
      <c r="D4" t="s">
        <v>36</v>
      </c>
      <c r="G4" s="11">
        <v>0.1</v>
      </c>
      <c r="H4" s="11">
        <f t="shared" si="0"/>
        <v>0.60000000000000009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43.5" x14ac:dyDescent="0.35">
      <c r="A7" s="4">
        <v>32</v>
      </c>
      <c r="B7" t="s">
        <v>42</v>
      </c>
      <c r="C7" s="8" t="s">
        <v>300</v>
      </c>
      <c r="D7" t="s">
        <v>44</v>
      </c>
      <c r="G7" s="11">
        <v>5.3999999999999999E-2</v>
      </c>
      <c r="H7" s="11">
        <f t="shared" si="0"/>
        <v>1.728</v>
      </c>
    </row>
    <row r="8" spans="1:8" x14ac:dyDescent="0.35">
      <c r="A8" s="4">
        <v>2</v>
      </c>
      <c r="B8" t="s">
        <v>47</v>
      </c>
      <c r="C8" s="8" t="s">
        <v>48</v>
      </c>
      <c r="D8" t="s">
        <v>49</v>
      </c>
      <c r="G8" s="11">
        <v>0.1</v>
      </c>
      <c r="H8" s="11">
        <f t="shared" si="0"/>
        <v>0.2</v>
      </c>
    </row>
    <row r="9" spans="1:8" x14ac:dyDescent="0.35">
      <c r="A9" s="4">
        <v>4</v>
      </c>
      <c r="B9" t="s">
        <v>52</v>
      </c>
      <c r="C9" s="8" t="s">
        <v>53</v>
      </c>
      <c r="D9" t="s">
        <v>54</v>
      </c>
      <c r="G9" s="11">
        <v>0.38</v>
      </c>
      <c r="H9" s="11">
        <f t="shared" si="0"/>
        <v>1.52</v>
      </c>
    </row>
    <row r="10" spans="1:8" x14ac:dyDescent="0.35">
      <c r="A10" s="4">
        <v>1</v>
      </c>
      <c r="B10" t="s">
        <v>59</v>
      </c>
      <c r="C10" s="8" t="s">
        <v>60</v>
      </c>
      <c r="D10" t="s">
        <v>61</v>
      </c>
      <c r="G10" s="11">
        <v>0.39</v>
      </c>
      <c r="H10" s="11">
        <f t="shared" si="0"/>
        <v>0.39</v>
      </c>
    </row>
    <row r="11" spans="1:8" x14ac:dyDescent="0.35">
      <c r="A11" s="4">
        <v>2</v>
      </c>
      <c r="B11" t="s">
        <v>71</v>
      </c>
      <c r="C11" s="8" t="s">
        <v>72</v>
      </c>
      <c r="D11" t="s">
        <v>73</v>
      </c>
      <c r="G11" s="11">
        <v>1.41</v>
      </c>
      <c r="H11" s="11">
        <f t="shared" si="0"/>
        <v>2.82</v>
      </c>
    </row>
    <row r="12" spans="1:8" x14ac:dyDescent="0.35">
      <c r="A12" s="4">
        <v>2</v>
      </c>
      <c r="B12" t="s">
        <v>77</v>
      </c>
      <c r="C12" s="8" t="s">
        <v>78</v>
      </c>
      <c r="D12" t="s">
        <v>79</v>
      </c>
      <c r="G12" s="11">
        <v>3.35</v>
      </c>
      <c r="H12" s="11">
        <f t="shared" si="0"/>
        <v>6.7</v>
      </c>
    </row>
    <row r="13" spans="1:8" x14ac:dyDescent="0.35">
      <c r="A13" s="4">
        <v>1</v>
      </c>
      <c r="B13" t="s">
        <v>85</v>
      </c>
      <c r="C13" s="8" t="s">
        <v>86</v>
      </c>
      <c r="F13" t="s">
        <v>87</v>
      </c>
      <c r="G13" s="11">
        <v>0.14000000000000001</v>
      </c>
      <c r="H13" s="11">
        <f t="shared" si="0"/>
        <v>0.14000000000000001</v>
      </c>
    </row>
    <row r="14" spans="1:8" x14ac:dyDescent="0.35">
      <c r="A14" s="4">
        <v>1</v>
      </c>
      <c r="B14" t="s">
        <v>88</v>
      </c>
      <c r="C14" s="8" t="s">
        <v>89</v>
      </c>
      <c r="D14" t="s">
        <v>90</v>
      </c>
      <c r="G14" s="11">
        <v>1.1200000000000001</v>
      </c>
      <c r="H14" s="11">
        <f t="shared" si="0"/>
        <v>1.1200000000000001</v>
      </c>
    </row>
    <row r="15" spans="1:8" x14ac:dyDescent="0.35">
      <c r="A15" s="4">
        <v>1</v>
      </c>
      <c r="B15" t="s">
        <v>336</v>
      </c>
      <c r="C15" s="8" t="s">
        <v>335</v>
      </c>
      <c r="F15" t="s">
        <v>96</v>
      </c>
      <c r="G15" s="11">
        <v>0.02</v>
      </c>
      <c r="H15" s="11">
        <f t="shared" ref="H15" si="1">G15*A15</f>
        <v>0.02</v>
      </c>
    </row>
    <row r="16" spans="1:8" x14ac:dyDescent="0.35">
      <c r="A16" s="4">
        <v>2</v>
      </c>
      <c r="B16" t="s">
        <v>94</v>
      </c>
      <c r="C16" s="8" t="s">
        <v>95</v>
      </c>
      <c r="F16" t="s">
        <v>96</v>
      </c>
      <c r="G16" s="11">
        <v>0.02</v>
      </c>
      <c r="H16" s="11">
        <f t="shared" si="0"/>
        <v>0.04</v>
      </c>
    </row>
    <row r="17" spans="1:8" x14ac:dyDescent="0.35">
      <c r="A17" s="4">
        <v>2</v>
      </c>
      <c r="B17" t="s">
        <v>97</v>
      </c>
      <c r="C17" s="8" t="s">
        <v>98</v>
      </c>
      <c r="F17" t="s">
        <v>96</v>
      </c>
      <c r="G17" s="11">
        <v>0.02</v>
      </c>
      <c r="H17" s="11">
        <f t="shared" si="0"/>
        <v>0.04</v>
      </c>
    </row>
    <row r="18" spans="1:8" x14ac:dyDescent="0.35">
      <c r="A18" s="4">
        <v>8</v>
      </c>
      <c r="B18" t="s">
        <v>99</v>
      </c>
      <c r="C18" s="8" t="s">
        <v>301</v>
      </c>
      <c r="D18" t="s">
        <v>101</v>
      </c>
      <c r="G18" s="11">
        <v>0.14000000000000001</v>
      </c>
      <c r="H18" s="11">
        <f t="shared" si="0"/>
        <v>1.1200000000000001</v>
      </c>
    </row>
    <row r="19" spans="1:8" x14ac:dyDescent="0.35">
      <c r="A19" s="4">
        <v>2</v>
      </c>
      <c r="B19" t="s">
        <v>105</v>
      </c>
      <c r="C19" s="8" t="s">
        <v>106</v>
      </c>
      <c r="D19" t="s">
        <v>107</v>
      </c>
      <c r="G19" s="11">
        <v>0.35</v>
      </c>
      <c r="H19" s="11">
        <f t="shared" si="0"/>
        <v>0.7</v>
      </c>
    </row>
    <row r="20" spans="1:8" x14ac:dyDescent="0.35">
      <c r="A20" s="4">
        <v>3</v>
      </c>
      <c r="B20" t="s">
        <v>352</v>
      </c>
      <c r="C20" s="8" t="s">
        <v>111</v>
      </c>
      <c r="D20" t="s">
        <v>354</v>
      </c>
      <c r="E20" t="s">
        <v>355</v>
      </c>
      <c r="G20" s="11">
        <v>0.47</v>
      </c>
      <c r="H20" s="11">
        <f t="shared" si="0"/>
        <v>1.41</v>
      </c>
    </row>
    <row r="21" spans="1:8" x14ac:dyDescent="0.35">
      <c r="A21" s="4">
        <v>1</v>
      </c>
      <c r="B21" t="s">
        <v>115</v>
      </c>
      <c r="C21" s="8" t="s">
        <v>116</v>
      </c>
      <c r="D21" t="s">
        <v>117</v>
      </c>
      <c r="G21" s="11">
        <v>0.37</v>
      </c>
      <c r="H21" s="11">
        <f t="shared" si="0"/>
        <v>0.37</v>
      </c>
    </row>
    <row r="22" spans="1:8" x14ac:dyDescent="0.35">
      <c r="A22" s="4">
        <v>2</v>
      </c>
      <c r="B22" t="s">
        <v>121</v>
      </c>
      <c r="C22" s="8" t="s">
        <v>122</v>
      </c>
      <c r="D22" t="s">
        <v>123</v>
      </c>
      <c r="G22" s="11">
        <v>0.59</v>
      </c>
      <c r="H22" s="11">
        <f t="shared" si="0"/>
        <v>1.18</v>
      </c>
    </row>
    <row r="23" spans="1:8" x14ac:dyDescent="0.35">
      <c r="A23" s="4">
        <v>8</v>
      </c>
      <c r="B23" t="s">
        <v>126</v>
      </c>
      <c r="C23" s="8" t="s">
        <v>127</v>
      </c>
      <c r="D23" t="s">
        <v>128</v>
      </c>
      <c r="G23" s="11">
        <v>0.1</v>
      </c>
      <c r="H23" s="11">
        <f t="shared" si="0"/>
        <v>0.8</v>
      </c>
    </row>
    <row r="24" spans="1:8" x14ac:dyDescent="0.35">
      <c r="A24" s="4">
        <v>5</v>
      </c>
      <c r="B24" t="s">
        <v>132</v>
      </c>
      <c r="C24" s="8" t="s">
        <v>133</v>
      </c>
      <c r="D24" t="s">
        <v>134</v>
      </c>
      <c r="G24" s="11">
        <v>0.1</v>
      </c>
      <c r="H24" s="11">
        <f t="shared" si="0"/>
        <v>0.5</v>
      </c>
    </row>
    <row r="25" spans="1:8" x14ac:dyDescent="0.35">
      <c r="A25" s="4">
        <v>10</v>
      </c>
      <c r="B25" t="s">
        <v>137</v>
      </c>
      <c r="C25" s="8" t="s">
        <v>302</v>
      </c>
      <c r="D25" t="s">
        <v>139</v>
      </c>
      <c r="G25" s="11">
        <v>1.7000000000000001E-2</v>
      </c>
      <c r="H25" s="11">
        <f t="shared" si="0"/>
        <v>0.17</v>
      </c>
    </row>
    <row r="26" spans="1:8" x14ac:dyDescent="0.35">
      <c r="A26" s="4">
        <v>1</v>
      </c>
      <c r="B26" t="s">
        <v>142</v>
      </c>
      <c r="C26" s="8" t="s">
        <v>143</v>
      </c>
      <c r="D26" t="s">
        <v>144</v>
      </c>
      <c r="G26" s="11">
        <v>0.1</v>
      </c>
      <c r="H26" s="11">
        <f t="shared" si="0"/>
        <v>0.1</v>
      </c>
    </row>
    <row r="27" spans="1:8" x14ac:dyDescent="0.35">
      <c r="A27" s="4">
        <v>2</v>
      </c>
      <c r="B27" t="s">
        <v>148</v>
      </c>
      <c r="C27" s="8" t="s">
        <v>149</v>
      </c>
      <c r="D27" t="s">
        <v>150</v>
      </c>
      <c r="G27" s="11">
        <v>0.1</v>
      </c>
      <c r="H27" s="11">
        <f t="shared" si="0"/>
        <v>0.2</v>
      </c>
    </row>
    <row r="28" spans="1:8" x14ac:dyDescent="0.35">
      <c r="A28" s="4">
        <v>6</v>
      </c>
      <c r="B28" t="s">
        <v>153</v>
      </c>
      <c r="C28" s="8" t="s">
        <v>154</v>
      </c>
      <c r="D28" t="s">
        <v>155</v>
      </c>
      <c r="G28" s="11">
        <v>0.1</v>
      </c>
      <c r="H28" s="11">
        <f t="shared" si="0"/>
        <v>0.60000000000000009</v>
      </c>
    </row>
    <row r="29" spans="1:8" x14ac:dyDescent="0.35">
      <c r="A29" s="4">
        <v>4</v>
      </c>
      <c r="B29" t="s">
        <v>158</v>
      </c>
      <c r="C29" s="8" t="s">
        <v>303</v>
      </c>
      <c r="D29" t="s">
        <v>160</v>
      </c>
      <c r="G29" s="11">
        <v>3.5999999999999997E-2</v>
      </c>
      <c r="H29" s="11">
        <f t="shared" si="0"/>
        <v>0.14399999999999999</v>
      </c>
    </row>
    <row r="30" spans="1:8" x14ac:dyDescent="0.35">
      <c r="A30" s="4">
        <v>4</v>
      </c>
      <c r="B30" t="s">
        <v>163</v>
      </c>
      <c r="C30" s="8" t="s">
        <v>164</v>
      </c>
      <c r="D30" s="12" t="s">
        <v>165</v>
      </c>
      <c r="G30" s="11">
        <v>0.1</v>
      </c>
      <c r="H30" s="11">
        <f t="shared" si="0"/>
        <v>0.4</v>
      </c>
    </row>
    <row r="31" spans="1:8" x14ac:dyDescent="0.35">
      <c r="A31" s="4">
        <v>2</v>
      </c>
      <c r="B31" t="s">
        <v>168</v>
      </c>
      <c r="C31" s="8" t="s">
        <v>169</v>
      </c>
      <c r="D31" t="s">
        <v>170</v>
      </c>
      <c r="G31" s="11">
        <v>0.1</v>
      </c>
      <c r="H31" s="11">
        <f t="shared" si="0"/>
        <v>0.2</v>
      </c>
    </row>
    <row r="32" spans="1:8" x14ac:dyDescent="0.35">
      <c r="A32" s="4">
        <v>4</v>
      </c>
      <c r="B32" t="s">
        <v>173</v>
      </c>
      <c r="C32" s="8" t="s">
        <v>353</v>
      </c>
      <c r="D32" t="s">
        <v>175</v>
      </c>
      <c r="G32" s="11">
        <v>0.1</v>
      </c>
      <c r="H32" s="11">
        <f t="shared" si="0"/>
        <v>0.4</v>
      </c>
    </row>
    <row r="33" spans="1:8" x14ac:dyDescent="0.35">
      <c r="A33" s="4">
        <v>2</v>
      </c>
      <c r="B33" t="s">
        <v>178</v>
      </c>
      <c r="C33" s="8" t="s">
        <v>341</v>
      </c>
      <c r="D33" t="s">
        <v>179</v>
      </c>
      <c r="G33" s="11">
        <v>0.1</v>
      </c>
      <c r="H33" s="11">
        <f t="shared" si="0"/>
        <v>0.2</v>
      </c>
    </row>
    <row r="34" spans="1:8" x14ac:dyDescent="0.35">
      <c r="A34" s="4">
        <v>1</v>
      </c>
      <c r="B34" t="s">
        <v>182</v>
      </c>
      <c r="C34" s="8" t="s">
        <v>183</v>
      </c>
      <c r="D34" t="s">
        <v>184</v>
      </c>
      <c r="G34" s="11">
        <v>0.1</v>
      </c>
      <c r="H34" s="11">
        <f t="shared" si="0"/>
        <v>0.1</v>
      </c>
    </row>
    <row r="35" spans="1:8" x14ac:dyDescent="0.35">
      <c r="A35" s="4">
        <v>1</v>
      </c>
      <c r="B35" t="s">
        <v>187</v>
      </c>
      <c r="C35" s="8" t="s">
        <v>188</v>
      </c>
      <c r="D35" t="s">
        <v>304</v>
      </c>
      <c r="G35" s="11">
        <v>0.1</v>
      </c>
      <c r="H35" s="11">
        <f t="shared" ref="H35:H54" si="2">G35*A35</f>
        <v>0.1</v>
      </c>
    </row>
    <row r="36" spans="1:8" x14ac:dyDescent="0.35">
      <c r="A36" s="4">
        <v>1</v>
      </c>
      <c r="B36" t="s">
        <v>192</v>
      </c>
      <c r="C36" s="8" t="s">
        <v>193</v>
      </c>
      <c r="D36" t="s">
        <v>194</v>
      </c>
      <c r="G36" s="11">
        <v>0.1</v>
      </c>
      <c r="H36" s="11">
        <f t="shared" si="2"/>
        <v>0.1</v>
      </c>
    </row>
    <row r="37" spans="1:8" x14ac:dyDescent="0.35">
      <c r="A37" s="4">
        <v>1</v>
      </c>
      <c r="B37" t="s">
        <v>197</v>
      </c>
      <c r="C37" s="8" t="s">
        <v>198</v>
      </c>
      <c r="D37" t="s">
        <v>199</v>
      </c>
      <c r="G37" s="11">
        <v>0.1</v>
      </c>
      <c r="H37" s="11">
        <f t="shared" si="2"/>
        <v>0.1</v>
      </c>
    </row>
    <row r="38" spans="1:8" ht="29" x14ac:dyDescent="0.35">
      <c r="A38" s="4">
        <v>18</v>
      </c>
      <c r="B38" t="s">
        <v>202</v>
      </c>
      <c r="C38" s="8" t="s">
        <v>203</v>
      </c>
      <c r="F38" t="s">
        <v>204</v>
      </c>
      <c r="G38" s="11">
        <v>2.8000000000000001E-2</v>
      </c>
      <c r="H38" s="11">
        <f t="shared" si="2"/>
        <v>0.504</v>
      </c>
    </row>
    <row r="39" spans="1:8" x14ac:dyDescent="0.35">
      <c r="A39" s="4">
        <v>1</v>
      </c>
      <c r="B39" t="s">
        <v>205</v>
      </c>
      <c r="C39" s="8" t="s">
        <v>206</v>
      </c>
      <c r="D39" t="s">
        <v>207</v>
      </c>
      <c r="G39" s="11">
        <v>4.0199999999999996</v>
      </c>
      <c r="H39" s="11">
        <f t="shared" si="2"/>
        <v>4.0199999999999996</v>
      </c>
    </row>
    <row r="40" spans="1:8" x14ac:dyDescent="0.35">
      <c r="A40" s="4">
        <v>1</v>
      </c>
      <c r="B40" t="s">
        <v>210</v>
      </c>
      <c r="C40" s="8" t="s">
        <v>211</v>
      </c>
      <c r="D40" t="s">
        <v>212</v>
      </c>
      <c r="G40" s="11">
        <v>5.17</v>
      </c>
      <c r="H40" s="11">
        <f t="shared" si="2"/>
        <v>5.17</v>
      </c>
    </row>
    <row r="41" spans="1:8" x14ac:dyDescent="0.35">
      <c r="A41" s="4">
        <v>2</v>
      </c>
      <c r="B41" t="s">
        <v>213</v>
      </c>
      <c r="C41" s="8" t="s">
        <v>214</v>
      </c>
      <c r="D41" t="s">
        <v>215</v>
      </c>
      <c r="E41" t="s">
        <v>216</v>
      </c>
      <c r="G41" s="11">
        <v>0.85</v>
      </c>
      <c r="H41" s="11">
        <f t="shared" si="2"/>
        <v>1.7</v>
      </c>
    </row>
    <row r="42" spans="1:8" x14ac:dyDescent="0.35">
      <c r="A42" s="4">
        <v>1</v>
      </c>
      <c r="B42" t="s">
        <v>217</v>
      </c>
      <c r="C42" s="8" t="s">
        <v>218</v>
      </c>
      <c r="D42" t="s">
        <v>219</v>
      </c>
      <c r="G42" s="11">
        <v>3.6</v>
      </c>
      <c r="H42" s="11">
        <f t="shared" si="2"/>
        <v>3.6</v>
      </c>
    </row>
    <row r="43" spans="1:8" x14ac:dyDescent="0.35">
      <c r="A43" s="4">
        <v>2</v>
      </c>
      <c r="B43" t="s">
        <v>305</v>
      </c>
      <c r="C43" s="8" t="s">
        <v>306</v>
      </c>
      <c r="D43" s="13" t="s">
        <v>229</v>
      </c>
      <c r="E43" t="s">
        <v>80</v>
      </c>
      <c r="G43" s="11">
        <v>0.33</v>
      </c>
      <c r="H43" s="11">
        <f t="shared" si="2"/>
        <v>0.66</v>
      </c>
    </row>
    <row r="44" spans="1:8" x14ac:dyDescent="0.35">
      <c r="A44" s="4">
        <v>4</v>
      </c>
      <c r="B44" t="s">
        <v>233</v>
      </c>
      <c r="C44" s="8" t="s">
        <v>307</v>
      </c>
      <c r="D44" t="s">
        <v>234</v>
      </c>
      <c r="G44" s="11">
        <v>0.84</v>
      </c>
      <c r="H44" s="11">
        <f t="shared" si="2"/>
        <v>3.36</v>
      </c>
    </row>
    <row r="45" spans="1:8" x14ac:dyDescent="0.35">
      <c r="A45" s="4">
        <v>1</v>
      </c>
      <c r="B45" t="s">
        <v>238</v>
      </c>
      <c r="C45" s="8" t="s">
        <v>239</v>
      </c>
      <c r="D45" t="s">
        <v>240</v>
      </c>
      <c r="G45" s="11">
        <v>0.47</v>
      </c>
      <c r="H45" s="11">
        <f t="shared" si="2"/>
        <v>0.47</v>
      </c>
    </row>
    <row r="46" spans="1:8" x14ac:dyDescent="0.35">
      <c r="A46" s="4">
        <v>2</v>
      </c>
      <c r="B46" t="s">
        <v>241</v>
      </c>
      <c r="C46" s="8" t="s">
        <v>308</v>
      </c>
      <c r="D46" t="s">
        <v>243</v>
      </c>
      <c r="G46" s="11">
        <v>1.03</v>
      </c>
      <c r="H46" s="11">
        <f t="shared" si="2"/>
        <v>2.06</v>
      </c>
    </row>
    <row r="47" spans="1:8" x14ac:dyDescent="0.35">
      <c r="A47" s="4">
        <v>1</v>
      </c>
      <c r="B47" t="s">
        <v>247</v>
      </c>
      <c r="C47" s="8" t="s">
        <v>248</v>
      </c>
      <c r="D47" t="s">
        <v>249</v>
      </c>
      <c r="G47" s="11">
        <v>2.14</v>
      </c>
      <c r="H47" s="11">
        <f t="shared" si="2"/>
        <v>2.14</v>
      </c>
    </row>
    <row r="48" spans="1:8" x14ac:dyDescent="0.35">
      <c r="A48" s="4">
        <v>1</v>
      </c>
      <c r="B48" t="s">
        <v>253</v>
      </c>
      <c r="C48" s="8" t="s">
        <v>254</v>
      </c>
      <c r="D48" t="s">
        <v>255</v>
      </c>
      <c r="G48" s="11">
        <v>1.87</v>
      </c>
      <c r="H48" s="11">
        <f t="shared" si="2"/>
        <v>1.87</v>
      </c>
    </row>
    <row r="49" spans="1:8" x14ac:dyDescent="0.35">
      <c r="A49" s="4">
        <v>1</v>
      </c>
      <c r="B49" t="s">
        <v>257</v>
      </c>
      <c r="C49" s="8" t="s">
        <v>258</v>
      </c>
      <c r="D49" t="s">
        <v>259</v>
      </c>
      <c r="G49" s="11">
        <v>2.46</v>
      </c>
      <c r="H49" s="11">
        <f t="shared" si="2"/>
        <v>2.46</v>
      </c>
    </row>
    <row r="50" spans="1:8" x14ac:dyDescent="0.35">
      <c r="A50" s="4">
        <v>1</v>
      </c>
      <c r="B50" t="s">
        <v>261</v>
      </c>
      <c r="C50" s="8" t="s">
        <v>262</v>
      </c>
      <c r="D50" t="s">
        <v>263</v>
      </c>
      <c r="G50" s="11">
        <v>1.69</v>
      </c>
      <c r="H50" s="11">
        <f t="shared" si="2"/>
        <v>1.69</v>
      </c>
    </row>
    <row r="51" spans="1:8" x14ac:dyDescent="0.35">
      <c r="A51" s="4">
        <v>1</v>
      </c>
      <c r="B51" t="s">
        <v>266</v>
      </c>
      <c r="C51" s="8" t="s">
        <v>267</v>
      </c>
      <c r="D51" t="s">
        <v>268</v>
      </c>
      <c r="G51" s="11">
        <v>0.46</v>
      </c>
      <c r="H51" s="11">
        <f t="shared" si="2"/>
        <v>0.46</v>
      </c>
    </row>
    <row r="52" spans="1:8" x14ac:dyDescent="0.35">
      <c r="A52" s="4">
        <v>1</v>
      </c>
      <c r="B52" t="s">
        <v>291</v>
      </c>
      <c r="C52" s="8" t="s">
        <v>292</v>
      </c>
      <c r="D52" t="s">
        <v>293</v>
      </c>
      <c r="E52" t="s">
        <v>294</v>
      </c>
      <c r="G52" s="11">
        <v>0.45</v>
      </c>
      <c r="H52" s="11">
        <f t="shared" si="2"/>
        <v>0.45</v>
      </c>
    </row>
    <row r="53" spans="1:8" ht="15.5" x14ac:dyDescent="0.35">
      <c r="A53" s="4">
        <v>1</v>
      </c>
      <c r="B53" s="23" t="s">
        <v>344</v>
      </c>
      <c r="C53" s="8" t="s">
        <v>345</v>
      </c>
      <c r="D53" s="22" t="s">
        <v>343</v>
      </c>
      <c r="G53" s="11">
        <v>0.7</v>
      </c>
      <c r="H53" s="11">
        <f t="shared" si="2"/>
        <v>0.7</v>
      </c>
    </row>
    <row r="54" spans="1:8" x14ac:dyDescent="0.35">
      <c r="A54" s="14">
        <v>4</v>
      </c>
      <c r="B54" t="s">
        <v>297</v>
      </c>
      <c r="C54" s="8" t="s">
        <v>298</v>
      </c>
      <c r="F54" t="s">
        <v>299</v>
      </c>
      <c r="G54" s="11">
        <v>0.02</v>
      </c>
      <c r="H54" s="15">
        <f t="shared" si="2"/>
        <v>0.08</v>
      </c>
    </row>
    <row r="55" spans="1:8" x14ac:dyDescent="0.35">
      <c r="A55" s="4">
        <f>SUM(A2:A54)</f>
        <v>192</v>
      </c>
      <c r="G55" s="4"/>
      <c r="H55" s="16">
        <f>SUM(H2:H54)</f>
        <v>59.249000000000009</v>
      </c>
    </row>
    <row r="57" spans="1:8" x14ac:dyDescent="0.35">
      <c r="B57" s="21" t="s">
        <v>342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5E9-B5A9-4ABA-AD41-BAFC0DD9FF54}">
  <sheetPr>
    <pageSetUpPr fitToPage="1"/>
  </sheetPr>
  <dimension ref="A1:M37"/>
  <sheetViews>
    <sheetView topLeftCell="A20" workbookViewId="0">
      <selection activeCell="D18" sqref="D1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18.08984375" customWidth="1"/>
    <col min="6" max="6" width="15.8164062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7</v>
      </c>
      <c r="B2" t="s">
        <v>22</v>
      </c>
      <c r="C2" s="8" t="s">
        <v>329</v>
      </c>
      <c r="D2" t="s">
        <v>24</v>
      </c>
      <c r="G2" s="11">
        <v>0.13900000000000001</v>
      </c>
      <c r="H2" s="11">
        <f t="shared" ref="H2:H36" si="0">G2*A2</f>
        <v>0.97300000000000009</v>
      </c>
    </row>
    <row r="3" spans="1:8" x14ac:dyDescent="0.35">
      <c r="A3" s="4">
        <v>4</v>
      </c>
      <c r="B3" t="s">
        <v>28</v>
      </c>
      <c r="C3" s="8" t="s">
        <v>29</v>
      </c>
      <c r="D3" t="s">
        <v>30</v>
      </c>
      <c r="G3" s="11">
        <v>0.15</v>
      </c>
      <c r="H3" s="11">
        <f t="shared" si="0"/>
        <v>0.6</v>
      </c>
    </row>
    <row r="4" spans="1:8" x14ac:dyDescent="0.35">
      <c r="A4" s="4">
        <v>4</v>
      </c>
      <c r="B4" t="s">
        <v>34</v>
      </c>
      <c r="C4" s="8" t="s">
        <v>324</v>
      </c>
      <c r="D4" t="s">
        <v>36</v>
      </c>
      <c r="G4" s="11">
        <v>0.1</v>
      </c>
      <c r="H4" s="11">
        <f t="shared" si="0"/>
        <v>0.4</v>
      </c>
    </row>
    <row r="5" spans="1:8" x14ac:dyDescent="0.35">
      <c r="A5" s="4">
        <v>2</v>
      </c>
      <c r="B5" t="s">
        <v>348</v>
      </c>
      <c r="C5" s="8" t="s">
        <v>346</v>
      </c>
      <c r="D5" t="s">
        <v>351</v>
      </c>
      <c r="G5" s="11">
        <v>0.17</v>
      </c>
      <c r="H5" s="11">
        <f t="shared" si="0"/>
        <v>0.34</v>
      </c>
    </row>
    <row r="6" spans="1:8" x14ac:dyDescent="0.35">
      <c r="A6" s="4">
        <v>2</v>
      </c>
      <c r="B6" t="s">
        <v>349</v>
      </c>
      <c r="C6" s="8" t="s">
        <v>347</v>
      </c>
      <c r="D6" t="s">
        <v>350</v>
      </c>
      <c r="G6" s="11">
        <v>0.17</v>
      </c>
      <c r="H6" s="11">
        <f t="shared" si="0"/>
        <v>0.34</v>
      </c>
    </row>
    <row r="7" spans="1:8" ht="29" x14ac:dyDescent="0.35">
      <c r="A7" s="4">
        <v>16</v>
      </c>
      <c r="B7" t="s">
        <v>42</v>
      </c>
      <c r="C7" s="8" t="s">
        <v>332</v>
      </c>
      <c r="D7" t="s">
        <v>44</v>
      </c>
      <c r="G7" s="11">
        <v>5.3999999999999999E-2</v>
      </c>
      <c r="H7" s="11">
        <f t="shared" si="0"/>
        <v>0.86399999999999999</v>
      </c>
    </row>
    <row r="8" spans="1:8" x14ac:dyDescent="0.35">
      <c r="A8" s="4">
        <v>1</v>
      </c>
      <c r="B8" t="s">
        <v>59</v>
      </c>
      <c r="C8" s="8" t="s">
        <v>60</v>
      </c>
      <c r="D8" t="s">
        <v>61</v>
      </c>
      <c r="G8" s="11">
        <v>0.39</v>
      </c>
      <c r="H8" s="11">
        <f t="shared" si="0"/>
        <v>0.39</v>
      </c>
    </row>
    <row r="9" spans="1:8" x14ac:dyDescent="0.35">
      <c r="A9" s="4">
        <v>1</v>
      </c>
      <c r="B9" t="s">
        <v>337</v>
      </c>
      <c r="C9" s="8" t="s">
        <v>323</v>
      </c>
      <c r="D9" t="s">
        <v>73</v>
      </c>
      <c r="G9" s="11">
        <v>1.41</v>
      </c>
      <c r="H9" s="11">
        <f t="shared" si="0"/>
        <v>1.41</v>
      </c>
    </row>
    <row r="10" spans="1:8" x14ac:dyDescent="0.35">
      <c r="A10" s="4">
        <v>1</v>
      </c>
      <c r="B10" t="s">
        <v>338</v>
      </c>
      <c r="C10" s="8" t="s">
        <v>333</v>
      </c>
      <c r="D10" t="s">
        <v>79</v>
      </c>
      <c r="G10" s="11">
        <v>3.35</v>
      </c>
      <c r="H10" s="11">
        <f t="shared" si="0"/>
        <v>3.35</v>
      </c>
    </row>
    <row r="11" spans="1:8" x14ac:dyDescent="0.35">
      <c r="A11" s="4">
        <v>1</v>
      </c>
      <c r="B11" t="s">
        <v>85</v>
      </c>
      <c r="C11" s="8" t="s">
        <v>86</v>
      </c>
      <c r="F11" t="s">
        <v>87</v>
      </c>
      <c r="G11" s="11">
        <v>0.14000000000000001</v>
      </c>
      <c r="H11" s="11">
        <f t="shared" si="0"/>
        <v>0.14000000000000001</v>
      </c>
    </row>
    <row r="12" spans="1:8" x14ac:dyDescent="0.35">
      <c r="A12" s="4">
        <v>1</v>
      </c>
      <c r="B12" t="s">
        <v>88</v>
      </c>
      <c r="C12" s="8" t="s">
        <v>89</v>
      </c>
      <c r="D12" t="s">
        <v>90</v>
      </c>
      <c r="G12" s="11">
        <v>1.1200000000000001</v>
      </c>
      <c r="H12" s="11">
        <f t="shared" si="0"/>
        <v>1.1200000000000001</v>
      </c>
    </row>
    <row r="13" spans="1:8" x14ac:dyDescent="0.35">
      <c r="A13" s="4">
        <v>2</v>
      </c>
      <c r="B13" t="s">
        <v>94</v>
      </c>
      <c r="C13" s="8" t="s">
        <v>95</v>
      </c>
      <c r="F13" t="s">
        <v>96</v>
      </c>
      <c r="G13" s="11">
        <v>0.02</v>
      </c>
      <c r="H13" s="11">
        <f t="shared" si="0"/>
        <v>0.04</v>
      </c>
    </row>
    <row r="14" spans="1:8" x14ac:dyDescent="0.35">
      <c r="A14" s="4">
        <v>2</v>
      </c>
      <c r="B14" t="s">
        <v>97</v>
      </c>
      <c r="C14" s="8" t="s">
        <v>98</v>
      </c>
      <c r="F14" t="s">
        <v>96</v>
      </c>
      <c r="G14" s="11">
        <v>0.02</v>
      </c>
      <c r="H14" s="11">
        <f t="shared" si="0"/>
        <v>0.04</v>
      </c>
    </row>
    <row r="15" spans="1:8" x14ac:dyDescent="0.35">
      <c r="A15" s="4">
        <v>5</v>
      </c>
      <c r="B15" t="s">
        <v>99</v>
      </c>
      <c r="C15" s="8" t="s">
        <v>325</v>
      </c>
      <c r="D15" t="s">
        <v>101</v>
      </c>
      <c r="G15" s="11">
        <v>0.14000000000000001</v>
      </c>
      <c r="H15" s="11">
        <f t="shared" si="0"/>
        <v>0.70000000000000007</v>
      </c>
    </row>
    <row r="16" spans="1:8" x14ac:dyDescent="0.35">
      <c r="A16" s="4">
        <v>1</v>
      </c>
      <c r="B16" t="s">
        <v>105</v>
      </c>
      <c r="C16" s="8" t="s">
        <v>331</v>
      </c>
      <c r="D16" t="s">
        <v>107</v>
      </c>
      <c r="G16" s="11">
        <v>0.35</v>
      </c>
      <c r="H16" s="11">
        <f t="shared" si="0"/>
        <v>0.35</v>
      </c>
    </row>
    <row r="17" spans="1:13" x14ac:dyDescent="0.35">
      <c r="A17" s="4">
        <v>3</v>
      </c>
      <c r="B17" t="s">
        <v>352</v>
      </c>
      <c r="C17" s="8" t="s">
        <v>111</v>
      </c>
      <c r="D17" t="s">
        <v>354</v>
      </c>
      <c r="G17" s="11">
        <v>0.47</v>
      </c>
      <c r="H17" s="11">
        <f t="shared" si="0"/>
        <v>1.41</v>
      </c>
    </row>
    <row r="18" spans="1:13" x14ac:dyDescent="0.35">
      <c r="A18" s="4">
        <v>2</v>
      </c>
      <c r="B18" t="s">
        <v>121</v>
      </c>
      <c r="C18" s="8" t="s">
        <v>122</v>
      </c>
      <c r="D18" t="s">
        <v>123</v>
      </c>
      <c r="G18" s="11">
        <v>0.59</v>
      </c>
      <c r="H18" s="11">
        <f t="shared" si="0"/>
        <v>1.18</v>
      </c>
    </row>
    <row r="19" spans="1:13" x14ac:dyDescent="0.35">
      <c r="A19" s="4">
        <v>8</v>
      </c>
      <c r="B19" t="s">
        <v>126</v>
      </c>
      <c r="C19" s="8" t="s">
        <v>127</v>
      </c>
      <c r="D19" t="s">
        <v>128</v>
      </c>
      <c r="G19" s="11">
        <v>0.1</v>
      </c>
      <c r="H19" s="11">
        <f t="shared" si="0"/>
        <v>0.8</v>
      </c>
    </row>
    <row r="20" spans="1:13" x14ac:dyDescent="0.35">
      <c r="A20" s="4">
        <v>4</v>
      </c>
      <c r="B20" t="s">
        <v>132</v>
      </c>
      <c r="C20" s="8" t="s">
        <v>330</v>
      </c>
      <c r="D20" t="s">
        <v>134</v>
      </c>
      <c r="G20" s="11">
        <v>0.1</v>
      </c>
      <c r="H20" s="11">
        <f t="shared" si="0"/>
        <v>0.4</v>
      </c>
    </row>
    <row r="21" spans="1:13" x14ac:dyDescent="0.35">
      <c r="A21" s="4">
        <v>6</v>
      </c>
      <c r="B21" t="s">
        <v>137</v>
      </c>
      <c r="C21" s="8" t="s">
        <v>327</v>
      </c>
      <c r="D21" t="s">
        <v>139</v>
      </c>
      <c r="G21" s="11">
        <v>1.7000000000000001E-2</v>
      </c>
      <c r="H21" s="11">
        <f t="shared" si="0"/>
        <v>0.10200000000000001</v>
      </c>
    </row>
    <row r="22" spans="1:13" x14ac:dyDescent="0.35">
      <c r="A22" s="4">
        <v>1</v>
      </c>
      <c r="B22" t="s">
        <v>142</v>
      </c>
      <c r="C22" s="8" t="s">
        <v>143</v>
      </c>
      <c r="D22" t="s">
        <v>144</v>
      </c>
      <c r="G22" s="11">
        <v>0.1</v>
      </c>
      <c r="H22" s="11">
        <f t="shared" si="0"/>
        <v>0.1</v>
      </c>
    </row>
    <row r="23" spans="1:13" x14ac:dyDescent="0.35">
      <c r="A23" s="4">
        <v>2</v>
      </c>
      <c r="B23" t="s">
        <v>148</v>
      </c>
      <c r="C23" s="8" t="s">
        <v>149</v>
      </c>
      <c r="D23" t="s">
        <v>150</v>
      </c>
      <c r="G23" s="11">
        <v>0.1</v>
      </c>
      <c r="H23" s="11">
        <f t="shared" si="0"/>
        <v>0.2</v>
      </c>
    </row>
    <row r="24" spans="1:13" x14ac:dyDescent="0.35">
      <c r="A24" s="4">
        <v>2</v>
      </c>
      <c r="B24" t="s">
        <v>173</v>
      </c>
      <c r="C24" s="8" t="s">
        <v>174</v>
      </c>
      <c r="D24" t="s">
        <v>175</v>
      </c>
      <c r="G24" s="11">
        <v>0.1</v>
      </c>
      <c r="H24" s="11">
        <f t="shared" si="0"/>
        <v>0.2</v>
      </c>
    </row>
    <row r="25" spans="1:13" x14ac:dyDescent="0.35">
      <c r="A25" s="4">
        <v>10</v>
      </c>
      <c r="B25" t="s">
        <v>202</v>
      </c>
      <c r="C25" s="8" t="s">
        <v>328</v>
      </c>
      <c r="F25" t="s">
        <v>204</v>
      </c>
      <c r="G25" s="11">
        <v>2.8000000000000001E-2</v>
      </c>
      <c r="H25" s="11">
        <f t="shared" si="0"/>
        <v>0.28000000000000003</v>
      </c>
    </row>
    <row r="26" spans="1:13" x14ac:dyDescent="0.35">
      <c r="A26" s="4">
        <v>1</v>
      </c>
      <c r="B26" t="s">
        <v>205</v>
      </c>
      <c r="C26" s="8" t="s">
        <v>206</v>
      </c>
      <c r="D26" t="s">
        <v>207</v>
      </c>
      <c r="G26" s="11">
        <v>4.0199999999999996</v>
      </c>
      <c r="H26" s="11">
        <f t="shared" si="0"/>
        <v>4.0199999999999996</v>
      </c>
    </row>
    <row r="27" spans="1:13" x14ac:dyDescent="0.35">
      <c r="A27" s="4">
        <v>1</v>
      </c>
      <c r="B27" t="s">
        <v>213</v>
      </c>
      <c r="C27" s="8" t="s">
        <v>326</v>
      </c>
      <c r="D27" t="s">
        <v>215</v>
      </c>
      <c r="E27" t="s">
        <v>216</v>
      </c>
      <c r="G27" s="11">
        <v>0.85</v>
      </c>
      <c r="H27" s="11">
        <f t="shared" si="0"/>
        <v>0.85</v>
      </c>
    </row>
    <row r="28" spans="1:13" x14ac:dyDescent="0.35">
      <c r="A28" s="4">
        <v>1</v>
      </c>
      <c r="B28" t="s">
        <v>217</v>
      </c>
      <c r="C28" s="8" t="s">
        <v>218</v>
      </c>
      <c r="D28" t="s">
        <v>219</v>
      </c>
      <c r="G28" s="11">
        <v>3.6</v>
      </c>
      <c r="H28" s="11">
        <f t="shared" si="0"/>
        <v>3.6</v>
      </c>
    </row>
    <row r="29" spans="1:13" x14ac:dyDescent="0.35">
      <c r="A29" s="4">
        <v>1</v>
      </c>
      <c r="B29" t="s">
        <v>322</v>
      </c>
      <c r="C29" s="8" t="s">
        <v>321</v>
      </c>
      <c r="D29" t="s">
        <v>222</v>
      </c>
      <c r="E29" t="s">
        <v>80</v>
      </c>
      <c r="G29" s="11">
        <v>5.32</v>
      </c>
      <c r="H29" s="11">
        <f t="shared" si="0"/>
        <v>5.32</v>
      </c>
      <c r="I29" t="s">
        <v>80</v>
      </c>
      <c r="J29" t="s">
        <v>80</v>
      </c>
      <c r="K29" t="s">
        <v>80</v>
      </c>
      <c r="L29" t="s">
        <v>80</v>
      </c>
      <c r="M29" t="s">
        <v>80</v>
      </c>
    </row>
    <row r="30" spans="1:13" x14ac:dyDescent="0.35">
      <c r="A30" s="4">
        <v>1</v>
      </c>
      <c r="B30" t="s">
        <v>305</v>
      </c>
      <c r="C30" s="8" t="s">
        <v>334</v>
      </c>
      <c r="D30" s="13" t="s">
        <v>229</v>
      </c>
      <c r="E30" t="s">
        <v>80</v>
      </c>
      <c r="G30" s="11">
        <v>0.33</v>
      </c>
      <c r="H30" s="11">
        <f t="shared" si="0"/>
        <v>0.33</v>
      </c>
    </row>
    <row r="31" spans="1:13" x14ac:dyDescent="0.35">
      <c r="A31" s="4">
        <v>4</v>
      </c>
      <c r="B31" t="s">
        <v>233</v>
      </c>
      <c r="C31" s="8" t="s">
        <v>307</v>
      </c>
      <c r="D31" t="s">
        <v>234</v>
      </c>
      <c r="G31" s="11">
        <v>0.84</v>
      </c>
      <c r="H31" s="11">
        <f t="shared" si="0"/>
        <v>3.36</v>
      </c>
    </row>
    <row r="32" spans="1:13" x14ac:dyDescent="0.35">
      <c r="A32" s="4">
        <v>1</v>
      </c>
      <c r="B32" t="s">
        <v>247</v>
      </c>
      <c r="C32" s="8" t="s">
        <v>248</v>
      </c>
      <c r="D32" t="s">
        <v>249</v>
      </c>
      <c r="G32" s="11">
        <v>2.14</v>
      </c>
      <c r="H32" s="11">
        <f t="shared" si="0"/>
        <v>2.14</v>
      </c>
    </row>
    <row r="33" spans="1:8" x14ac:dyDescent="0.35">
      <c r="A33" s="4">
        <v>1</v>
      </c>
      <c r="B33" t="s">
        <v>257</v>
      </c>
      <c r="C33" s="8" t="s">
        <v>258</v>
      </c>
      <c r="D33" t="s">
        <v>259</v>
      </c>
      <c r="G33" s="11">
        <v>2.46</v>
      </c>
      <c r="H33" s="11">
        <f t="shared" si="0"/>
        <v>2.46</v>
      </c>
    </row>
    <row r="34" spans="1:8" x14ac:dyDescent="0.35">
      <c r="A34" s="4">
        <v>1</v>
      </c>
      <c r="B34" t="s">
        <v>261</v>
      </c>
      <c r="C34" s="8" t="s">
        <v>262</v>
      </c>
      <c r="D34" t="s">
        <v>263</v>
      </c>
      <c r="G34" s="11">
        <v>1.69</v>
      </c>
      <c r="H34" s="11">
        <f t="shared" si="0"/>
        <v>1.69</v>
      </c>
    </row>
    <row r="35" spans="1:8" x14ac:dyDescent="0.35">
      <c r="A35" s="4">
        <v>1</v>
      </c>
      <c r="B35" t="s">
        <v>291</v>
      </c>
      <c r="C35" s="8" t="s">
        <v>292</v>
      </c>
      <c r="D35" t="s">
        <v>293</v>
      </c>
      <c r="E35" t="s">
        <v>294</v>
      </c>
      <c r="G35" s="11">
        <v>0.45</v>
      </c>
      <c r="H35" s="11">
        <f t="shared" si="0"/>
        <v>0.45</v>
      </c>
    </row>
    <row r="36" spans="1:8" x14ac:dyDescent="0.35">
      <c r="A36" s="14">
        <v>4</v>
      </c>
      <c r="B36" t="s">
        <v>297</v>
      </c>
      <c r="C36" s="8" t="s">
        <v>298</v>
      </c>
      <c r="F36" t="s">
        <v>299</v>
      </c>
      <c r="G36" s="11">
        <v>0.02</v>
      </c>
      <c r="H36" s="15">
        <f t="shared" si="0"/>
        <v>0.08</v>
      </c>
    </row>
    <row r="37" spans="1:8" x14ac:dyDescent="0.35">
      <c r="A37" s="4">
        <f>SUM(A2:A36)</f>
        <v>105</v>
      </c>
      <c r="G37" s="4"/>
      <c r="H37" s="16">
        <f>SUM(H2:H36)</f>
        <v>40.028999999999996</v>
      </c>
    </row>
  </sheetData>
  <pageMargins left="0.7" right="0.7" top="0.75" bottom="0.75" header="0.3" footer="0.3"/>
  <pageSetup paperSize="5" scale="9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zoomScaleNormal="100" workbookViewId="0">
      <selection activeCell="D9" sqref="D9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309</v>
      </c>
      <c r="D2" t="s">
        <v>44</v>
      </c>
      <c r="E2" s="4"/>
      <c r="F2" s="9"/>
      <c r="G2" s="5">
        <v>0.05</v>
      </c>
      <c r="H2" s="5">
        <f>G2*A2</f>
        <v>0.05</v>
      </c>
    </row>
    <row r="3" spans="1:8" x14ac:dyDescent="0.35">
      <c r="A3" s="4">
        <v>1</v>
      </c>
      <c r="B3" t="s">
        <v>99</v>
      </c>
      <c r="C3" s="8" t="s">
        <v>310</v>
      </c>
      <c r="D3" t="s">
        <v>101</v>
      </c>
      <c r="E3" s="4"/>
      <c r="F3" s="9"/>
      <c r="G3" s="5">
        <v>0.14000000000000001</v>
      </c>
      <c r="H3" s="5">
        <f>G3*A3</f>
        <v>0.14000000000000001</v>
      </c>
    </row>
    <row r="4" spans="1:8" x14ac:dyDescent="0.35">
      <c r="A4" s="14">
        <v>1</v>
      </c>
      <c r="B4" t="s">
        <v>284</v>
      </c>
      <c r="C4" s="8" t="s">
        <v>285</v>
      </c>
      <c r="D4" t="s">
        <v>286</v>
      </c>
      <c r="E4" t="s">
        <v>340</v>
      </c>
      <c r="G4" s="5">
        <v>9.86</v>
      </c>
      <c r="H4" s="17">
        <f>G4*A4</f>
        <v>9.86</v>
      </c>
    </row>
    <row r="5" spans="1:8" x14ac:dyDescent="0.35">
      <c r="A5" s="4">
        <f>SUM(A2:A4)</f>
        <v>3</v>
      </c>
      <c r="D5" t="s">
        <v>80</v>
      </c>
      <c r="H5" s="18">
        <f>SUM(H2:H4)</f>
        <v>10.049999999999999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topLeftCell="B1" zoomScaleNormal="100" workbookViewId="0">
      <selection activeCell="C12" sqref="C12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9.90625" customWidth="1"/>
    <col min="8" max="8" width="9" customWidth="1"/>
  </cols>
  <sheetData>
    <row r="1" spans="1:8" s="26" customFormat="1" x14ac:dyDescent="0.35">
      <c r="A1" s="24" t="s">
        <v>11</v>
      </c>
      <c r="B1" s="24" t="s">
        <v>12</v>
      </c>
      <c r="C1" s="25" t="s">
        <v>13</v>
      </c>
      <c r="D1" s="24" t="s">
        <v>14</v>
      </c>
      <c r="E1" s="24" t="s">
        <v>15</v>
      </c>
      <c r="F1" s="24" t="s">
        <v>16</v>
      </c>
      <c r="G1" s="24" t="s">
        <v>17</v>
      </c>
      <c r="H1" s="24" t="s">
        <v>18</v>
      </c>
    </row>
    <row r="2" spans="1:8" s="26" customFormat="1" x14ac:dyDescent="0.35">
      <c r="A2" s="27">
        <v>6</v>
      </c>
      <c r="B2" s="26" t="s">
        <v>42</v>
      </c>
      <c r="C2" s="28" t="s">
        <v>311</v>
      </c>
      <c r="D2" s="26" t="s">
        <v>44</v>
      </c>
      <c r="G2" s="29">
        <v>0.05</v>
      </c>
      <c r="H2" s="29">
        <f>G2*A2</f>
        <v>0.30000000000000004</v>
      </c>
    </row>
    <row r="3" spans="1:8" s="26" customFormat="1" x14ac:dyDescent="0.35">
      <c r="A3" s="27">
        <v>4</v>
      </c>
      <c r="B3" s="26" t="s">
        <v>66</v>
      </c>
      <c r="C3" s="28" t="s">
        <v>67</v>
      </c>
      <c r="D3" s="26" t="s">
        <v>68</v>
      </c>
      <c r="G3" s="29">
        <v>0.12</v>
      </c>
      <c r="H3" s="29">
        <f>G3*A3</f>
        <v>0.48</v>
      </c>
    </row>
    <row r="4" spans="1:8" s="26" customFormat="1" x14ac:dyDescent="0.35">
      <c r="A4" s="27">
        <v>1</v>
      </c>
      <c r="B4" s="26" t="s">
        <v>305</v>
      </c>
      <c r="C4" s="28" t="s">
        <v>312</v>
      </c>
      <c r="D4" s="30" t="s">
        <v>229</v>
      </c>
      <c r="E4" s="26" t="s">
        <v>80</v>
      </c>
      <c r="G4" s="29">
        <v>0.33</v>
      </c>
      <c r="H4" s="29">
        <f>G4*A4</f>
        <v>0.33</v>
      </c>
    </row>
    <row r="5" spans="1:8" s="26" customFormat="1" x14ac:dyDescent="0.35">
      <c r="A5" s="27">
        <v>2</v>
      </c>
      <c r="B5" s="26" t="s">
        <v>241</v>
      </c>
      <c r="C5" s="28" t="s">
        <v>313</v>
      </c>
      <c r="D5" s="26" t="s">
        <v>243</v>
      </c>
      <c r="G5" s="29">
        <v>1.03</v>
      </c>
      <c r="H5" s="29">
        <f>G5*A5</f>
        <v>2.06</v>
      </c>
    </row>
    <row r="6" spans="1:8" s="26" customFormat="1" x14ac:dyDescent="0.35">
      <c r="A6" s="31">
        <v>2</v>
      </c>
      <c r="B6" s="26" t="s">
        <v>278</v>
      </c>
      <c r="C6" s="28" t="s">
        <v>279</v>
      </c>
      <c r="D6" s="26" t="s">
        <v>280</v>
      </c>
      <c r="G6" s="29">
        <v>12.52</v>
      </c>
      <c r="H6" s="32">
        <f>G6*A6</f>
        <v>25.04</v>
      </c>
    </row>
    <row r="7" spans="1:8" x14ac:dyDescent="0.35">
      <c r="A7" s="4">
        <f>SUM(A2:A6)</f>
        <v>15</v>
      </c>
      <c r="H7" s="18">
        <f>SUM(H2:H6)</f>
        <v>28.21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topLeftCell="B1" zoomScaleNormal="100" workbookViewId="0">
      <selection activeCell="H5" sqref="H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  <col min="8" max="8" width="9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314</v>
      </c>
      <c r="D2" t="s">
        <v>44</v>
      </c>
      <c r="G2" s="5">
        <v>0.05</v>
      </c>
      <c r="H2" s="5">
        <f>G2*A2</f>
        <v>0.05</v>
      </c>
    </row>
    <row r="3" spans="1:8" x14ac:dyDescent="0.35">
      <c r="A3" s="4">
        <v>6</v>
      </c>
      <c r="B3" t="s">
        <v>158</v>
      </c>
      <c r="C3" s="8" t="s">
        <v>315</v>
      </c>
      <c r="D3" t="s">
        <v>160</v>
      </c>
      <c r="G3" s="5">
        <v>0.1</v>
      </c>
      <c r="H3" s="5">
        <f>G3*A3</f>
        <v>0.60000000000000009</v>
      </c>
    </row>
    <row r="4" spans="1:8" x14ac:dyDescent="0.35">
      <c r="A4" s="14">
        <v>1</v>
      </c>
      <c r="B4" t="s">
        <v>272</v>
      </c>
      <c r="C4" s="8" t="s">
        <v>273</v>
      </c>
      <c r="D4" t="s">
        <v>274</v>
      </c>
      <c r="G4" s="5">
        <v>1.42</v>
      </c>
      <c r="H4" s="17">
        <f>G4*A4</f>
        <v>1.42</v>
      </c>
    </row>
    <row r="5" spans="1:8" x14ac:dyDescent="0.35">
      <c r="A5" s="4">
        <f>SUM(A2:A4)</f>
        <v>8</v>
      </c>
      <c r="H5" s="18">
        <f>SUM(H2:H4)</f>
        <v>2.0700000000000003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Normal="100" workbookViewId="0">
      <selection activeCell="A8" sqref="A8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0.0898437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316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317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318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zoomScaleNormal="100" workbookViewId="0">
      <selection activeCell="B5" sqref="B5"/>
    </sheetView>
  </sheetViews>
  <sheetFormatPr defaultColWidth="8.54296875" defaultRowHeight="14.5" x14ac:dyDescent="0.35"/>
  <cols>
    <col min="1" max="1" width="8.7265625" style="4" customWidth="1"/>
    <col min="2" max="2" width="32.453125" customWidth="1"/>
    <col min="3" max="3" width="44.7265625" style="8" customWidth="1"/>
    <col min="4" max="4" width="23.81640625" customWidth="1"/>
    <col min="5" max="5" width="45.81640625" customWidth="1"/>
    <col min="6" max="6" width="18.08984375" customWidth="1"/>
    <col min="7" max="7" width="11.6328125" customWidth="1"/>
    <col min="8" max="8" width="11.7265625" customWidth="1"/>
  </cols>
  <sheetData>
    <row r="1" spans="1:8" x14ac:dyDescent="0.35">
      <c r="A1" s="9" t="s">
        <v>11</v>
      </c>
      <c r="B1" s="9" t="s">
        <v>12</v>
      </c>
      <c r="C1" s="10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</row>
    <row r="2" spans="1:8" x14ac:dyDescent="0.35">
      <c r="A2" s="4">
        <v>1</v>
      </c>
      <c r="B2" t="s">
        <v>42</v>
      </c>
      <c r="C2" s="8" t="s">
        <v>319</v>
      </c>
      <c r="D2" t="s">
        <v>44</v>
      </c>
      <c r="G2" s="5">
        <v>0.05</v>
      </c>
      <c r="H2" s="18">
        <f>G2*A2</f>
        <v>0.05</v>
      </c>
    </row>
    <row r="3" spans="1:8" x14ac:dyDescent="0.35">
      <c r="A3" s="4">
        <v>2</v>
      </c>
      <c r="B3" t="s">
        <v>137</v>
      </c>
      <c r="C3" s="8" t="s">
        <v>320</v>
      </c>
      <c r="D3" t="s">
        <v>139</v>
      </c>
      <c r="G3" s="5">
        <v>0.02</v>
      </c>
      <c r="H3" s="18">
        <f>G3*A3</f>
        <v>0.04</v>
      </c>
    </row>
    <row r="4" spans="1:8" x14ac:dyDescent="0.35">
      <c r="A4" s="14">
        <v>1</v>
      </c>
      <c r="B4" t="s">
        <v>322</v>
      </c>
      <c r="C4" s="8" t="s">
        <v>321</v>
      </c>
      <c r="D4" t="s">
        <v>222</v>
      </c>
      <c r="E4" t="s">
        <v>80</v>
      </c>
      <c r="G4" s="5">
        <v>5.32</v>
      </c>
      <c r="H4" s="19">
        <f>G4*A4</f>
        <v>5.32</v>
      </c>
    </row>
    <row r="5" spans="1:8" x14ac:dyDescent="0.35">
      <c r="A5" s="4">
        <f>SUM(A2:A4)</f>
        <v>4</v>
      </c>
      <c r="H5" s="18">
        <f>SUM(H2:H4)</f>
        <v>5.41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Overall RF Board</vt:lpstr>
      <vt:lpstr>Base RF Board</vt:lpstr>
      <vt:lpstr>Board As Second RX</vt:lpstr>
      <vt:lpstr>TCXO Option</vt:lpstr>
      <vt:lpstr>MF Option</vt:lpstr>
      <vt:lpstr>I2C Control</vt:lpstr>
      <vt:lpstr>TX Gain Control</vt:lpstr>
      <vt:lpstr>RX Gain Control</vt:lpstr>
      <vt:lpstr>'Overall RF Board'!Print_Area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Schmidt</dc:creator>
  <dc:description/>
  <cp:lastModifiedBy>William Schmidt</cp:lastModifiedBy>
  <cp:revision>1</cp:revision>
  <cp:lastPrinted>2024-07-19T05:44:49Z</cp:lastPrinted>
  <dcterms:created xsi:type="dcterms:W3CDTF">2024-01-03T00:05:56Z</dcterms:created>
  <dcterms:modified xsi:type="dcterms:W3CDTF">2024-09-29T02:30:24Z</dcterms:modified>
  <dc:language>en-US</dc:language>
</cp:coreProperties>
</file>