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47" i="1" l="1"/>
  <c r="I46" i="1"/>
  <c r="I44" i="1" l="1"/>
  <c r="I37" i="1" l="1"/>
  <c r="I36" i="1"/>
  <c r="I32" i="1" l="1"/>
  <c r="I31" i="1"/>
  <c r="I20" i="1"/>
  <c r="I18" i="1"/>
  <c r="I29" i="1"/>
  <c r="G62" i="1" l="1"/>
  <c r="G67" i="1" s="1"/>
  <c r="G61" i="1"/>
  <c r="G66" i="1" s="1"/>
  <c r="G60" i="1"/>
  <c r="G59" i="1" l="1"/>
  <c r="G64" i="1" s="1"/>
  <c r="G65" i="1"/>
</calcChain>
</file>

<file path=xl/sharedStrings.xml><?xml version="1.0" encoding="utf-8"?>
<sst xmlns="http://schemas.openxmlformats.org/spreadsheetml/2006/main" count="105" uniqueCount="72">
  <si>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</si>
  <si>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</si>
  <si>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</si>
  <si>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</si>
  <si>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</si>
  <si>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</si>
  <si>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</si>
  <si>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</si>
  <si>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</si>
  <si>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Read over problem set</t>
  </si>
  <si>
    <t>Problem 1 - save tests, extras, initial function defs from web page</t>
  </si>
  <si>
    <t>Problem 2 - save tests and initial function defs from web page</t>
  </si>
  <si>
    <t xml:space="preserve"> =========================committing to git: 1/24 13:27 =========================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</si>
  <si>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</si>
  <si>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</si>
  <si>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</si>
  <si>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</si>
  <si>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</si>
  <si>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</si>
  <si>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</si>
  <si>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</si>
  <si>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</si>
  <si>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extras.rkt has a compile error (#lang not enabled) - worked out setting for that, looked on piazza first</t>
  </si>
  <si>
    <t>Looked up design recipe and examples for formatting, started on data definition (something is up with my system, need to reboot)</t>
  </si>
  <si>
    <t xml:space="preserve"> =========================committing to git: 1/24 14:01 =========================</t>
  </si>
  <si>
    <t>Robot - thought about "state" - position, facing direction… not sure about walls and canvas interaction yet</t>
  </si>
  <si>
    <t>Maybe radius, but hard coding that for now as constant</t>
  </si>
  <si>
    <t>Read through slides and racket examples to remember recipe steps and formatting</t>
  </si>
  <si>
    <t>Started on robot structure definition, constructor, selectors and direction itemization</t>
  </si>
  <si>
    <t>Spun off direction into its own file</t>
  </si>
  <si>
    <t xml:space="preserve"> =========================committing to git: 1/24 16:35 =========================</t>
  </si>
  <si>
    <t>Back to robot struct basics</t>
  </si>
  <si>
    <t xml:space="preserve"> =========================committing to git: 1/24 16:56 =========================</t>
  </si>
  <si>
    <t>added constants, tweaked robot struct and methods</t>
  </si>
  <si>
    <t xml:space="preserve"> =========================committing to git: 1/24 17:59 =========================</t>
  </si>
  <si>
    <t>started on robot  tests</t>
  </si>
  <si>
    <t>finished up basics on direction and robot, minus canvas and tests</t>
  </si>
  <si>
    <t>quick run on "required provided", some function is missing or misspelled</t>
  </si>
  <si>
    <t xml:space="preserve"> =========================committing to git: 1/25 9:20  =========================</t>
  </si>
  <si>
    <t>robot tests done for cases without canvas</t>
  </si>
  <si>
    <t xml:space="preserve"> =========================committing to git: 1/25 14:10  =========================</t>
  </si>
  <si>
    <t>Worked on canvas for robot</t>
  </si>
  <si>
    <t>started work on problem #2</t>
  </si>
  <si>
    <t xml:space="preserve"> =========================committing to git: 1/25 18:35 =========================</t>
  </si>
  <si>
    <t>Cranking on snacks data definitions and design recipe elements</t>
  </si>
  <si>
    <t xml:space="preserve"> =========================committing to git: 1/25 21:30 =========================</t>
  </si>
  <si>
    <t>Snacks tests and coverage</t>
  </si>
  <si>
    <t>more tests, getting close, but debugging a problem in next state</t>
  </si>
  <si>
    <t xml:space="preserve"> =========================committing to git: 1/25 23:30 =========================</t>
  </si>
  <si>
    <t>Fixed problem in next state, had swapped order for a couple arithmetic and logical operations</t>
  </si>
  <si>
    <t xml:space="preserve"> =========================committing to git: 1/26 9:45 =========================</t>
  </si>
  <si>
    <t>Started on problem #3</t>
  </si>
  <si>
    <t>Reviewed slides on text to image stuff, got basic patterns into 3.rkt</t>
  </si>
  <si>
    <t>Finished functions, added tests, asked clarifying question on piazza for negative numbers</t>
  </si>
  <si>
    <t xml:space="preserve"> =========================committing to git: 1/26 14:06 =========================</t>
  </si>
  <si>
    <t>Downloaded render tests, minor edit on 3.rkt comments</t>
  </si>
  <si>
    <t>Started on 4, state diagram</t>
  </si>
  <si>
    <t xml:space="preserve"> =========================committing to git: 1/26 16:02 =========================</t>
  </si>
  <si>
    <t>More on 4, got through data definitions, contract/purpose, functions, tweaked state diagram</t>
  </si>
  <si>
    <t>Worked on comments, cleanup and tests, more tweaks on state diagram</t>
  </si>
  <si>
    <t xml:space="preserve"> =========================committing to git: 1/26 10:51 =========================</t>
  </si>
  <si>
    <t>Finished test coverage on regular expressions, cleaned up comments</t>
  </si>
  <si>
    <t xml:space="preserve"> =========================committing to git: 1/26 15:12 =========================</t>
  </si>
  <si>
    <t>Trying to get image + path working for robot trap.</t>
  </si>
  <si>
    <t>More work on robot conflict detection; working in separate file just in case.</t>
  </si>
  <si>
    <t xml:space="preserve"> =========================committing to git: 1/26 16:30 =========================</t>
  </si>
  <si>
    <t>More comments for robot</t>
  </si>
  <si>
    <t>Got test coverage for trapped and outside of trap.  Overlap cases still not working though.</t>
  </si>
  <si>
    <t xml:space="preserve"> =========================committing to git: 1/26 17:06 =========================</t>
  </si>
  <si>
    <t xml:space="preserve"> =========================committing to git: 1/26 17:41 =========================</t>
  </si>
  <si>
    <t>Figured out overlap cases</t>
  </si>
  <si>
    <t xml:space="preserve"> =========================committing to git: 1/26 18:24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</si>
</sst>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4" workbookViewId="0">
      <selection activeCell="I63" sqref="I6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1" t="s">
        <v>5</v>
      </c>
      <c r="G1" s="11"/>
      <c r="H1" s="11" t="s">
        <v>6</v>
      </c>
      <c r="I1" s="11"/>
      <c r="J1" t="s">
        <v>7</v>
      </c>
    </row>
    <row r="2" spans="1:11" x14ac:dyDescent="0.25">
      <c r="A2" s="2"/>
    </row>
    <row r="3" spans="1:11" x14ac:dyDescent="0.25">
      <c r="A3" s="2">
        <v>41660</v>
      </c>
      <c r="B3" t="s">
        <v>8</v>
      </c>
      <c r="C3" s="1">
        <v>0.75</v>
      </c>
      <c r="D3" s="1">
        <v>0.75347222222222221</v>
      </c>
      <c r="E3">
        <v>0</v>
      </c>
      <c r="G3">
        <v>1</v>
      </c>
      <c r="I3">
        <v>5</v>
      </c>
      <c r="K3" t="s">
        <v>9</v>
      </c>
    </row>
    <row r="4" spans="1:11" x14ac:dyDescent="0.25">
      <c r="A4" s="2">
        <v>41663</v>
      </c>
      <c r="B4" t="s">
        <v>8</v>
      </c>
      <c r="C4" s="1">
        <v>0.55069444444444449</v>
      </c>
      <c r="D4" s="1">
        <v>0.55555555555555558</v>
      </c>
      <c r="E4">
        <v>0</v>
      </c>
      <c r="G4">
        <v>1</v>
      </c>
      <c r="I4">
        <v>7</v>
      </c>
      <c r="K4" t="s">
        <v>10</v>
      </c>
    </row>
    <row r="5" spans="1:11" x14ac:dyDescent="0.25">
      <c r="A5" s="2">
        <v>41663</v>
      </c>
      <c r="B5" t="s">
        <v>8</v>
      </c>
      <c r="C5" s="1">
        <v>0.55625000000000002</v>
      </c>
      <c r="D5" s="1">
        <v>0.55902777777777779</v>
      </c>
      <c r="E5">
        <v>0</v>
      </c>
      <c r="G5">
        <v>2</v>
      </c>
      <c r="I5">
        <v>4</v>
      </c>
      <c r="K5" t="s">
        <v>11</v>
      </c>
    </row>
    <row r="6" spans="1:11" x14ac:dyDescent="0.25">
      <c r="A6" s="2" t="s">
        <v>12</v>
      </c>
    </row>
    <row r="7" spans="1:11" x14ac:dyDescent="0.25">
      <c r="A7" s="2">
        <v>41663</v>
      </c>
      <c r="B7" t="s">
        <v>8</v>
      </c>
      <c r="C7" s="1">
        <v>0.5708333333333333</v>
      </c>
      <c r="D7" s="1">
        <v>0.57708333333333328</v>
      </c>
      <c r="E7">
        <v>1</v>
      </c>
      <c r="G7">
        <v>1</v>
      </c>
      <c r="I7">
        <v>7</v>
      </c>
      <c r="K7" t="s">
        <v>22</v>
      </c>
    </row>
    <row r="8" spans="1:11" x14ac:dyDescent="0.25">
      <c r="A8" s="2">
        <v>41663</v>
      </c>
      <c r="B8" t="s">
        <v>8</v>
      </c>
      <c r="C8" s="1">
        <v>0.57777777777777783</v>
      </c>
      <c r="D8" s="1">
        <v>0.58333333333333337</v>
      </c>
      <c r="E8">
        <v>1</v>
      </c>
      <c r="G8">
        <v>1</v>
      </c>
      <c r="I8">
        <v>5</v>
      </c>
      <c r="K8" t="s">
        <v>23</v>
      </c>
    </row>
    <row r="9" spans="1:11" x14ac:dyDescent="0.25">
      <c r="A9" s="2" t="s">
        <v>24</v>
      </c>
      <c r="C9" s="1"/>
      <c r="D9" s="1"/>
    </row>
    <row r="10" spans="1:11" x14ac:dyDescent="0.25">
      <c r="A10" s="2">
        <v>41663</v>
      </c>
      <c r="B10" t="s">
        <v>8</v>
      </c>
      <c r="C10" s="1">
        <v>0.60069444444444442</v>
      </c>
      <c r="D10" s="1">
        <v>0.62430555555555556</v>
      </c>
      <c r="E10">
        <v>2</v>
      </c>
      <c r="G10">
        <v>1</v>
      </c>
      <c r="I10">
        <v>30</v>
      </c>
      <c r="K10" t="s">
        <v>25</v>
      </c>
    </row>
    <row r="11" spans="1:11" x14ac:dyDescent="0.25">
      <c r="A11" s="2"/>
      <c r="C11" s="1"/>
      <c r="D11" s="1"/>
      <c r="K11" t="s">
        <v>26</v>
      </c>
    </row>
    <row r="12" spans="1:11" x14ac:dyDescent="0.25">
      <c r="A12" s="2"/>
      <c r="C12" s="1"/>
      <c r="D12" s="1"/>
      <c r="K12" t="s">
        <v>27</v>
      </c>
    </row>
    <row r="13" spans="1:11" x14ac:dyDescent="0.25">
      <c r="A13" s="2">
        <v>41663</v>
      </c>
      <c r="B13" t="s">
        <v>8</v>
      </c>
      <c r="C13" s="1">
        <v>0.625</v>
      </c>
      <c r="D13" s="1">
        <v>0.69027777777777777</v>
      </c>
      <c r="E13">
        <v>2</v>
      </c>
      <c r="G13">
        <v>1</v>
      </c>
      <c r="I13">
        <v>84</v>
      </c>
      <c r="K13" t="s">
        <v>28</v>
      </c>
    </row>
    <row r="14" spans="1:11" x14ac:dyDescent="0.25">
      <c r="A14" s="2"/>
      <c r="C14" s="1"/>
      <c r="D14" s="1"/>
      <c r="K14" t="s">
        <v>29</v>
      </c>
    </row>
    <row r="15" spans="1:11" x14ac:dyDescent="0.25">
      <c r="A15" s="2" t="s">
        <v>30</v>
      </c>
      <c r="C15" s="1"/>
      <c r="D15" s="1"/>
    </row>
    <row r="16" spans="1:11" x14ac:dyDescent="0.25">
      <c r="A16" s="2">
        <v>41663</v>
      </c>
      <c r="B16" t="s">
        <v>8</v>
      </c>
      <c r="C16" s="1">
        <v>0.69097222222222221</v>
      </c>
      <c r="D16" s="1">
        <v>0.70486111111111116</v>
      </c>
      <c r="E16">
        <v>0</v>
      </c>
      <c r="G16">
        <v>1</v>
      </c>
      <c r="I16">
        <v>20</v>
      </c>
      <c r="K16" t="s">
        <v>31</v>
      </c>
    </row>
    <row r="17" spans="1:11" x14ac:dyDescent="0.25">
      <c r="A17" s="2" t="s">
        <v>32</v>
      </c>
      <c r="C17" s="1"/>
      <c r="D17" s="1"/>
    </row>
    <row r="18" spans="1:11" x14ac:dyDescent="0.25">
      <c r="A18" s="2">
        <v>41663</v>
      </c>
      <c r="B18" t="s">
        <v>8</v>
      </c>
      <c r="C18" s="1">
        <v>0.7284722222222223</v>
      </c>
      <c r="D18" s="1">
        <v>0.74722222222222223</v>
      </c>
      <c r="E18">
        <v>1</v>
      </c>
      <c r="G18">
        <v>1</v>
      </c>
      <c r="I18">
        <f>56-29-2</f>
        <v>25</v>
      </c>
      <c r="K18" t="s">
        <v>33</v>
      </c>
    </row>
    <row r="19" spans="1:11" x14ac:dyDescent="0.25">
      <c r="A19" s="2" t="s">
        <v>34</v>
      </c>
      <c r="C19" s="1"/>
      <c r="D19" s="1"/>
    </row>
    <row r="20" spans="1:11" s="4" customFormat="1" x14ac:dyDescent="0.25">
      <c r="A20" s="2">
        <v>41664</v>
      </c>
      <c r="B20" s="4" t="s">
        <v>8</v>
      </c>
      <c r="C20" s="1">
        <v>0.30416666666666664</v>
      </c>
      <c r="D20" s="1">
        <v>0.35486111111111113</v>
      </c>
      <c r="E20" s="4">
        <v>1</v>
      </c>
      <c r="G20" s="4">
        <v>1</v>
      </c>
      <c r="I20" s="4">
        <f>60+31-18-7</f>
        <v>66</v>
      </c>
      <c r="K20" s="4" t="s">
        <v>36</v>
      </c>
    </row>
    <row r="21" spans="1:11" s="4" customFormat="1" x14ac:dyDescent="0.25">
      <c r="A21" s="2">
        <v>41664</v>
      </c>
      <c r="B21" s="4" t="s">
        <v>8</v>
      </c>
      <c r="C21" s="1">
        <v>0.3576388888888889</v>
      </c>
      <c r="D21" s="1">
        <v>0.36249999999999999</v>
      </c>
      <c r="E21" s="4">
        <v>0</v>
      </c>
      <c r="G21" s="4">
        <v>1</v>
      </c>
      <c r="I21" s="4">
        <v>7</v>
      </c>
      <c r="K21" s="4" t="s">
        <v>35</v>
      </c>
    </row>
    <row r="22" spans="1:11" s="4" customFormat="1" x14ac:dyDescent="0.25">
      <c r="A22" s="2">
        <v>41664</v>
      </c>
      <c r="B22" s="4" t="s">
        <v>8</v>
      </c>
      <c r="C22" s="1">
        <v>0.375</v>
      </c>
      <c r="D22" s="1">
        <v>0.38263888888888892</v>
      </c>
      <c r="E22" s="4">
        <v>0</v>
      </c>
      <c r="G22" s="4">
        <v>1</v>
      </c>
      <c r="I22" s="4">
        <v>11</v>
      </c>
      <c r="K22" s="4" t="s">
        <v>37</v>
      </c>
    </row>
    <row r="23" spans="1:11" s="4" customFormat="1" x14ac:dyDescent="0.25">
      <c r="A23" s="2" t="s">
        <v>38</v>
      </c>
      <c r="C23" s="1"/>
      <c r="D23" s="1"/>
    </row>
    <row r="24" spans="1:11" s="6" customFormat="1" x14ac:dyDescent="0.25">
      <c r="A24" s="2">
        <v>41664</v>
      </c>
      <c r="B24" s="6" t="s">
        <v>8</v>
      </c>
      <c r="C24" s="1">
        <v>0.54166666666666663</v>
      </c>
      <c r="D24" s="1">
        <v>0.58958333333333335</v>
      </c>
      <c r="E24" s="6">
        <v>1</v>
      </c>
      <c r="G24" s="6">
        <v>1</v>
      </c>
      <c r="I24" s="6">
        <v>60</v>
      </c>
      <c r="K24" s="6" t="s">
        <v>39</v>
      </c>
    </row>
    <row r="25" spans="1:11" s="6" customFormat="1" x14ac:dyDescent="0.25">
      <c r="A25" s="2" t="s">
        <v>40</v>
      </c>
      <c r="C25" s="1"/>
      <c r="D25" s="1"/>
    </row>
    <row r="26" spans="1:11" s="7" customFormat="1" x14ac:dyDescent="0.25">
      <c r="A26" s="2">
        <v>41664</v>
      </c>
      <c r="B26" s="7" t="s">
        <v>8</v>
      </c>
      <c r="C26" s="1">
        <v>0.70833333333333337</v>
      </c>
      <c r="D26" s="1">
        <v>0.74652777777777779</v>
      </c>
      <c r="E26" s="7">
        <v>1</v>
      </c>
      <c r="G26" s="7">
        <v>1</v>
      </c>
      <c r="I26" s="7">
        <v>50</v>
      </c>
      <c r="K26" s="7" t="s">
        <v>41</v>
      </c>
    </row>
    <row r="27" spans="1:11" s="7" customFormat="1" x14ac:dyDescent="0.25">
      <c r="A27" s="2">
        <v>41664</v>
      </c>
      <c r="B27" s="7" t="s">
        <v>8</v>
      </c>
      <c r="C27" s="1">
        <v>0.75</v>
      </c>
      <c r="D27" s="1">
        <v>0.77222222222222225</v>
      </c>
      <c r="E27" s="7">
        <v>1</v>
      </c>
      <c r="G27" s="7">
        <v>2</v>
      </c>
      <c r="I27" s="7">
        <v>30</v>
      </c>
      <c r="K27" s="7" t="s">
        <v>42</v>
      </c>
    </row>
    <row r="28" spans="1:11" s="7" customFormat="1" x14ac:dyDescent="0.25">
      <c r="A28" s="2" t="s">
        <v>43</v>
      </c>
      <c r="C28" s="1"/>
      <c r="D28" s="1"/>
    </row>
    <row r="29" spans="1:11" s="7" customFormat="1" x14ac:dyDescent="0.25">
      <c r="A29" s="2">
        <v>41664</v>
      </c>
      <c r="B29" s="7" t="s">
        <v>8</v>
      </c>
      <c r="C29" s="1">
        <v>0.82638888888888884</v>
      </c>
      <c r="D29" s="1">
        <v>0.8930555555555556</v>
      </c>
      <c r="E29" s="7">
        <v>1</v>
      </c>
      <c r="G29" s="7">
        <v>2</v>
      </c>
      <c r="I29" s="7">
        <f>60+26</f>
        <v>86</v>
      </c>
      <c r="K29" s="7" t="s">
        <v>44</v>
      </c>
    </row>
    <row r="30" spans="1:11" s="7" customFormat="1" x14ac:dyDescent="0.25">
      <c r="A30" s="2" t="s">
        <v>45</v>
      </c>
      <c r="C30" s="1"/>
      <c r="D30" s="1"/>
    </row>
    <row r="31" spans="1:11" s="7" customFormat="1" x14ac:dyDescent="0.25">
      <c r="A31" s="2">
        <v>41664</v>
      </c>
      <c r="B31" s="7" t="s">
        <v>8</v>
      </c>
      <c r="C31" s="1">
        <v>0.90277777777777779</v>
      </c>
      <c r="D31" s="1">
        <v>0.93611111111111101</v>
      </c>
      <c r="E31" s="7">
        <v>0</v>
      </c>
      <c r="G31" s="7">
        <v>2</v>
      </c>
      <c r="I31" s="7">
        <f>20+28</f>
        <v>48</v>
      </c>
      <c r="K31" s="7" t="s">
        <v>46</v>
      </c>
    </row>
    <row r="32" spans="1:11" s="7" customFormat="1" x14ac:dyDescent="0.25">
      <c r="A32" s="2">
        <v>41664</v>
      </c>
      <c r="B32" s="7" t="s">
        <v>8</v>
      </c>
      <c r="C32" s="1">
        <v>0.94097222222222221</v>
      </c>
      <c r="D32" s="1">
        <v>0.9770833333333333</v>
      </c>
      <c r="E32" s="7">
        <v>0</v>
      </c>
      <c r="G32" s="7">
        <v>2</v>
      </c>
      <c r="I32" s="7">
        <f>60-35+27</f>
        <v>52</v>
      </c>
      <c r="K32" s="7" t="s">
        <v>47</v>
      </c>
    </row>
    <row r="33" spans="1:11" s="7" customFormat="1" x14ac:dyDescent="0.25">
      <c r="A33" s="2" t="s">
        <v>48</v>
      </c>
      <c r="C33" s="1"/>
      <c r="D33" s="1"/>
    </row>
    <row r="34" spans="1:11" s="7" customFormat="1" x14ac:dyDescent="0.25">
      <c r="A34" s="2">
        <v>41665</v>
      </c>
      <c r="B34" s="7" t="s">
        <v>8</v>
      </c>
      <c r="C34" s="1">
        <v>0.39583333333333331</v>
      </c>
      <c r="D34" s="1">
        <v>0.40277777777777773</v>
      </c>
      <c r="E34" s="7">
        <v>0</v>
      </c>
      <c r="G34" s="7">
        <v>2</v>
      </c>
      <c r="I34" s="7">
        <v>10</v>
      </c>
      <c r="K34" s="7" t="s">
        <v>49</v>
      </c>
    </row>
    <row r="35" spans="1:11" s="7" customFormat="1" x14ac:dyDescent="0.25">
      <c r="A35" s="2" t="s">
        <v>50</v>
      </c>
      <c r="C35" s="1"/>
      <c r="D35" s="1"/>
    </row>
    <row r="36" spans="1:11" s="8" customFormat="1" x14ac:dyDescent="0.25">
      <c r="A36" s="2">
        <v>41665</v>
      </c>
      <c r="B36" s="8" t="s">
        <v>8</v>
      </c>
      <c r="C36" s="1">
        <v>0.45833333333333331</v>
      </c>
      <c r="D36" s="1">
        <v>0.48958333333333331</v>
      </c>
      <c r="E36" s="8">
        <v>1</v>
      </c>
      <c r="G36" s="8">
        <v>3</v>
      </c>
      <c r="I36" s="8">
        <f>45-20</f>
        <v>25</v>
      </c>
      <c r="K36" s="8" t="s">
        <v>51</v>
      </c>
    </row>
    <row r="37" spans="1:11" s="8" customFormat="1" x14ac:dyDescent="0.25">
      <c r="A37" s="2">
        <v>41665</v>
      </c>
      <c r="B37" s="8" t="s">
        <v>8</v>
      </c>
      <c r="C37" s="1">
        <v>0.51736111111111105</v>
      </c>
      <c r="D37" s="1">
        <v>0.53263888888888888</v>
      </c>
      <c r="E37" s="8">
        <v>0</v>
      </c>
      <c r="G37" s="8">
        <v>3</v>
      </c>
      <c r="I37" s="8">
        <f>47-25</f>
        <v>22</v>
      </c>
      <c r="K37" s="8" t="s">
        <v>52</v>
      </c>
    </row>
    <row r="38" spans="1:11" s="9" customFormat="1" x14ac:dyDescent="0.25">
      <c r="A38" s="2">
        <v>41665</v>
      </c>
      <c r="B38" s="9" t="s">
        <v>8</v>
      </c>
      <c r="C38" s="1">
        <v>0.5395833333333333</v>
      </c>
      <c r="D38" s="1">
        <v>0.58680555555555558</v>
      </c>
      <c r="E38" s="9">
        <v>1</v>
      </c>
      <c r="G38" s="9">
        <v>3</v>
      </c>
      <c r="I38" s="9">
        <v>60</v>
      </c>
      <c r="K38" s="9" t="s">
        <v>53</v>
      </c>
    </row>
    <row r="39" spans="1:11" s="8" customFormat="1" x14ac:dyDescent="0.25">
      <c r="A39" s="2" t="s">
        <v>54</v>
      </c>
      <c r="C39" s="1"/>
      <c r="D39" s="1"/>
    </row>
    <row r="40" spans="1:11" s="9" customFormat="1" x14ac:dyDescent="0.25">
      <c r="A40" s="2">
        <v>41665</v>
      </c>
      <c r="B40" s="9" t="s">
        <v>8</v>
      </c>
      <c r="C40" s="1">
        <v>0.59097222222222223</v>
      </c>
      <c r="D40" s="1">
        <v>0.59583333333333333</v>
      </c>
      <c r="E40" s="9">
        <v>0</v>
      </c>
      <c r="G40" s="9">
        <v>3</v>
      </c>
      <c r="I40" s="9">
        <v>7</v>
      </c>
      <c r="K40" s="9" t="s">
        <v>55</v>
      </c>
    </row>
    <row r="41" spans="1:11" s="9" customFormat="1" x14ac:dyDescent="0.25">
      <c r="A41" s="2">
        <v>41665</v>
      </c>
      <c r="B41" s="9" t="s">
        <v>8</v>
      </c>
      <c r="C41" s="1">
        <v>0.63888888888888895</v>
      </c>
      <c r="D41" s="1">
        <v>0.66666666666666663</v>
      </c>
      <c r="E41" s="9">
        <v>1</v>
      </c>
      <c r="G41" s="9">
        <v>4</v>
      </c>
      <c r="I41" s="9">
        <v>35</v>
      </c>
      <c r="K41" s="9" t="s">
        <v>56</v>
      </c>
    </row>
    <row r="42" spans="1:11" s="9" customFormat="1" x14ac:dyDescent="0.25">
      <c r="A42" s="2" t="s">
        <v>57</v>
      </c>
      <c r="C42" s="1"/>
      <c r="D42" s="1"/>
    </row>
    <row r="43" spans="1:11" s="9" customFormat="1" x14ac:dyDescent="0.25">
      <c r="A43" s="2">
        <v>41666</v>
      </c>
      <c r="B43" s="9" t="s">
        <v>8</v>
      </c>
      <c r="C43" s="1">
        <v>0.34027777777777773</v>
      </c>
      <c r="D43" s="1">
        <v>0.39583333333333331</v>
      </c>
      <c r="E43" s="9">
        <v>1</v>
      </c>
      <c r="G43" s="9">
        <v>4</v>
      </c>
      <c r="I43" s="9">
        <v>65</v>
      </c>
      <c r="K43" s="9" t="s">
        <v>58</v>
      </c>
    </row>
    <row r="44" spans="1:11" s="9" customFormat="1" x14ac:dyDescent="0.25">
      <c r="A44" s="2">
        <v>41666</v>
      </c>
      <c r="B44" s="9" t="s">
        <v>8</v>
      </c>
      <c r="C44" s="1">
        <v>0.39930555555555558</v>
      </c>
      <c r="D44" s="1">
        <v>0.44930555555555557</v>
      </c>
      <c r="E44" s="9">
        <v>0</v>
      </c>
      <c r="G44" s="9">
        <v>4</v>
      </c>
      <c r="I44" s="9">
        <f>25+47</f>
        <v>72</v>
      </c>
      <c r="K44" s="9" t="s">
        <v>59</v>
      </c>
    </row>
    <row r="45" spans="1:11" s="9" customFormat="1" x14ac:dyDescent="0.25">
      <c r="A45" s="2" t="s">
        <v>60</v>
      </c>
      <c r="C45" s="1"/>
      <c r="D45" s="1"/>
    </row>
    <row r="46" spans="1:11" s="10" customFormat="1" x14ac:dyDescent="0.25">
      <c r="A46" s="2">
        <v>41666</v>
      </c>
      <c r="B46" s="10" t="s">
        <v>8</v>
      </c>
      <c r="C46" s="1">
        <v>0.4548611111111111</v>
      </c>
      <c r="D46" s="1">
        <v>0.60416666666666663</v>
      </c>
      <c r="E46" s="10">
        <v>1</v>
      </c>
      <c r="G46" s="10">
        <v>1</v>
      </c>
      <c r="I46" s="10">
        <f>(14-11)*60</f>
        <v>180</v>
      </c>
      <c r="K46" s="10" t="s">
        <v>64</v>
      </c>
    </row>
    <row r="47" spans="1:11" s="10" customFormat="1" x14ac:dyDescent="0.25">
      <c r="A47" s="2">
        <v>41666</v>
      </c>
      <c r="B47" s="10" t="s">
        <v>8</v>
      </c>
      <c r="C47" s="1">
        <v>0.60416666666666663</v>
      </c>
      <c r="D47" s="1">
        <v>0.63263888888888886</v>
      </c>
      <c r="E47" s="10">
        <v>1</v>
      </c>
      <c r="G47" s="10">
        <v>4</v>
      </c>
      <c r="I47" s="10">
        <f>30</f>
        <v>30</v>
      </c>
      <c r="K47" s="10" t="s">
        <v>61</v>
      </c>
    </row>
    <row r="48" spans="1:11" s="10" customFormat="1" x14ac:dyDescent="0.25">
      <c r="A48" s="2" t="s">
        <v>62</v>
      </c>
      <c r="C48" s="1"/>
      <c r="D48" s="1"/>
    </row>
    <row r="49" spans="1:11" s="10" customFormat="1" x14ac:dyDescent="0.25">
      <c r="A49" s="2">
        <v>41666</v>
      </c>
      <c r="B49" s="10" t="s">
        <v>8</v>
      </c>
      <c r="C49" s="1">
        <v>0.63888888888888895</v>
      </c>
      <c r="D49" s="1">
        <v>0.68541666666666667</v>
      </c>
      <c r="E49" s="10">
        <v>0</v>
      </c>
      <c r="G49" s="10">
        <v>1</v>
      </c>
      <c r="I49" s="10">
        <v>67</v>
      </c>
      <c r="K49" s="10" t="s">
        <v>63</v>
      </c>
    </row>
    <row r="50" spans="1:11" s="10" customFormat="1" x14ac:dyDescent="0.25">
      <c r="A50" s="2" t="s">
        <v>65</v>
      </c>
      <c r="C50" s="1"/>
      <c r="D50" s="1"/>
    </row>
    <row r="51" spans="1:11" s="10" customFormat="1" x14ac:dyDescent="0.25">
      <c r="A51" s="2">
        <v>41666</v>
      </c>
      <c r="B51" s="10" t="s">
        <v>8</v>
      </c>
      <c r="C51" s="1">
        <v>0.6875</v>
      </c>
      <c r="D51" s="1">
        <v>0.69791666666666663</v>
      </c>
      <c r="E51" s="10">
        <v>0</v>
      </c>
      <c r="G51" s="10">
        <v>1</v>
      </c>
      <c r="I51" s="10">
        <v>15</v>
      </c>
      <c r="K51" s="10" t="s">
        <v>66</v>
      </c>
    </row>
    <row r="52" spans="1:11" s="10" customFormat="1" x14ac:dyDescent="0.25">
      <c r="A52" s="2">
        <v>41666</v>
      </c>
      <c r="B52" s="10" t="s">
        <v>8</v>
      </c>
      <c r="C52" s="1">
        <v>0.69791666666666663</v>
      </c>
      <c r="D52" s="1">
        <v>0.71180555555555547</v>
      </c>
      <c r="E52" s="10">
        <v>0</v>
      </c>
      <c r="G52" s="10">
        <v>1</v>
      </c>
      <c r="I52" s="10">
        <v>20</v>
      </c>
      <c r="K52" s="10" t="s">
        <v>67</v>
      </c>
    </row>
    <row r="53" spans="1:11" s="10" customFormat="1" x14ac:dyDescent="0.25">
      <c r="A53" s="2" t="s">
        <v>68</v>
      </c>
      <c r="C53" s="1"/>
      <c r="D53" s="1"/>
    </row>
    <row r="54" spans="1:11" s="10" customFormat="1" x14ac:dyDescent="0.25">
      <c r="A54" s="2">
        <v>41666</v>
      </c>
      <c r="B54" s="10" t="s">
        <v>8</v>
      </c>
      <c r="C54" s="1">
        <v>0.71180555555555547</v>
      </c>
      <c r="D54" s="1">
        <v>0.73611111111111116</v>
      </c>
      <c r="E54" s="10">
        <v>0</v>
      </c>
      <c r="G54" s="10">
        <v>1</v>
      </c>
      <c r="I54" s="10">
        <v>35</v>
      </c>
      <c r="K54" s="10" t="s">
        <v>67</v>
      </c>
    </row>
    <row r="55" spans="1:11" s="10" customFormat="1" x14ac:dyDescent="0.25">
      <c r="A55" s="2" t="s">
        <v>69</v>
      </c>
      <c r="C55" s="1"/>
      <c r="D55" s="1"/>
    </row>
    <row r="56" spans="1:11" s="10" customFormat="1" x14ac:dyDescent="0.25">
      <c r="A56" s="2">
        <v>41666</v>
      </c>
      <c r="B56" s="10" t="s">
        <v>8</v>
      </c>
      <c r="C56" s="1">
        <v>0.73611111111111116</v>
      </c>
      <c r="D56" s="1">
        <v>0.76388888888888884</v>
      </c>
      <c r="E56" s="10">
        <v>1</v>
      </c>
      <c r="G56" s="10">
        <v>1</v>
      </c>
      <c r="I56" s="10">
        <v>30</v>
      </c>
      <c r="K56" s="10" t="s">
        <v>70</v>
      </c>
    </row>
    <row r="57" spans="1:11" s="10" customFormat="1" x14ac:dyDescent="0.25">
      <c r="A57" s="2" t="s">
        <v>71</v>
      </c>
      <c r="C57" s="1"/>
      <c r="D57" s="1"/>
    </row>
    <row r="58" spans="1:11" x14ac:dyDescent="0.25">
      <c r="A58" s="2" t="s">
        <v>13</v>
      </c>
    </row>
    <row r="59" spans="1:11" ht="16.5" x14ac:dyDescent="0.3">
      <c r="A59" t="s">
        <v>14</v>
      </c>
      <c r="G59" s="5">
        <f>SUMIF(G2:G58,"1",I2:I58)</f>
        <v>724</v>
      </c>
    </row>
    <row r="60" spans="1:11" ht="16.5" x14ac:dyDescent="0.3">
      <c r="A60" t="s">
        <v>15</v>
      </c>
      <c r="G60" s="5">
        <f>SUMIF(G2:G58,"2",I2:I58)</f>
        <v>230</v>
      </c>
    </row>
    <row r="61" spans="1:11" ht="16.5" x14ac:dyDescent="0.3">
      <c r="A61" t="s">
        <v>16</v>
      </c>
      <c r="G61" s="5">
        <f>SUMIF(G2:G58,"3",I2:I58)</f>
        <v>114</v>
      </c>
    </row>
    <row r="62" spans="1:11" ht="16.5" x14ac:dyDescent="0.3">
      <c r="A62" t="s">
        <v>17</v>
      </c>
      <c r="G62" s="5">
        <f>SUMIF(G2:G58,"4",I2:I58)</f>
        <v>202</v>
      </c>
    </row>
    <row r="64" spans="1:11" x14ac:dyDescent="0.25">
      <c r="A64" t="s">
        <v>18</v>
      </c>
      <c r="G64" s="3">
        <f>G59/60</f>
        <v>12.066666666666666</v>
      </c>
    </row>
    <row r="65" spans="1:7" x14ac:dyDescent="0.25">
      <c r="A65" t="s">
        <v>19</v>
      </c>
      <c r="G65" s="3">
        <f>G60/60</f>
        <v>3.8333333333333335</v>
      </c>
    </row>
    <row r="66" spans="1:7" x14ac:dyDescent="0.25">
      <c r="A66" t="s">
        <v>20</v>
      </c>
      <c r="G66" s="3">
        <f>G61/60</f>
        <v>1.9</v>
      </c>
    </row>
    <row r="67" spans="1:7" x14ac:dyDescent="0.25">
      <c r="A67" t="s">
        <v>21</v>
      </c>
      <c r="G67" s="3">
        <f>G62/60</f>
        <v>3.3666666666666667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2014-01-28T17:13:37Z</dcterms:modified>
</cp:coreProperties>
</file>